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1.xml" ContentType="application/vnd.ms-office.chartex+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slicers/slicer2.xml" ContentType="application/vnd.ms-excel.slicer+xml"/>
  <Override PartName="/xl/timelines/timeline1.xml" ContentType="application/vnd.ms-excel.timelin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queryTables/queryTable5.xml" ContentType="application/vnd.openxmlformats-officedocument.spreadsheetml.queryTable+xml"/>
  <Override PartName="/xl/slicers/slicer3.xml" ContentType="application/vnd.ms-excel.slicer+xml"/>
  <Override PartName="/xl/timelines/timeline2.xml" ContentType="application/vnd.ms-excel.timelin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8.xml" ContentType="application/vnd.openxmlformats-officedocument.drawing+xml"/>
  <Override PartName="/xl/tables/table7.xml" ContentType="application/vnd.openxmlformats-officedocument.spreadsheetml.table+xml"/>
  <Override PartName="/xl/queryTables/queryTable6.xml" ContentType="application/vnd.openxmlformats-officedocument.spreadsheetml.queryTable+xml"/>
  <Override PartName="/xl/slicers/slicer4.xml" ContentType="application/vnd.ms-excel.slicer+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Ex3.xml" ContentType="application/vnd.ms-office.chartex+xml"/>
  <Override PartName="/xl/charts/style28.xml" ContentType="application/vnd.ms-office.chartstyle+xml"/>
  <Override PartName="/xl/charts/colors28.xml" ContentType="application/vnd.ms-office.chartcolorstyle+xml"/>
  <Override PartName="/xl/charts/chartEx4.xml" ContentType="application/vnd.ms-office.chartex+xml"/>
  <Override PartName="/xl/charts/style29.xml" ContentType="application/vnd.ms-office.chartstyle+xml"/>
  <Override PartName="/xl/charts/colors29.xml" ContentType="application/vnd.ms-office.chartcolorstyle+xml"/>
  <Override PartName="/xl/charts/chart26.xml" ContentType="application/vnd.openxmlformats-officedocument.drawingml.chart+xml"/>
  <Override PartName="/xl/charts/style30.xml" ContentType="application/vnd.ms-office.chartstyle+xml"/>
  <Override PartName="/xl/charts/colors30.xml" ContentType="application/vnd.ms-office.chartcolorstyle+xml"/>
  <Override PartName="/xl/charts/chart27.xml" ContentType="application/vnd.openxmlformats-officedocument.drawingml.chart+xml"/>
  <Override PartName="/xl/charts/style31.xml" ContentType="application/vnd.ms-office.chartstyle+xml"/>
  <Override PartName="/xl/charts/colors31.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https://d.docs.live.net/00da8a449619d712/Documents/"/>
    </mc:Choice>
  </mc:AlternateContent>
  <xr:revisionPtr revIDLastSave="343" documentId="13_ncr:1_{03E241FB-2E7F-4419-8CB4-753D5821A915}" xr6:coauthVersionLast="47" xr6:coauthVersionMax="47" xr10:uidLastSave="{985DC3EC-D1EF-4AB6-8B1A-62BF8620ACCD}"/>
  <bookViews>
    <workbookView xWindow="-108" yWindow="-108" windowWidth="23256" windowHeight="12456" firstSheet="6" activeTab="6" xr2:uid="{00000000-000D-0000-FFFF-FFFF00000000}"/>
  </bookViews>
  <sheets>
    <sheet name="brokerage_202001231040" sheetId="13" state="hidden" r:id="rId1"/>
    <sheet name="fees_202001231041" sheetId="2" state="hidden" r:id="rId2"/>
    <sheet name="NN+EN+EE Indi bdgt -20012020" sheetId="3" state="hidden" r:id="rId3"/>
    <sheet name="Sheet1" sheetId="18" state="hidden" r:id="rId4"/>
    <sheet name="invoice_202001231041" sheetId="4" state="hidden" r:id="rId5"/>
    <sheet name="Sheet3" sheetId="15" state="hidden" r:id="rId6"/>
    <sheet name="Dashboard" sheetId="17" r:id="rId7"/>
    <sheet name="meeting_list_202001231041" sheetId="5" state="hidden" r:id="rId8"/>
    <sheet name="gcrm_opportunity_202001231041" sheetId="6" r:id="rId9"/>
  </sheets>
  <definedNames>
    <definedName name="_xlnm._FilterDatabase" localSheetId="5" hidden="1">Sheet3!$A$1:$C$205</definedName>
    <definedName name="_xlchart.v2.0" hidden="1">gcrm_opportunity_202001231041!$AE$36:$AE$38</definedName>
    <definedName name="_xlchart.v2.1" hidden="1">gcrm_opportunity_202001231041!$AF$36:$AF$38</definedName>
    <definedName name="_xlchart.v2.2" hidden="1">gcrm_opportunity_202001231041!$AE$36:$AE$38</definedName>
    <definedName name="_xlchart.v2.3" hidden="1">gcrm_opportunity_202001231041!$AF$36:$AF$38</definedName>
    <definedName name="_xlchart.v2.4" hidden="1">gcrm_opportunity_202001231041!$AE$36:$AE$38</definedName>
    <definedName name="_xlchart.v2.5" hidden="1">gcrm_opportunity_202001231041!$AF$36:$AF$38</definedName>
    <definedName name="_xlchart.v2.6" hidden="1">gcrm_opportunity_202001231041!$T$57:$T$63</definedName>
    <definedName name="_xlchart.v2.7" hidden="1">gcrm_opportunity_202001231041!$U$57:$U$63</definedName>
    <definedName name="_xlcn.WorksheetConnection_project.xlsxbrokerage_2020012310401" hidden="1">brokerage_202001231040[]</definedName>
    <definedName name="_xlcn.WorksheetConnection_project.xlsxfees_2020012310411" hidden="1">fees_202001231041[]</definedName>
    <definedName name="_xlcn.WorksheetConnection_project.xlsxgcrm_opportunity_2020012310411" hidden="1">gcrm_opportunity_202001231041[]</definedName>
    <definedName name="_xlcn.WorksheetConnection_project.xlsxinvoice_2020012310411" hidden="1">invoice_202001231041[]</definedName>
    <definedName name="_xlcn.WorksheetConnection_project.xlsxmeeting_list_2020012310411" hidden="1">meeting_list_202001231041[]</definedName>
    <definedName name="_xlcn.WorksheetConnection_project.xlsxNN_EN_EE_Indi_bdgt__200120201" hidden="1">NN_EN_EE_Indi_bdgt__20012020[]</definedName>
    <definedName name="_xlcn.WorksheetConnection_project.xlsxTable161" hidden="1">Table16[]</definedName>
    <definedName name="ExternalData_2" localSheetId="0" hidden="1">brokerage_202001231040!$B$1:$S$970</definedName>
    <definedName name="ExternalData_2" localSheetId="1" hidden="1">fees_202001231041!$A$1:$I$10</definedName>
    <definedName name="ExternalData_2" localSheetId="8" hidden="1">gcrm_opportunity_202001231041!$A$1:$M$50</definedName>
    <definedName name="ExternalData_2" localSheetId="4" hidden="1">invoice_202001231041!$A$1:$L$205</definedName>
    <definedName name="ExternalData_2" localSheetId="7" hidden="1">meeting_list_202001231041!$E$1:$I$35</definedName>
    <definedName name="ExternalData_2" localSheetId="2" hidden="1">'NN+EN+EE Indi bdgt -20012020'!$G$1:$M$11</definedName>
    <definedName name="NativeTimeline_meeting_date">#N/A</definedName>
    <definedName name="Slicer_Account_Executive1">#N/A</definedName>
    <definedName name="Slicer_Exe_Name">#N/A</definedName>
    <definedName name="Slicer_product_group">#N/A</definedName>
    <definedName name="Slicer_Years__meeting_date">#N/A</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 cacheId="9" r:id="rId19"/>
    <pivotCache cacheId="10" r:id="rId20"/>
    <pivotCache cacheId="11" r:id="rId21"/>
    <pivotCache cacheId="12" r:id="rId22"/>
    <pivotCache cacheId="13" r:id="rId23"/>
  </pivotCaches>
  <extLst>
    <ext xmlns:x14="http://schemas.microsoft.com/office/spreadsheetml/2009/9/main" uri="{876F7934-8845-4945-9796-88D515C7AA90}">
      <x14:pivotCaches>
        <pivotCache cacheId="14" r:id="rId24"/>
      </x14:pivotCaches>
    </ext>
    <ext xmlns:x14="http://schemas.microsoft.com/office/spreadsheetml/2009/9/main" uri="{BBE1A952-AA13-448e-AADC-164F8A28A991}">
      <x14:slicerCaches>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9"/>
      </x15:timelineCacheRefs>
    </ext>
    <ext xmlns:x15="http://schemas.microsoft.com/office/spreadsheetml/2010/11/main" uri="{FCE2AD5D-F65C-4FA6-A056-5C36A1767C68}">
      <x15:dataModel>
        <x15:modelTables>
          <x15:modelTable id="brokerage_202001231040_5cb2ba11-471b-4aea-8e05-f0cf6105f6fb" name="brokerage_202001231040" connection="Query - brokerage_202001231040"/>
          <x15:modelTable id="NN EN EE Indi bdgt -20012020_ac2a6c07-2182-4bfe-b638-ce41d19de915" name="NN EN EE Indi bdgt -20012020" connection="Query - NN+EN+EE Indi bdgt -20012020"/>
          <x15:modelTable id="fees_202001231041_1e990df3-bcfc-4d86-af94-3ddd3a6870bc" name="fees_202001231041" connection="Query - fees_202001231041"/>
          <x15:modelTable id="invoice_202001231041_85515089-19ef-4437-8c19-3af5601cb99e" name="invoice_202001231041" connection="Query - invoice_202001231041"/>
          <x15:modelTable id="meeting_list_202001231041_fe5f30d7-fd40-40b3-84f2-1f6d92a697e6" name="meeting_list_202001231041" connection="Query - meeting_list_202001231041"/>
          <x15:modelTable id="gcrm_opportunity_202001231041_b9c2925a-ff3b-49ba-9b79-a58f0bd01a41" name="gcrm_opportunity_202001231041" connection="Query - gcrm_opportunity_202001231041"/>
          <x15:modelTable id="Policy Details_2f20216b-6eaa-4561-b0fc-95ba69d363dc" name="Policy Details" connection="Query - Policy Details"/>
          <x15:modelTable id="Payment History_26dffe66-5a16-4df1-95b7-42250ea8b5b0" name="Payment History" connection="Query - Payment History"/>
          <x15:modelTable id="Table16" name="Table16" connection="WorksheetConnection_project.xlsx!Table16"/>
          <x15:modelTable id="NN_EN_EE_Indi_bdgt__20012020" name="NN_EN_EE_Indi_bdgt__20012020" connection="WorksheetConnection_project.xlsx!NN_EN_EE_Indi_bdgt__20012020"/>
          <x15:modelTable id="meeting_list_202001231041 1" name="meeting_list_202001231041 1" connection="WorksheetConnection_project.xlsx!meeting_list_202001231041"/>
          <x15:modelTable id="invoice_202001231041 1" name="invoice_202001231041 1" connection="WorksheetConnection_project.xlsx!invoice_202001231041"/>
          <x15:modelTable id="gcrm_opportunity_202001231041 1" name="gcrm_opportunity_202001231041 1" connection="WorksheetConnection_project.xlsx!gcrm_opportunity_202001231041"/>
          <x15:modelTable id="fees_202001231041 1" name="fees_202001231041 1" connection="WorksheetConnection_project.xlsx!fees_202001231041"/>
          <x15:modelTable id="brokerage_202001231040 1" name="brokerage_202001231040 1" connection="WorksheetConnection_project.xlsx!brokerage_20200123104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6" i="5" l="1"/>
  <c r="R26" i="5"/>
  <c r="AE36" i="6"/>
  <c r="AE38" i="6"/>
  <c r="AE37" i="6"/>
  <c r="Q27" i="5"/>
  <c r="T58" i="6"/>
  <c r="T59" i="6"/>
  <c r="T60" i="6"/>
  <c r="T61" i="6"/>
  <c r="T62" i="6"/>
  <c r="T63" i="6"/>
  <c r="T57" i="6"/>
  <c r="U59" i="6"/>
  <c r="U62" i="6"/>
  <c r="U58" i="6"/>
  <c r="U61" i="6"/>
  <c r="U63" i="6"/>
  <c r="U57" i="6"/>
  <c r="U60" i="6"/>
  <c r="AF37" i="6"/>
  <c r="AF38" i="6"/>
  <c r="AF36" i="6"/>
  <c r="R27" i="5"/>
  <c r="A19" i="17" l="1" a="1"/>
  <c r="A19" i="17" s="1"/>
  <c r="Q29" i="5" a="1"/>
  <c r="Q29"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AE61D5-2CB3-4FB6-8DCB-8889FCCA5B20}" keepAlive="1" name="ModelConnection_ExternalData_2" description="Data Model" type="5" refreshedVersion="8" minRefreshableVersion="5" saveData="1">
    <dbPr connection="Data Model Connection" command="brokerage_202001231040" commandType="3"/>
    <extLst>
      <ext xmlns:x15="http://schemas.microsoft.com/office/spreadsheetml/2010/11/main" uri="{DE250136-89BD-433C-8126-D09CA5730AF9}">
        <x15:connection id="" model="1"/>
      </ext>
    </extLst>
  </connection>
  <connection id="2" xr16:uid="{E1C71142-B26B-49D7-ACE3-9347F82461C3}" keepAlive="1" name="ModelConnection_ExternalData_21" description="Data Model" type="5" refreshedVersion="8" minRefreshableVersion="5" saveData="1">
    <dbPr connection="Data Model Connection" command="NN EN EE Indi bdgt -20012020" commandType="3"/>
    <extLst>
      <ext xmlns:x15="http://schemas.microsoft.com/office/spreadsheetml/2010/11/main" uri="{DE250136-89BD-433C-8126-D09CA5730AF9}">
        <x15:connection id="" model="1"/>
      </ext>
    </extLst>
  </connection>
  <connection id="3" xr16:uid="{4F702797-60B7-4525-80DD-0EE8B77451C8}" keepAlive="1" name="ModelConnection_ExternalData_22" description="Data Model" type="5" refreshedVersion="8" minRefreshableVersion="5" saveData="1">
    <dbPr connection="Data Model Connection" command="fees_202001231041" commandType="3"/>
    <extLst>
      <ext xmlns:x15="http://schemas.microsoft.com/office/spreadsheetml/2010/11/main" uri="{DE250136-89BD-433C-8126-D09CA5730AF9}">
        <x15:connection id="" model="1"/>
      </ext>
    </extLst>
  </connection>
  <connection id="4" xr16:uid="{991C45C2-1605-4A3A-B7DD-F5A45BC3D9B0}" keepAlive="1" name="ModelConnection_ExternalData_23" description="Data Model" type="5" refreshedVersion="8" minRefreshableVersion="5" saveData="1">
    <dbPr connection="Data Model Connection" command="invoice_202001231041" commandType="3"/>
    <extLst>
      <ext xmlns:x15="http://schemas.microsoft.com/office/spreadsheetml/2010/11/main" uri="{DE250136-89BD-433C-8126-D09CA5730AF9}">
        <x15:connection id="" model="1"/>
      </ext>
    </extLst>
  </connection>
  <connection id="5" xr16:uid="{9F9AF1BC-407D-4CD2-95E2-DF916C20D21C}" keepAlive="1" name="ModelConnection_ExternalData_24" description="Data Model" type="5" refreshedVersion="8" minRefreshableVersion="5" saveData="1">
    <dbPr connection="Data Model Connection" command="meeting_list_202001231041" commandType="3"/>
    <extLst>
      <ext xmlns:x15="http://schemas.microsoft.com/office/spreadsheetml/2010/11/main" uri="{DE250136-89BD-433C-8126-D09CA5730AF9}">
        <x15:connection id="" model="1"/>
      </ext>
    </extLst>
  </connection>
  <connection id="6" xr16:uid="{BD7648DD-BB8A-4685-B4EB-A4B41A4F3010}" keepAlive="1" name="ModelConnection_ExternalData_25" description="Data Model" type="5" refreshedVersion="8" minRefreshableVersion="5" saveData="1">
    <dbPr connection="Data Model Connection" command="gcrm_opportunity_202001231041" commandType="3"/>
    <extLst>
      <ext xmlns:x15="http://schemas.microsoft.com/office/spreadsheetml/2010/11/main" uri="{DE250136-89BD-433C-8126-D09CA5730AF9}">
        <x15:connection id="" model="1"/>
      </ext>
    </extLst>
  </connection>
  <connection id="7" xr16:uid="{390913E6-2272-460C-875D-51238411C14B}" keepAlive="1" name="Query - Additional Fields" description="Connection to the 'Additional Fields' query in the workbook." type="5" refreshedVersion="8" background="1" saveData="1">
    <dbPr connection="Provider=Microsoft.Mashup.OleDb.1;Data Source=$Workbook$;Location=&quot;Additional Fields&quot;;Extended Properties=&quot;&quot;" command="SELECT * FROM [Additional Fields]"/>
  </connection>
  <connection id="8" xr16:uid="{0C116649-AA55-4E14-AE10-4EBA360BC52B}" name="Query - brokerage_202001231040" description="Connection to the 'brokerage_202001231040' query in the workbook." type="100" refreshedVersion="8" minRefreshableVersion="5">
    <extLst>
      <ext xmlns:x15="http://schemas.microsoft.com/office/spreadsheetml/2010/11/main" uri="{DE250136-89BD-433C-8126-D09CA5730AF9}">
        <x15:connection id="744110fb-edfe-425e-a6e0-9c35453a8727"/>
      </ext>
    </extLst>
  </connection>
  <connection id="9" xr16:uid="{55F7065E-F7E9-4B81-A103-39324DD041C9}" keepAlive="1" name="Query - Claims" description="Connection to the 'Claims' query in the workbook." type="5" refreshedVersion="8" background="1" saveData="1">
    <dbPr connection="Provider=Microsoft.Mashup.OleDb.1;Data Source=$Workbook$;Location=Claims;Extended Properties=&quot;&quot;" command="SELECT * FROM [Claims]"/>
  </connection>
  <connection id="10" xr16:uid="{126ECC95-D1B3-433D-B4CC-0BDD3EDE9C74}" keepAlive="1" name="Query - Customer Information" description="Connection to the 'Customer Information' query in the workbook." type="5" refreshedVersion="8" background="1" saveData="1">
    <dbPr connection="Provider=Microsoft.Mashup.OleDb.1;Data Source=$Workbook$;Location=&quot;Customer Information&quot;;Extended Properties=&quot;&quot;" command="SELECT * FROM [Customer Information]"/>
  </connection>
  <connection id="11" xr16:uid="{A6DFA003-534B-4E87-B426-B420A81C711D}" name="Query - fees_202001231041" description="Connection to the 'fees_202001231041' query in the workbook." type="100" refreshedVersion="8" minRefreshableVersion="5">
    <extLst>
      <ext xmlns:x15="http://schemas.microsoft.com/office/spreadsheetml/2010/11/main" uri="{DE250136-89BD-433C-8126-D09CA5730AF9}">
        <x15:connection id="deac1e87-ad0b-44a8-a284-039a54d00757"/>
      </ext>
    </extLst>
  </connection>
  <connection id="12" xr16:uid="{5DEA6BC3-8084-4F50-BEAE-936C4A3A0D3D}" name="Query - gcrm_opportunity_202001231041" description="Connection to the 'gcrm_opportunity_202001231041' query in the workbook." type="100" refreshedVersion="8" minRefreshableVersion="5">
    <extLst>
      <ext xmlns:x15="http://schemas.microsoft.com/office/spreadsheetml/2010/11/main" uri="{DE250136-89BD-433C-8126-D09CA5730AF9}">
        <x15:connection id="7746c45e-75fa-4d9a-9f66-fae6bcac9e2f"/>
      </ext>
    </extLst>
  </connection>
  <connection id="13" xr16:uid="{CE2E0D8F-77EE-4DE9-A6B6-D16EE1E40952}" name="Query - invoice_202001231041" description="Connection to the 'invoice_202001231041' query in the workbook." type="100" refreshedVersion="8" minRefreshableVersion="5">
    <extLst>
      <ext xmlns:x15="http://schemas.microsoft.com/office/spreadsheetml/2010/11/main" uri="{DE250136-89BD-433C-8126-D09CA5730AF9}">
        <x15:connection id="1dd98679-cf0a-4524-8426-82588de03b83"/>
      </ext>
    </extLst>
  </connection>
  <connection id="14" xr16:uid="{22BC0465-034C-41F4-A9EC-7A80CF6A45BB}" name="Query - meeting_list_202001231041" description="Connection to the 'meeting_list_202001231041' query in the workbook." type="100" refreshedVersion="8" minRefreshableVersion="5">
    <extLst>
      <ext xmlns:x15="http://schemas.microsoft.com/office/spreadsheetml/2010/11/main" uri="{DE250136-89BD-433C-8126-D09CA5730AF9}">
        <x15:connection id="cfe73948-a70f-46ff-8477-a70d8a27bd43"/>
      </ext>
    </extLst>
  </connection>
  <connection id="15" xr16:uid="{0E72E50F-40B6-41F2-8C5A-592E7DBB5742}" name="Query - NN+EN+EE Indi bdgt -20012020" description="Connection to the 'NN+EN+EE Indi bdgt -20012020' query in the workbook." type="100" refreshedVersion="8" minRefreshableVersion="5">
    <extLst>
      <ext xmlns:x15="http://schemas.microsoft.com/office/spreadsheetml/2010/11/main" uri="{DE250136-89BD-433C-8126-D09CA5730AF9}">
        <x15:connection id="610b8cf6-a1a7-4dbd-9b98-c10ee65ab44d"/>
      </ext>
    </extLst>
  </connection>
  <connection id="16" xr16:uid="{57CB5F2E-06AA-41C9-A797-9F10E1ABBEA8}" name="Query - Payment History" description="Connection to the 'Payment History' query in the workbook." type="100" refreshedVersion="8" minRefreshableVersion="5">
    <extLst>
      <ext xmlns:x15="http://schemas.microsoft.com/office/spreadsheetml/2010/11/main" uri="{DE250136-89BD-433C-8126-D09CA5730AF9}">
        <x15:connection id="18028473-586a-497b-be17-3219edcd8cfa"/>
      </ext>
    </extLst>
  </connection>
  <connection id="17" xr16:uid="{8AF7BA2D-B028-4F15-8C6E-6E1390C247C8}" name="Query - Policy Details" description="Connection to the 'Policy Details' query in the workbook." type="100" refreshedVersion="8" minRefreshableVersion="5">
    <extLst>
      <ext xmlns:x15="http://schemas.microsoft.com/office/spreadsheetml/2010/11/main" uri="{DE250136-89BD-433C-8126-D09CA5730AF9}">
        <x15:connection id="1d7d7fc5-c732-4581-a4e5-e9244834003d"/>
      </ext>
    </extLst>
  </connection>
  <connection id="18" xr16:uid="{3EC70D88-A75B-4DC3-A722-348B02D27CB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9" xr16:uid="{F631B99F-A4E2-4F99-AAC6-B9FA19F1B019}" name="WorksheetConnection_project.xlsx!brokerage_202001231040" type="102" refreshedVersion="8" minRefreshableVersion="5">
    <extLst>
      <ext xmlns:x15="http://schemas.microsoft.com/office/spreadsheetml/2010/11/main" uri="{DE250136-89BD-433C-8126-D09CA5730AF9}">
        <x15:connection id="brokerage_202001231040 1">
          <x15:rangePr sourceName="_xlcn.WorksheetConnection_project.xlsxbrokerage_2020012310401"/>
        </x15:connection>
      </ext>
    </extLst>
  </connection>
  <connection id="20" xr16:uid="{75593443-0CFC-4F39-AB98-4677354695FA}" name="WorksheetConnection_project.xlsx!fees_202001231041" type="102" refreshedVersion="8" minRefreshableVersion="5">
    <extLst>
      <ext xmlns:x15="http://schemas.microsoft.com/office/spreadsheetml/2010/11/main" uri="{DE250136-89BD-433C-8126-D09CA5730AF9}">
        <x15:connection id="fees_202001231041 1">
          <x15:rangePr sourceName="_xlcn.WorksheetConnection_project.xlsxfees_2020012310411"/>
        </x15:connection>
      </ext>
    </extLst>
  </connection>
  <connection id="21" xr16:uid="{B7FD5201-FE7B-45A0-A64A-9F059510E134}" name="WorksheetConnection_project.xlsx!gcrm_opportunity_202001231041" type="102" refreshedVersion="8" minRefreshableVersion="5">
    <extLst>
      <ext xmlns:x15="http://schemas.microsoft.com/office/spreadsheetml/2010/11/main" uri="{DE250136-89BD-433C-8126-D09CA5730AF9}">
        <x15:connection id="gcrm_opportunity_202001231041 1">
          <x15:rangePr sourceName="_xlcn.WorksheetConnection_project.xlsxgcrm_opportunity_2020012310411"/>
        </x15:connection>
      </ext>
    </extLst>
  </connection>
  <connection id="22" xr16:uid="{8F7B4066-89A6-45BE-B627-D762BF1E30B3}" name="WorksheetConnection_project.xlsx!invoice_202001231041" type="102" refreshedVersion="8" minRefreshableVersion="5">
    <extLst>
      <ext xmlns:x15="http://schemas.microsoft.com/office/spreadsheetml/2010/11/main" uri="{DE250136-89BD-433C-8126-D09CA5730AF9}">
        <x15:connection id="invoice_202001231041 1">
          <x15:rangePr sourceName="_xlcn.WorksheetConnection_project.xlsxinvoice_2020012310411"/>
        </x15:connection>
      </ext>
    </extLst>
  </connection>
  <connection id="23" xr16:uid="{902F21ED-3B75-4FE9-99D6-7A100A58ECA4}" name="WorksheetConnection_project.xlsx!meeting_list_202001231041" type="102" refreshedVersion="8" minRefreshableVersion="5">
    <extLst>
      <ext xmlns:x15="http://schemas.microsoft.com/office/spreadsheetml/2010/11/main" uri="{DE250136-89BD-433C-8126-D09CA5730AF9}">
        <x15:connection id="meeting_list_202001231041 1">
          <x15:rangePr sourceName="_xlcn.WorksheetConnection_project.xlsxmeeting_list_2020012310411"/>
        </x15:connection>
      </ext>
    </extLst>
  </connection>
  <connection id="24" xr16:uid="{6DA73A05-849D-43E3-9414-AC71E0B0A6AB}" name="WorksheetConnection_project.xlsx!NN_EN_EE_Indi_bdgt__20012020" type="102" refreshedVersion="8" minRefreshableVersion="5">
    <extLst>
      <ext xmlns:x15="http://schemas.microsoft.com/office/spreadsheetml/2010/11/main" uri="{DE250136-89BD-433C-8126-D09CA5730AF9}">
        <x15:connection id="NN_EN_EE_Indi_bdgt__20012020">
          <x15:rangePr sourceName="_xlcn.WorksheetConnection_project.xlsxNN_EN_EE_Indi_bdgt__200120201"/>
        </x15:connection>
      </ext>
    </extLst>
  </connection>
  <connection id="25" xr16:uid="{14ECDBD3-5A3A-4B3F-B898-48528A9BF613}" name="WorksheetConnection_project.xlsx!Table16" type="102" refreshedVersion="8" minRefreshableVersion="5">
    <extLst>
      <ext xmlns:x15="http://schemas.microsoft.com/office/spreadsheetml/2010/11/main" uri="{DE250136-89BD-433C-8126-D09CA5730AF9}">
        <x15:connection id="Table16">
          <x15:rangePr sourceName="_xlcn.WorksheetConnection_project.xlsxTable16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4">
    <s v="ThisWorkbookDataModel"/>
    <s v="{[invoice_202001231041 1].[income_class].&amp;[Cross Sell]}"/>
    <s v="{[invoice_202001231041 1].[income_class].&amp;[New]}"/>
    <s v="{[invoice_202001231041 1].[income_class].&amp;[Renewal]}"/>
  </metadataStrings>
  <mdxMetadata count="3">
    <mdx n="0" f="s">
      <ms ns="1" c="0"/>
    </mdx>
    <mdx n="0" f="s">
      <ms ns="2" c="0"/>
    </mdx>
    <mdx n="0" f="s">
      <ms ns="3" c="0"/>
    </mdx>
  </mdxMetadata>
  <futureMetadata name="XLDAPR" count="1">
    <bk>
      <extLst>
        <ext uri="{bdbb8cdc-fa1e-496e-a857-3c3f30c029c3}">
          <xda:dynamicArrayProperties fDynamic="1" fCollapsed="0"/>
        </ext>
      </extLst>
    </bk>
  </futureMetadata>
  <cellMetadata count="1">
    <bk>
      <rc t="1" v="0"/>
    </bk>
  </cellMetadata>
  <valueMetadata count="3">
    <bk>
      <rc t="2" v="0"/>
    </bk>
    <bk>
      <rc t="2" v="1"/>
    </bk>
    <bk>
      <rc t="2" v="2"/>
    </bk>
  </valueMetadata>
</metadata>
</file>

<file path=xl/sharedStrings.xml><?xml version="1.0" encoding="utf-8"?>
<sst xmlns="http://schemas.openxmlformats.org/spreadsheetml/2006/main" count="15556" uniqueCount="974">
  <si>
    <t>client_name</t>
  </si>
  <si>
    <t>policy_number</t>
  </si>
  <si>
    <t>policy_status</t>
  </si>
  <si>
    <t>policy_start_date</t>
  </si>
  <si>
    <t>policy_end_date</t>
  </si>
  <si>
    <t>product_group</t>
  </si>
  <si>
    <t>branch_name</t>
  </si>
  <si>
    <t>solution_group</t>
  </si>
  <si>
    <t>income_class</t>
  </si>
  <si>
    <t>income_due_date</t>
  </si>
  <si>
    <t>revenue_transaction_type</t>
  </si>
  <si>
    <t>renewal_status</t>
  </si>
  <si>
    <t>lapse_reason</t>
  </si>
  <si>
    <t>last_updated_date</t>
  </si>
  <si>
    <t>Active</t>
  </si>
  <si>
    <t>Inception</t>
  </si>
  <si>
    <t>Liability</t>
  </si>
  <si>
    <t>Brokerage</t>
  </si>
  <si>
    <t>Inactive</t>
  </si>
  <si>
    <t>Employee Benefits</t>
  </si>
  <si>
    <t>Employee Benefits (EB)</t>
  </si>
  <si>
    <t>Lapse</t>
  </si>
  <si>
    <t>NOLN - No Longer Needed</t>
  </si>
  <si>
    <t>Marine</t>
  </si>
  <si>
    <t>Fire</t>
  </si>
  <si>
    <t>Property / BI</t>
  </si>
  <si>
    <t>Miscellaneous</t>
  </si>
  <si>
    <t>Renewal</t>
  </si>
  <si>
    <t>Engineering</t>
  </si>
  <si>
    <t>Global Client Network (GNB Inward)</t>
  </si>
  <si>
    <t>OTHR â€“ Other</t>
  </si>
  <si>
    <t>2414 2022 4088 1000 000</t>
  </si>
  <si>
    <t>Ahmedabad</t>
  </si>
  <si>
    <t>JCOM - Job Completed</t>
  </si>
  <si>
    <t>Emerging Corporates Group (ECG)</t>
  </si>
  <si>
    <t>Endorsement</t>
  </si>
  <si>
    <t>COMP - Competition</t>
  </si>
  <si>
    <t>0655001825 01</t>
  </si>
  <si>
    <t>Construction, Power &amp; Infrastructure</t>
  </si>
  <si>
    <t>GMAN â€“ Global Mandate</t>
  </si>
  <si>
    <t>Trade Credit &amp;amp; Political Risk</t>
  </si>
  <si>
    <t>HCL</t>
  </si>
  <si>
    <t>237164239 00</t>
  </si>
  <si>
    <t>Small Medium Enterpries (SME)</t>
  </si>
  <si>
    <t>4101190700000015-00</t>
  </si>
  <si>
    <t>2414 2022 1261 2200 000</t>
  </si>
  <si>
    <t>2414 2026 2374 7800 000</t>
  </si>
  <si>
    <t>Motor</t>
  </si>
  <si>
    <t>LWC/I2568913/71/05/006144</t>
  </si>
  <si>
    <t>0865074115 01</t>
  </si>
  <si>
    <t>OG-19-2202-1018-00000055</t>
  </si>
  <si>
    <t>OG-19-2202-3383-00000009</t>
  </si>
  <si>
    <t>0830017443 01</t>
  </si>
  <si>
    <t>180876-0000-00</t>
  </si>
  <si>
    <t>180876-0000-01</t>
  </si>
  <si>
    <t>P0119200001/9999/100017</t>
  </si>
  <si>
    <t>0865078325 00</t>
  </si>
  <si>
    <t>'0865078325 01</t>
  </si>
  <si>
    <t>0865080591 00</t>
  </si>
  <si>
    <t>0865081032 00</t>
  </si>
  <si>
    <t>'310304111710000871</t>
  </si>
  <si>
    <t>'310304591810000063</t>
  </si>
  <si>
    <t>'310300111910000401</t>
  </si>
  <si>
    <t>0830018899Â 01</t>
  </si>
  <si>
    <t>OG-19-2202-1018-00000059</t>
  </si>
  <si>
    <t>MERC â€“ Merged with new combined policy</t>
  </si>
  <si>
    <t>OG-19-2001-3315-00000015</t>
  </si>
  <si>
    <t>4005/134645920/01/000</t>
  </si>
  <si>
    <t>4005/134645920/02/000</t>
  </si>
  <si>
    <t>4016/133979727/01/000</t>
  </si>
  <si>
    <t>4016/133979727/02/000</t>
  </si>
  <si>
    <t>0865078861 00</t>
  </si>
  <si>
    <t>4066/130374729/01/000</t>
  </si>
  <si>
    <t>2002/160040691/00/000</t>
  </si>
  <si>
    <t>2002/160040691/01/000</t>
  </si>
  <si>
    <t>2002/E/107876781/03/000</t>
  </si>
  <si>
    <t>2002/E/1078781/02/000</t>
  </si>
  <si>
    <t>DRCT - Direct</t>
  </si>
  <si>
    <t>Affinity</t>
  </si>
  <si>
    <t>'14220011190100000062</t>
  </si>
  <si>
    <t>Policy Renewed</t>
  </si>
  <si>
    <t>Energy</t>
  </si>
  <si>
    <t>2690000138 04</t>
  </si>
  <si>
    <t>2690000337 03</t>
  </si>
  <si>
    <t>OG-18-2202-3315-00000028</t>
  </si>
  <si>
    <t>'23060036180200000022</t>
  </si>
  <si>
    <t>'2999202466609300000</t>
  </si>
  <si>
    <t>'2999203175548500000</t>
  </si>
  <si>
    <t>141400/11/2018/737</t>
  </si>
  <si>
    <t>141400/11/2018/738</t>
  </si>
  <si>
    <t>141400/44/2018/101</t>
  </si>
  <si>
    <t>141400/44/2018/102</t>
  </si>
  <si>
    <t>141400/48/2018/2149</t>
  </si>
  <si>
    <t>141400/48/2018/2150</t>
  </si>
  <si>
    <t>141400/48/2018/2237</t>
  </si>
  <si>
    <t>141400/48/2018/2238</t>
  </si>
  <si>
    <t>141400/48/2018/2239</t>
  </si>
  <si>
    <t>LWC/I2548354/71/02/005537</t>
  </si>
  <si>
    <t>'91000036191500000014</t>
  </si>
  <si>
    <t>'91000036191700000002</t>
  </si>
  <si>
    <t>0668111383 05</t>
  </si>
  <si>
    <t>OG-19-2202-1018-00000053</t>
  </si>
  <si>
    <t>OG-19-2202-3383-00000008</t>
  </si>
  <si>
    <t>PROHLN000242106</t>
  </si>
  <si>
    <t>P0319200002/9999/100065</t>
  </si>
  <si>
    <t>2018-F0541357-FRE</t>
  </si>
  <si>
    <t>'11120044170300000009</t>
  </si>
  <si>
    <t>'0000000008540162-01</t>
  </si>
  <si>
    <t>FM00104260000100</t>
  </si>
  <si>
    <t>2412/202063061201000</t>
  </si>
  <si>
    <t>2018-C1742872-MLO</t>
  </si>
  <si>
    <t>0000000008502066-01</t>
  </si>
  <si>
    <t>4101190600000030-00</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</si>
  <si>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</si>
  <si>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</si>
  <si>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</si>
  <si>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</si>
  <si>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</si>
  <si>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</si>
  <si>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</si>
  <si>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</si>
  <si>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</si>
  <si>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</si>
  <si>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OG-20-2202-0425-00000017</t>
  </si>
  <si>
    <t>OG-20-2202-3304-00000009</t>
  </si>
  <si>
    <t>OG-20-2202-3315-00000012</t>
  </si>
  <si>
    <t>OG-20-2202-3383-00000002</t>
  </si>
  <si>
    <t>OG-20-2202-4002-00000010</t>
  </si>
  <si>
    <t>OG-20-2202-4004-00000062</t>
  </si>
  <si>
    <t>OG-20-2202-4004-00000064</t>
  </si>
  <si>
    <t>OG-20-2202-4010-00000869</t>
  </si>
  <si>
    <t>OG-20-2202-4010-00000905</t>
  </si>
  <si>
    <t>OG-20-2202-9931-00032558</t>
  </si>
  <si>
    <t>0301004728-2019</t>
  </si>
  <si>
    <t>0600010004 01</t>
  </si>
  <si>
    <t>0600010004 02</t>
  </si>
  <si>
    <t>0640002231 03</t>
  </si>
  <si>
    <t>0640002231 04</t>
  </si>
  <si>
    <t>32099602-01</t>
  </si>
  <si>
    <t>APG/I2064820/71/11/006144</t>
  </si>
  <si>
    <t>APG/I2064820/71/11/006343</t>
  </si>
  <si>
    <t>GHS/Q0226519/71</t>
  </si>
  <si>
    <t>GHS/Q1166066/71</t>
  </si>
  <si>
    <t>LWC/I2328626/71/04/005537</t>
  </si>
  <si>
    <t>OG-18-2202-1018-00000028</t>
  </si>
  <si>
    <t>OG-19-2202-1018-00000047</t>
  </si>
  <si>
    <t>4016 X 166425941 00 000</t>
  </si>
  <si>
    <t>141400/48/2020/1134</t>
  </si>
  <si>
    <t>'0000000008539844-01</t>
  </si>
  <si>
    <t>00000000085/39886</t>
  </si>
  <si>
    <t>'0000000008539944-01</t>
  </si>
  <si>
    <t>00000000086/43966</t>
  </si>
  <si>
    <t>'0300004329</t>
  </si>
  <si>
    <t>'0304001755</t>
  </si>
  <si>
    <t>'0655001664 03</t>
  </si>
  <si>
    <t>0830016972 02</t>
  </si>
  <si>
    <t>0830016972Â 01</t>
  </si>
  <si>
    <t>'12063453</t>
  </si>
  <si>
    <t>121400/36/17/30/00000014</t>
  </si>
  <si>
    <t>'12140036180800000001</t>
  </si>
  <si>
    <t>'12140036181700000021</t>
  </si>
  <si>
    <t>'12140036183000000021</t>
  </si>
  <si>
    <t>'2302003268</t>
  </si>
  <si>
    <t>2018-F0513845-BSS</t>
  </si>
  <si>
    <t>2018-L0116737-FWC</t>
  </si>
  <si>
    <t>2018-L0116800-PBL</t>
  </si>
  <si>
    <t>2019-F0673106-BSS</t>
  </si>
  <si>
    <t>2019-L0138835-FWC</t>
  </si>
  <si>
    <t>2019-L0139704-PBL</t>
  </si>
  <si>
    <t>FGP-24-18-7001720-01-000</t>
  </si>
  <si>
    <t>FGP-24-19-7003140-02-000</t>
  </si>
  <si>
    <t>H0088766</t>
  </si>
  <si>
    <t>141100/48/2019/48</t>
  </si>
  <si>
    <t>GTL 3193894</t>
  </si>
  <si>
    <t>GTL3304779</t>
  </si>
  <si>
    <t>0260009050 00</t>
  </si>
  <si>
    <t>0000000008907502-01</t>
  </si>
  <si>
    <t>020P000098802000</t>
  </si>
  <si>
    <t>020P000098803000</t>
  </si>
  <si>
    <t>000000000086/4398</t>
  </si>
  <si>
    <t>'0000000008539756-01</t>
  </si>
  <si>
    <t>'0000000008539844</t>
  </si>
  <si>
    <t>'0000000008643898-01</t>
  </si>
  <si>
    <t>'99000044180400000024</t>
  </si>
  <si>
    <t>LW/00009151000100</t>
  </si>
  <si>
    <t>2412/202312723700000</t>
  </si>
  <si>
    <t>OG-18-2202-4091-00000964</t>
  </si>
  <si>
    <t>1213001118P112967501</t>
  </si>
  <si>
    <t>'310304111810000477</t>
  </si>
  <si>
    <t>OG-19-2202-4091-00000967</t>
  </si>
  <si>
    <t>YB00020403000100</t>
  </si>
  <si>
    <t>31030411/17/10000760</t>
  </si>
  <si>
    <t>31030/459/1710000154</t>
  </si>
  <si>
    <t>2999/202296981100000</t>
  </si>
  <si>
    <t>2999202758217600000"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</si>
  <si>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</si>
  <si>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</si>
  <si>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</si>
  <si>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</si>
  <si>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</si>
  <si>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</si>
  <si>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</si>
  <si>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</si>
  <si>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</si>
  <si>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</si>
  <si>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</si>
  <si>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0640002526 02</t>
  </si>
  <si>
    <t>1003/126704810/01/000</t>
  </si>
  <si>
    <t>1003/126704810/02/000</t>
  </si>
  <si>
    <t>2304001082-01</t>
  </si>
  <si>
    <t>2600010787 00</t>
  </si>
  <si>
    <t>2600011209 00</t>
  </si>
  <si>
    <t>2600015265 00</t>
  </si>
  <si>
    <t>4001/117090005/02/0000</t>
  </si>
  <si>
    <t>4001/117090005/03/000</t>
  </si>
  <si>
    <t>4001/122835467/01</t>
  </si>
  <si>
    <t>4001/122835467/02/000</t>
  </si>
  <si>
    <t>4001/122835467/03/000</t>
  </si>
  <si>
    <t>4092/147 968178/00/000</t>
  </si>
  <si>
    <t>4092/151965577/01/000</t>
  </si>
  <si>
    <t>ER00004563000100</t>
  </si>
  <si>
    <t>OG-19-2202-1002-00001901</t>
  </si>
  <si>
    <t>OG-19-2202-1002-00001981</t>
  </si>
  <si>
    <t>OG-19-2202-4001-00011127</t>
  </si>
  <si>
    <t>OG-19-2202-4010-00002245</t>
  </si>
  <si>
    <t>'001P000202300000</t>
  </si>
  <si>
    <t>'001P000203500000</t>
  </si>
  <si>
    <t>111200/11/2018/98</t>
  </si>
  <si>
    <t>'11120036181000000012</t>
  </si>
  <si>
    <t>'11120044170300000014</t>
  </si>
  <si>
    <t>11120044180300000010'</t>
  </si>
  <si>
    <t>'11120044180300000011</t>
  </si>
  <si>
    <t>'11120044180300000012</t>
  </si>
  <si>
    <t>'11120044180800000002</t>
  </si>
  <si>
    <t>'11120044180800000003</t>
  </si>
  <si>
    <t>'11120044180800000006</t>
  </si>
  <si>
    <t>1210001119P104351661'</t>
  </si>
  <si>
    <t>'1213004416P107726014 / 1213002116P107726019</t>
  </si>
  <si>
    <t>1213004416P107726014  (SCE)/1213002116P107726019 ( MCE)</t>
  </si>
  <si>
    <t>'1213004416P109402880</t>
  </si>
  <si>
    <t>141400/11/2018/484</t>
  </si>
  <si>
    <t>141400/48/2018/1288</t>
  </si>
  <si>
    <t>'23070044150300000010</t>
  </si>
  <si>
    <t>'23070044170300000002</t>
  </si>
  <si>
    <t>'42040044180300000018</t>
  </si>
  <si>
    <t>'42040044180300000033</t>
  </si>
  <si>
    <t>'42040044180300000057</t>
  </si>
  <si>
    <t>5004/118413988/00/000</t>
  </si>
  <si>
    <t>'500413128488100000</t>
  </si>
  <si>
    <t>2002/174911788/00/000</t>
  </si>
  <si>
    <t>'2414201438068601000</t>
  </si>
  <si>
    <t>'310300111910000371</t>
  </si>
  <si>
    <t>OG-19-2202-1018-00000036</t>
  </si>
  <si>
    <t>YB00015574000102</t>
  </si>
  <si>
    <t>YB00015574000103</t>
  </si>
  <si>
    <t>'2411 2020 9689 0500 000</t>
  </si>
  <si>
    <t>'310300111910000396</t>
  </si>
  <si>
    <t>'310300111910000397</t>
  </si>
  <si>
    <t>MD004600</t>
  </si>
  <si>
    <t>0865085175 00 00</t>
  </si>
  <si>
    <t>2002/160095852/00/000</t>
  </si>
  <si>
    <t>'21300031180100007178</t>
  </si>
  <si>
    <t>'310300111910000395</t>
  </si>
  <si>
    <t>0301004265-1</t>
  </si>
  <si>
    <t>2412 2020 7182 9001 000</t>
  </si>
  <si>
    <t>4101191100000008-00</t>
  </si>
  <si>
    <t>OG-19-2202-4001-00004011</t>
  </si>
  <si>
    <t>OG-19-2202-4004-00000044</t>
  </si>
  <si>
    <t>OG-19-2202-4010-00000816</t>
  </si>
  <si>
    <t>OG-19-2202-4010-00000817</t>
  </si>
  <si>
    <t>OG-19-2202-4011-00000127</t>
  </si>
  <si>
    <t>OG-20-2202-4004-00000043</t>
  </si>
  <si>
    <t>OG-20-2202-4004-00000066</t>
  </si>
  <si>
    <t>OG-20-2202-4010-00000924</t>
  </si>
  <si>
    <t>0000000007919559-01</t>
  </si>
  <si>
    <t>2001/161822918/00/000</t>
  </si>
  <si>
    <t>0865082088 00</t>
  </si>
  <si>
    <t>4016/138636598/01/000</t>
  </si>
  <si>
    <t>2005/162167315/00/000</t>
  </si>
  <si>
    <t>0000000007404252-01</t>
  </si>
  <si>
    <t>0000000007404252-02</t>
  </si>
  <si>
    <t>0000000010619837-01</t>
  </si>
  <si>
    <t>1011/142530053/00/000</t>
  </si>
  <si>
    <t>1011/142530053/01/000</t>
  </si>
  <si>
    <t>4006/131284920/01/000</t>
  </si>
  <si>
    <t>4006/131284920/02/000</t>
  </si>
  <si>
    <t>4010/121054809/01/000</t>
  </si>
  <si>
    <t>4010/121054809/02/000</t>
  </si>
  <si>
    <t>4016 138636598 02 000</t>
  </si>
  <si>
    <t>5002/131802941/01/000</t>
  </si>
  <si>
    <t>5002/131802941/02/000</t>
  </si>
  <si>
    <t>LQX/I2508418/71/02/005537</t>
  </si>
  <si>
    <t>NBI Domestic</t>
  </si>
  <si>
    <t>NBI Export</t>
  </si>
  <si>
    <t>OG-18-2202-1018-00000036</t>
  </si>
  <si>
    <t>OG-18-2202-3383-00000005</t>
  </si>
  <si>
    <t>OG-19-2202-1018-00000052</t>
  </si>
  <si>
    <t>OG-19-2202-3383-00000007</t>
  </si>
  <si>
    <t>PROHLN000005719</t>
  </si>
  <si>
    <t>'2309003157</t>
  </si>
  <si>
    <t>'2309003157 01</t>
  </si>
  <si>
    <t>99000011170100000135'</t>
  </si>
  <si>
    <t>'99000011170100000412</t>
  </si>
  <si>
    <t>99000011180100000149'</t>
  </si>
  <si>
    <t>'99000011180100000284</t>
  </si>
  <si>
    <t>'99000011180100000303</t>
  </si>
  <si>
    <t>'99000011180100000339</t>
  </si>
  <si>
    <t>'99000011180100000340</t>
  </si>
  <si>
    <t>'99000011180100000352</t>
  </si>
  <si>
    <t>'99000011180100000353</t>
  </si>
  <si>
    <t>'99000011190100000078</t>
  </si>
  <si>
    <t>'99000011190100000079</t>
  </si>
  <si>
    <t>'99000011190100000121</t>
  </si>
  <si>
    <t>'99000021180100000013</t>
  </si>
  <si>
    <t>'99000036181500000054</t>
  </si>
  <si>
    <t>'99000044175800000017</t>
  </si>
  <si>
    <t>'99000044180300000004</t>
  </si>
  <si>
    <t>'99000044180300000009</t>
  </si>
  <si>
    <t>'99000044180300000022</t>
  </si>
  <si>
    <t>'99000044180300000047</t>
  </si>
  <si>
    <t>'99000044180300000048</t>
  </si>
  <si>
    <t>'99000044180300000053</t>
  </si>
  <si>
    <t>'99000044180300000056</t>
  </si>
  <si>
    <t>'99000044180300000064</t>
  </si>
  <si>
    <t>'99000044180300000074</t>
  </si>
  <si>
    <t>'99000044180300000076</t>
  </si>
  <si>
    <t>'99000044180300000078</t>
  </si>
  <si>
    <t>'99000044180700000011</t>
  </si>
  <si>
    <t>'99000044180700000012</t>
  </si>
  <si>
    <t>'99000044185800000014</t>
  </si>
  <si>
    <t>'99000044185900000001</t>
  </si>
  <si>
    <t>'99000044190300000004</t>
  </si>
  <si>
    <t>'99000044190300000023</t>
  </si>
  <si>
    <t>'99000044190300000046</t>
  </si>
  <si>
    <t>'99000044190700000001</t>
  </si>
  <si>
    <t>''99000044190700000001</t>
  </si>
  <si>
    <t>'99000044190700000002</t>
  </si>
  <si>
    <t>'99000044196500000008</t>
  </si>
  <si>
    <t>'99000046182400000003</t>
  </si>
  <si>
    <t>'99000046182400000039</t>
  </si>
  <si>
    <t>'99000046182400000053</t>
  </si>
  <si>
    <t>'99000046182400000054</t>
  </si>
  <si>
    <t>'99000046182400000055</t>
  </si>
  <si>
    <t>'99000046192400000001</t>
  </si>
  <si>
    <t>'99000046192400000020</t>
  </si>
  <si>
    <t>'99000046192400000039</t>
  </si>
  <si>
    <t>'99000046192400000057</t>
  </si>
  <si>
    <t>'99000046192400000058</t>
  </si>
  <si>
    <t>'99000046192400000059</t>
  </si>
  <si>
    <t>'99000046192400000060</t>
  </si>
  <si>
    <t>"	99000048170300000007"</t>
  </si>
  <si>
    <t>HG00003377000100</t>
  </si>
  <si>
    <t>0865000748 01</t>
  </si>
  <si>
    <t>0865000748 02</t>
  </si>
  <si>
    <t>LWC/I2688106/71/10/006144</t>
  </si>
  <si>
    <t>M6867997</t>
  </si>
  <si>
    <t>M7016785</t>
  </si>
  <si>
    <t>'310304491710000022</t>
  </si>
  <si>
    <t>OG-20-2202-3305-00000123</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</si>
  <si>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</si>
  <si>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</si>
  <si>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</si>
  <si>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</si>
  <si>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</si>
  <si>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</si>
  <si>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</si>
  <si>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</si>
  <si>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</si>
  <si>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</si>
  <si>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</si>
  <si>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MCO/I3350570/71/01/006343</t>
  </si>
  <si>
    <t>PBI/I3352741/71/01/006343</t>
  </si>
  <si>
    <t>PFS/I3353707/71/01/006343</t>
  </si>
  <si>
    <t>4006/79486382/05/000</t>
  </si>
  <si>
    <t>4010/141353816/01/000</t>
  </si>
  <si>
    <t>4066/140501600/01/000</t>
  </si>
  <si>
    <t>4086/160357783/00/000</t>
  </si>
  <si>
    <t>H0048996</t>
  </si>
  <si>
    <t>H0056637</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</si>
  <si>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</si>
  <si>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</si>
  <si>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</si>
  <si>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</si>
  <si>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</si>
  <si>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</si>
  <si>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</si>
  <si>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</si>
  <si>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</si>
  <si>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</si>
  <si>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</si>
  <si>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</si>
  <si>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</si>
  <si>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</si>
  <si>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</si>
  <si>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</si>
  <si>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4016/120415654/03/00</t>
  </si>
  <si>
    <t>AG00059046000100</t>
  </si>
  <si>
    <t>OG-19-2202-3315-00000009</t>
  </si>
  <si>
    <t>OG-20-2202-3315-00000009</t>
  </si>
  <si>
    <t>P0019200001/9999/100301</t>
  </si>
  <si>
    <t>P0218200001/9999/100262</t>
  </si>
  <si>
    <t>0830018887 01</t>
  </si>
  <si>
    <t>0830018888 01</t>
  </si>
  <si>
    <t>OG-19-2202-1018-00000060</t>
  </si>
  <si>
    <t>'2200060187 06</t>
  </si>
  <si>
    <t>OG-19-2202-1005-00000153</t>
  </si>
  <si>
    <t>OG-19-2202-4097-00000073</t>
  </si>
  <si>
    <t>OG-19-2202-4097-00000077</t>
  </si>
  <si>
    <t>OG-19-2202-4097-00000079</t>
  </si>
  <si>
    <t>OG-20-2202-1005-00000171-2019</t>
  </si>
  <si>
    <t>OG-20-2202-4097-00000170</t>
  </si>
  <si>
    <t>OG-20-2202-4097-00000171</t>
  </si>
  <si>
    <t>OG-20-2202-4097-00000201</t>
  </si>
  <si>
    <t>'2411202761687800000</t>
  </si>
  <si>
    <t>ST20002720000101</t>
  </si>
  <si>
    <t>'ST20003045000100</t>
  </si>
  <si>
    <t>ST20003618000100</t>
  </si>
  <si>
    <t>ST20003619000100</t>
  </si>
  <si>
    <t>STS1086243000100</t>
  </si>
  <si>
    <t>100200080123/01/00</t>
  </si>
  <si>
    <t>10020080123/0000</t>
  </si>
  <si>
    <t>LPGPA0000000200</t>
  </si>
  <si>
    <t>LPGPA0000000200/01</t>
  </si>
  <si>
    <t>4025/136366502/02/000</t>
  </si>
  <si>
    <t>OG-19-2202-1018-00000054</t>
  </si>
  <si>
    <t>OG-19-2202-3383-00000010</t>
  </si>
  <si>
    <t>OG-19-2201-4001-00001050</t>
  </si>
  <si>
    <t>OG-19-2201-4001-00000973</t>
  </si>
  <si>
    <t>505373-01</t>
  </si>
  <si>
    <t>H0067187</t>
  </si>
  <si>
    <t>4016 X 185834560 00 000</t>
  </si>
  <si>
    <t>New</t>
  </si>
  <si>
    <t>Cross Sell</t>
  </si>
  <si>
    <t>Amount</t>
  </si>
  <si>
    <t>A</t>
  </si>
  <si>
    <t>BB</t>
  </si>
  <si>
    <t>ABC</t>
  </si>
  <si>
    <t>XYZ</t>
  </si>
  <si>
    <t>DDD</t>
  </si>
  <si>
    <t>LAP</t>
  </si>
  <si>
    <t>Shivani Sharma</t>
  </si>
  <si>
    <t>Mark</t>
  </si>
  <si>
    <t>Animesh Rawat</t>
  </si>
  <si>
    <t>Gilbert</t>
  </si>
  <si>
    <t>Ketan Jain</t>
  </si>
  <si>
    <t>Juli</t>
  </si>
  <si>
    <t>Raju Kumar</t>
  </si>
  <si>
    <t>Kumar Jha</t>
  </si>
  <si>
    <t>Manish Sharma</t>
  </si>
  <si>
    <t>Vididt Saha</t>
  </si>
  <si>
    <t>Vinay</t>
  </si>
  <si>
    <t>Abhinav Shivam</t>
  </si>
  <si>
    <t>Account Exe ID</t>
  </si>
  <si>
    <t>Exe Name</t>
  </si>
  <si>
    <t>Sanjay Trivedi</t>
  </si>
  <si>
    <t>Anita Sethi</t>
  </si>
  <si>
    <t>Ashok Chatterjee</t>
  </si>
  <si>
    <t>Rani Agarwal</t>
  </si>
  <si>
    <t>Arjun Rao</t>
  </si>
  <si>
    <t>Anil Naik</t>
  </si>
  <si>
    <t>Simran Trivedi</t>
  </si>
  <si>
    <t>Dhruv Chopra</t>
  </si>
  <si>
    <t>Jaya Chopra</t>
  </si>
  <si>
    <t>Kiran Goyal</t>
  </si>
  <si>
    <t>Pravin Sengupta</t>
  </si>
  <si>
    <t>Snehal Das</t>
  </si>
  <si>
    <t>Rajesh Malhotra</t>
  </si>
  <si>
    <t>Archana Bhatia</t>
  </si>
  <si>
    <t>Ashok Reddy</t>
  </si>
  <si>
    <t>Madhuri Bhatia</t>
  </si>
  <si>
    <t>Pranav Mishra</t>
  </si>
  <si>
    <t>Rina Goyal</t>
  </si>
  <si>
    <t>Geeta Gupta</t>
  </si>
  <si>
    <t>Sudhir Roy</t>
  </si>
  <si>
    <t>Rani Kaul</t>
  </si>
  <si>
    <t>Kavita Sharma</t>
  </si>
  <si>
    <t>Shikha Sethi</t>
  </si>
  <si>
    <t>Amit Bhargava</t>
  </si>
  <si>
    <t>Alka Goel</t>
  </si>
  <si>
    <t>Harish Sharma</t>
  </si>
  <si>
    <t>Gaurav Goel</t>
  </si>
  <si>
    <t>Ravi Naik</t>
  </si>
  <si>
    <t>Kamlesh Prasad</t>
  </si>
  <si>
    <t>Nikhil Verma</t>
  </si>
  <si>
    <t>Vaishali Desai</t>
  </si>
  <si>
    <t>Atul Naik</t>
  </si>
  <si>
    <t>Meena Bhargava</t>
  </si>
  <si>
    <t>Mona Chopra</t>
  </si>
  <si>
    <t>Mohit Tiwari</t>
  </si>
  <si>
    <t>Tina Dutta</t>
  </si>
  <si>
    <t>Hemant Das</t>
  </si>
  <si>
    <t>Sanjana Bhargava</t>
  </si>
  <si>
    <t>Kamlesh Trivedi</t>
  </si>
  <si>
    <t>Nikita Tiwari</t>
  </si>
  <si>
    <t>Kapil Kapoor</t>
  </si>
  <si>
    <t>Harish Rana</t>
  </si>
  <si>
    <t>Nikhil Pandit</t>
  </si>
  <si>
    <t>Vivek Rana</t>
  </si>
  <si>
    <t>Hemant Nair</t>
  </si>
  <si>
    <t>Veena Bhargava</t>
  </si>
  <si>
    <t>Shivam Shah</t>
  </si>
  <si>
    <t>Bhavna Bhandari</t>
  </si>
  <si>
    <t>Tarun Shah</t>
  </si>
  <si>
    <t>Hemant Chauhan</t>
  </si>
  <si>
    <t>Geeta Verma</t>
  </si>
  <si>
    <t>Ashok Patel</t>
  </si>
  <si>
    <t>Gayatri Reddy</t>
  </si>
  <si>
    <t>Snehal Patel</t>
  </si>
  <si>
    <t>Vivek Yadav</t>
  </si>
  <si>
    <t>Kiran Saxena</t>
  </si>
  <si>
    <t>Uday Reddy</t>
  </si>
  <si>
    <t>Anita Pandit</t>
  </si>
  <si>
    <t>Hina Malhotra</t>
  </si>
  <si>
    <t>Alka Patel</t>
  </si>
  <si>
    <t>Shruti Roy</t>
  </si>
  <si>
    <t>Archana Singh</t>
  </si>
  <si>
    <t>Mukul Goyal</t>
  </si>
  <si>
    <t>Namita Bajaj</t>
  </si>
  <si>
    <t>Nikita Joshi</t>
  </si>
  <si>
    <t>Tejas Shah</t>
  </si>
  <si>
    <t>Kavita Rao</t>
  </si>
  <si>
    <t>Hemant Shah</t>
  </si>
  <si>
    <t>Prabhat Naik</t>
  </si>
  <si>
    <t>Nikhil Tiwari</t>
  </si>
  <si>
    <t>Neha Trivedi</t>
  </si>
  <si>
    <t>Shruti Agarwal</t>
  </si>
  <si>
    <t>Kiran Desai</t>
  </si>
  <si>
    <t>Kanchan Iyer</t>
  </si>
  <si>
    <t>Bhavna Kapoor</t>
  </si>
  <si>
    <t>Ritika Reddy</t>
  </si>
  <si>
    <t>Suresh Das</t>
  </si>
  <si>
    <t>Shikha Chauhan</t>
  </si>
  <si>
    <t>Hemant Dutta</t>
  </si>
  <si>
    <t>Dinesh Pandey</t>
  </si>
  <si>
    <t>Archana Iyer</t>
  </si>
  <si>
    <t>Deepak Menon</t>
  </si>
  <si>
    <t>Vivek Gupta</t>
  </si>
  <si>
    <t>Rina Shah</t>
  </si>
  <si>
    <t>Uday Prasad</t>
  </si>
  <si>
    <t>Nitin Kapoor</t>
  </si>
  <si>
    <t>Harish Kaul</t>
  </si>
  <si>
    <t>Neeraj Arora</t>
  </si>
  <si>
    <t>Mukul Kumar</t>
  </si>
  <si>
    <t>Gauri Naik</t>
  </si>
  <si>
    <t>Harish Menon</t>
  </si>
  <si>
    <t>Mohit Gupta</t>
  </si>
  <si>
    <t>Amit Arora</t>
  </si>
  <si>
    <t>Nikita Pandit</t>
  </si>
  <si>
    <t>Vikas Gupta</t>
  </si>
  <si>
    <t>Kamlesh Pillai</t>
  </si>
  <si>
    <t>Umesh Agarwal</t>
  </si>
  <si>
    <t>Ankur Gandhi</t>
  </si>
  <si>
    <t>Dinesh Kaul</t>
  </si>
  <si>
    <t>Ankur Naik</t>
  </si>
  <si>
    <t>Account Executive</t>
  </si>
  <si>
    <t>Nishant Sharma</t>
  </si>
  <si>
    <t>Fees</t>
  </si>
  <si>
    <t>GL Client Network (GNB Inward)</t>
  </si>
  <si>
    <t>Branch</t>
  </si>
  <si>
    <t>Employee Name</t>
  </si>
  <si>
    <t>New Role2</t>
  </si>
  <si>
    <t>New Budget</t>
  </si>
  <si>
    <t>Cross sell bugdet</t>
  </si>
  <si>
    <t>Renewal Budget</t>
  </si>
  <si>
    <t>Hunter &amp; Farmer</t>
  </si>
  <si>
    <t>Servicer</t>
  </si>
  <si>
    <t>BH</t>
  </si>
  <si>
    <t>Servicer Claims</t>
  </si>
  <si>
    <t>Vidit Shah</t>
  </si>
  <si>
    <t>Farmer &amp; Servicer</t>
  </si>
  <si>
    <t>invoice_number</t>
  </si>
  <si>
    <t>invoice_date</t>
  </si>
  <si>
    <t>Client Name</t>
  </si>
  <si>
    <t>Alex Johnson</t>
  </si>
  <si>
    <t>Emily Thompson</t>
  </si>
  <si>
    <t>Liam Smith</t>
  </si>
  <si>
    <t>Ava Davis</t>
  </si>
  <si>
    <t>Noah Wilson</t>
  </si>
  <si>
    <t>Olivia Brown</t>
  </si>
  <si>
    <t>William Martinez</t>
  </si>
  <si>
    <t>Sophia Garcia</t>
  </si>
  <si>
    <t>James Miller</t>
  </si>
  <si>
    <t>Mia Rodriguez</t>
  </si>
  <si>
    <t>Benjamin Anderson</t>
  </si>
  <si>
    <t>Charlotte Taylor</t>
  </si>
  <si>
    <t>Lucas Hernandez</t>
  </si>
  <si>
    <t>Amelia Moore</t>
  </si>
  <si>
    <t>Henry Thomas</t>
  </si>
  <si>
    <t>Harper Martin</t>
  </si>
  <si>
    <t>Alexander Jackson</t>
  </si>
  <si>
    <t>Ella White</t>
  </si>
  <si>
    <t>Michael Lee</t>
  </si>
  <si>
    <t>Grace Harris</t>
  </si>
  <si>
    <t>Daniel Clark</t>
  </si>
  <si>
    <t>Scarlett Lewis</t>
  </si>
  <si>
    <t>Matthew Walker</t>
  </si>
  <si>
    <t>Madison Robinson</t>
  </si>
  <si>
    <t>David Hall</t>
  </si>
  <si>
    <t>Lily Young</t>
  </si>
  <si>
    <t>Samuel Allen</t>
  </si>
  <si>
    <t>Chloe King</t>
  </si>
  <si>
    <t>Joseph Scott</t>
  </si>
  <si>
    <t>Evelyn Wright</t>
  </si>
  <si>
    <t>Andrew Adams</t>
  </si>
  <si>
    <t>Aria Baker</t>
  </si>
  <si>
    <t>Christopher Campbell</t>
  </si>
  <si>
    <t>Zoe Rivera</t>
  </si>
  <si>
    <t>Anthony Mitchell</t>
  </si>
  <si>
    <t>Mila Flores</t>
  </si>
  <si>
    <t>Joshua Roberts</t>
  </si>
  <si>
    <t>Nora Sanders</t>
  </si>
  <si>
    <t>Ryan Murphy</t>
  </si>
  <si>
    <t>Ellie Patterson</t>
  </si>
  <si>
    <t>Ethan Hughes</t>
  </si>
  <si>
    <t>Layla Price</t>
  </si>
  <si>
    <t>Elijah Cox</t>
  </si>
  <si>
    <t>Penelope Butler</t>
  </si>
  <si>
    <t>Sebastian Long</t>
  </si>
  <si>
    <t>Riley Brooks</t>
  </si>
  <si>
    <t>Jack Richardson</t>
  </si>
  <si>
    <t>Lily Wood</t>
  </si>
  <si>
    <t>Dylan Stewart</t>
  </si>
  <si>
    <t>Audrey Morgan</t>
  </si>
  <si>
    <t>Luke Barnes</t>
  </si>
  <si>
    <t>Bella Sanchez</t>
  </si>
  <si>
    <t>Mason Bell</t>
  </si>
  <si>
    <t>Lillian Parker</t>
  </si>
  <si>
    <t>Owen Reed</t>
  </si>
  <si>
    <t>Sadie Jenkins</t>
  </si>
  <si>
    <t>Gabriel Cooper</t>
  </si>
  <si>
    <t>Aubrey Coleman</t>
  </si>
  <si>
    <t>Aiden Bailey</t>
  </si>
  <si>
    <t>Hannah Evans</t>
  </si>
  <si>
    <t>Isaac Morris</t>
  </si>
  <si>
    <t>Mila Carter</t>
  </si>
  <si>
    <t>Logan Kelly</t>
  </si>
  <si>
    <t>Camila Howard</t>
  </si>
  <si>
    <t>Jayden Hughes</t>
  </si>
  <si>
    <t>Savannah Ward</t>
  </si>
  <si>
    <t>Caleb Bryant</t>
  </si>
  <si>
    <t>Zoe Fisher</t>
  </si>
  <si>
    <t>Nathan Martinez</t>
  </si>
  <si>
    <t>Addison Henderson</t>
  </si>
  <si>
    <t>Hunter Collins</t>
  </si>
  <si>
    <t>Paisley Price</t>
  </si>
  <si>
    <t>Julian Hayes</t>
  </si>
  <si>
    <t>Bella Gonzales</t>
  </si>
  <si>
    <t>Christian Spencer</t>
  </si>
  <si>
    <t>Scarlett Webb</t>
  </si>
  <si>
    <t>Dominic Graham</t>
  </si>
  <si>
    <t>Violet Pearson</t>
  </si>
  <si>
    <t>Jonathan Peterson</t>
  </si>
  <si>
    <t>Maya Simmons</t>
  </si>
  <si>
    <t>Connor Foster</t>
  </si>
  <si>
    <t>Aurora Hamilton</t>
  </si>
  <si>
    <t>Adrian Ross</t>
  </si>
  <si>
    <t>Natalia Stone</t>
  </si>
  <si>
    <t>Miles Andrews</t>
  </si>
  <si>
    <t>Hazel McCarthy</t>
  </si>
  <si>
    <t>TBA</t>
  </si>
  <si>
    <t>Aaron Nichols</t>
  </si>
  <si>
    <t>Piper Holland</t>
  </si>
  <si>
    <t>Evan Bishop</t>
  </si>
  <si>
    <t>Lucy Reid</t>
  </si>
  <si>
    <t>Cameron Lawson</t>
  </si>
  <si>
    <t>Nora Freeman</t>
  </si>
  <si>
    <t>Tyler Stevens</t>
  </si>
  <si>
    <t>Sydney Gibson</t>
  </si>
  <si>
    <t>Caleb Watts</t>
  </si>
  <si>
    <t>Ruby Holland</t>
  </si>
  <si>
    <t>Robert Black</t>
  </si>
  <si>
    <t>Alice Wheeler</t>
  </si>
  <si>
    <t>Justin Kim</t>
  </si>
  <si>
    <t>Molly Zimmerman</t>
  </si>
  <si>
    <t>Mahendara</t>
  </si>
  <si>
    <t>Shruti</t>
  </si>
  <si>
    <t>Janish</t>
  </si>
  <si>
    <t>Aman Tyagi</t>
  </si>
  <si>
    <t>global_attendees</t>
  </si>
  <si>
    <t>meeting_date</t>
  </si>
  <si>
    <t>opportunity_name</t>
  </si>
  <si>
    <t>opportunity_id</t>
  </si>
  <si>
    <t>Account Exe Id</t>
  </si>
  <si>
    <t>premium_amount</t>
  </si>
  <si>
    <t>revenue_amount</t>
  </si>
  <si>
    <t>closing_date</t>
  </si>
  <si>
    <t>stage</t>
  </si>
  <si>
    <t>branch</t>
  </si>
  <si>
    <t>specialty</t>
  </si>
  <si>
    <t>product_sub_group</t>
  </si>
  <si>
    <t>risk_details</t>
  </si>
  <si>
    <t>EL-Group Mediclaim</t>
  </si>
  <si>
    <t>OPP1900001042</t>
  </si>
  <si>
    <t>Qualify Opportunity</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</si>
  <si>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</si>
  <si>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</si>
  <si>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</si>
  <si>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</si>
  <si>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</si>
  <si>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</si>
  <si>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</si>
  <si>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</si>
  <si>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</si>
  <si>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</si>
  <si>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</si>
  <si>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</si>
  <si>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</si>
  <si>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</si>
  <si>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</si>
  <si>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</si>
  <si>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</si>
  <si>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</si>
  <si>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</si>
  <si>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</si>
  <si>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</si>
  <si>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</si>
  <si>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</si>
  <si>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</si>
  <si>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</si>
  <si>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</si>
  <si>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</si>
  <si>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</si>
  <si>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</si>
  <si>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</si>
  <si>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</si>
  <si>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</si>
  <si>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</si>
  <si>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</si>
  <si>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</si>
  <si>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</si>
  <si>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</si>
  <si>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</si>
  <si>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</si>
  <si>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</si>
  <si>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</si>
  <si>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</si>
  <si>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</si>
  <si>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</si>
  <si>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</si>
  <si>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</si>
  <si>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</si>
  <si>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</si>
  <si>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</si>
  <si>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</si>
  <si>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</si>
  <si>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</si>
  <si>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</si>
  <si>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</si>
  <si>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</si>
  <si>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</si>
  <si>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</si>
  <si>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</si>
  <si>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</si>
  <si>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</si>
  <si>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</si>
  <si>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</si>
  <si>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</si>
  <si>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</si>
  <si>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</si>
  <si>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</si>
  <si>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Constructions &amp;amp; Infrastructure</t>
  </si>
  <si>
    <t>Industrial All Risks</t>
  </si>
  <si>
    <t>Maine Open</t>
  </si>
  <si>
    <t>OPP1900001923</t>
  </si>
  <si>
    <t>Propose Solution</t>
  </si>
  <si>
    <t>BD PDBI</t>
  </si>
  <si>
    <t>OPP1900001937</t>
  </si>
  <si>
    <t>Fire &amp;amp; Special Perils</t>
  </si>
  <si>
    <t>CI-CAR/EAR Policy</t>
  </si>
  <si>
    <t>OPP1900001938</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</si>
  <si>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</si>
  <si>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</si>
  <si>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</si>
  <si>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</si>
  <si>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</si>
  <si>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</si>
  <si>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</si>
  <si>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</si>
  <si>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</si>
  <si>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</si>
  <si>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</si>
  <si>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</si>
  <si>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</si>
  <si>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</si>
  <si>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</si>
  <si>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</si>
  <si>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</si>
  <si>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</si>
  <si>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</si>
  <si>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</si>
  <si>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</si>
  <si>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</si>
  <si>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</si>
  <si>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</si>
  <si>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</si>
  <si>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</si>
  <si>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</si>
  <si>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</si>
  <si>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</si>
  <si>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</si>
  <si>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</si>
  <si>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</si>
  <si>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</si>
  <si>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</si>
  <si>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</si>
  <si>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</si>
  <si>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</si>
  <si>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</si>
  <si>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</si>
  <si>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</si>
  <si>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</si>
  <si>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Row Labels</t>
  </si>
  <si>
    <t>Grand Total</t>
  </si>
  <si>
    <t>Count of meeting_date</t>
  </si>
  <si>
    <t>Target</t>
  </si>
  <si>
    <t>placed Achivement</t>
  </si>
  <si>
    <t>invoiced achivement</t>
  </si>
  <si>
    <t>Achieved income_class</t>
  </si>
  <si>
    <t>Invoice income_class</t>
  </si>
  <si>
    <t>Sum of revenue_amount</t>
  </si>
  <si>
    <t>Count of product_group</t>
  </si>
  <si>
    <t>Sum of 300000</t>
  </si>
  <si>
    <t>2019</t>
  </si>
  <si>
    <t>2020</t>
  </si>
  <si>
    <t>Count of Years (meeting_date)</t>
  </si>
  <si>
    <t>Column1</t>
  </si>
  <si>
    <t>Column2</t>
  </si>
  <si>
    <t xml:space="preserve"> </t>
  </si>
  <si>
    <t>Sum of Amount</t>
  </si>
  <si>
    <t>Sum of Cross sell bugdet</t>
  </si>
  <si>
    <t>2.4142E+18</t>
  </si>
  <si>
    <t>2200090892</t>
  </si>
  <si>
    <t>2250010276</t>
  </si>
  <si>
    <t>9.10019E+13</t>
  </si>
  <si>
    <t>3.1142E+18</t>
  </si>
  <si>
    <t>640002371</t>
  </si>
  <si>
    <t>2250002346</t>
  </si>
  <si>
    <t>3.1242E+18</t>
  </si>
  <si>
    <t>3.10304E+17</t>
  </si>
  <si>
    <t>3.10305E+18</t>
  </si>
  <si>
    <t>301002850</t>
  </si>
  <si>
    <t>2.4122E+18</t>
  </si>
  <si>
    <t>22214272</t>
  </si>
  <si>
    <t>30003393</t>
  </si>
  <si>
    <t>302102591</t>
  </si>
  <si>
    <t>668111383</t>
  </si>
  <si>
    <t>2309002394</t>
  </si>
  <si>
    <t>1.203E+19</t>
  </si>
  <si>
    <t>8540162</t>
  </si>
  <si>
    <t>304001926</t>
  </si>
  <si>
    <t>2302003012</t>
  </si>
  <si>
    <t>41045400</t>
  </si>
  <si>
    <t>41045403</t>
  </si>
  <si>
    <t>301004728</t>
  </si>
  <si>
    <t>600010004</t>
  </si>
  <si>
    <t>640002231</t>
  </si>
  <si>
    <t>22515779</t>
  </si>
  <si>
    <t>32099602</t>
  </si>
  <si>
    <t>3.2134E+23</t>
  </si>
  <si>
    <t>2309004639</t>
  </si>
  <si>
    <t>43170512</t>
  </si>
  <si>
    <t>2.306E+19</t>
  </si>
  <si>
    <t>3.103E+17</t>
  </si>
  <si>
    <t>9.9E+19</t>
  </si>
  <si>
    <t>8539944</t>
  </si>
  <si>
    <t>41045915</t>
  </si>
  <si>
    <t>2690000174</t>
  </si>
  <si>
    <t>300004329</t>
  </si>
  <si>
    <t>304001755</t>
  </si>
  <si>
    <t>655001664</t>
  </si>
  <si>
    <t>1.214E+19</t>
  </si>
  <si>
    <t>121400/36/17/17/00000005</t>
  </si>
  <si>
    <t>2302003268</t>
  </si>
  <si>
    <t>2309003346</t>
  </si>
  <si>
    <t>2690000349</t>
  </si>
  <si>
    <t>55020309</t>
  </si>
  <si>
    <t>505613</t>
  </si>
  <si>
    <t>2309002897</t>
  </si>
  <si>
    <t>2.06312E+11</t>
  </si>
  <si>
    <t>2.06314E+11</t>
  </si>
  <si>
    <t>8907502</t>
  </si>
  <si>
    <t>2280082714</t>
  </si>
  <si>
    <t>8539756</t>
  </si>
  <si>
    <t>1.60262E+17</t>
  </si>
  <si>
    <t>43177302</t>
  </si>
  <si>
    <t>43179225</t>
  </si>
  <si>
    <t>2.9992E+18</t>
  </si>
  <si>
    <t>9.1E+19</t>
  </si>
  <si>
    <t>304001140</t>
  </si>
  <si>
    <t>635003567</t>
  </si>
  <si>
    <t>15552994</t>
  </si>
  <si>
    <t>14055133</t>
  </si>
  <si>
    <t>304001925</t>
  </si>
  <si>
    <t>11988092</t>
  </si>
  <si>
    <t>2304001082</t>
  </si>
  <si>
    <t>2640011190</t>
  </si>
  <si>
    <t>32119154</t>
  </si>
  <si>
    <t>44180169</t>
  </si>
  <si>
    <t>1.112E+19</t>
  </si>
  <si>
    <t>2309003004</t>
  </si>
  <si>
    <t>22341873</t>
  </si>
  <si>
    <t>301004265</t>
  </si>
  <si>
    <t>1.95269E+11</t>
  </si>
  <si>
    <t>41050127</t>
  </si>
  <si>
    <t>54522170</t>
  </si>
  <si>
    <t>2280014070</t>
  </si>
  <si>
    <t>43187020</t>
  </si>
  <si>
    <t>10619837</t>
  </si>
  <si>
    <t>41047870</t>
  </si>
  <si>
    <t>22364363</t>
  </si>
  <si>
    <t>22387698</t>
  </si>
  <si>
    <t>32117648</t>
  </si>
  <si>
    <t>43191701</t>
  </si>
  <si>
    <t>9.9E+17</t>
  </si>
  <si>
    <t>2280038722</t>
  </si>
  <si>
    <t>43182398</t>
  </si>
  <si>
    <t>43189992</t>
  </si>
  <si>
    <t>43190133</t>
  </si>
  <si>
    <t>43145480</t>
  </si>
  <si>
    <t>2.221E+19</t>
  </si>
  <si>
    <t>33393</t>
  </si>
  <si>
    <t>2301001342</t>
  </si>
  <si>
    <t>2302002435</t>
  </si>
  <si>
    <t>54407334</t>
  </si>
  <si>
    <t>2640009793</t>
  </si>
  <si>
    <t>2.13E+19</t>
  </si>
  <si>
    <t>12031703</t>
  </si>
  <si>
    <t>41040284</t>
  </si>
  <si>
    <t>41046110</t>
  </si>
  <si>
    <t>43168456</t>
  </si>
  <si>
    <t>431172859</t>
  </si>
  <si>
    <t>1.31001E+19</t>
  </si>
  <si>
    <t>41048751</t>
  </si>
  <si>
    <t>41048762</t>
  </si>
  <si>
    <t>41048763</t>
  </si>
  <si>
    <t>41045707</t>
  </si>
  <si>
    <t>3000001017</t>
  </si>
  <si>
    <t>505373</t>
  </si>
  <si>
    <t>8502066</t>
  </si>
  <si>
    <t>2000010048</t>
  </si>
  <si>
    <t>43168449</t>
  </si>
  <si>
    <t>51995029</t>
  </si>
  <si>
    <t>52916488</t>
  </si>
  <si>
    <t>52971603</t>
  </si>
  <si>
    <t>43170791</t>
  </si>
  <si>
    <t>43193940</t>
  </si>
  <si>
    <t>4.31824E+12</t>
  </si>
  <si>
    <t>12139156</t>
  </si>
  <si>
    <t>2280062933</t>
  </si>
  <si>
    <t>2250015394</t>
  </si>
  <si>
    <t>304003761</t>
  </si>
  <si>
    <t>22531899</t>
  </si>
  <si>
    <t>304003763</t>
  </si>
  <si>
    <t>43191791</t>
  </si>
  <si>
    <t>3393</t>
  </si>
  <si>
    <t>43191787</t>
  </si>
  <si>
    <t>43196279</t>
  </si>
  <si>
    <t>54445288</t>
  </si>
  <si>
    <t>640001622</t>
  </si>
  <si>
    <t>1213004416P107744588</t>
  </si>
  <si>
    <t>22214171</t>
  </si>
  <si>
    <t>43169018</t>
  </si>
  <si>
    <t>2250007836</t>
  </si>
  <si>
    <t>2250007837</t>
  </si>
  <si>
    <t>1.60232E+17</t>
  </si>
  <si>
    <t>43152633</t>
  </si>
  <si>
    <t>43167538</t>
  </si>
  <si>
    <t>43167694</t>
  </si>
  <si>
    <t>5051621</t>
  </si>
  <si>
    <t>Achieve</t>
  </si>
  <si>
    <t>Invoice</t>
  </si>
  <si>
    <t>Column Labels</t>
  </si>
  <si>
    <t>Values</t>
  </si>
  <si>
    <t>Count of invoice_number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</si>
</sst>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quot;M&quot;"/>
    <numFmt numFmtId="165" formatCode="0,&quot;K&quot;"/>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theme="9"/>
      </patternFill>
    </fill>
    <fill>
      <patternFill patternType="solid">
        <fgColor theme="9" tint="0.79998168889431442"/>
        <bgColor theme="9" tint="0.79998168889431442"/>
      </patternFill>
    </fill>
    <fill>
      <patternFill patternType="solid">
        <fgColor theme="3" tint="-0.249977111117893"/>
        <bgColor indexed="64"/>
      </patternFill>
    </fill>
    <fill>
      <patternFill patternType="solid">
        <fgColor theme="3" tint="-0.499984740745262"/>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0" fontId="16" fillId="0" borderId="0" xfId="0" applyFont="1"/>
    <xf numFmtId="0" fontId="13" fillId="33" borderId="10" xfId="0" applyFont="1" applyFill="1" applyBorder="1"/>
    <xf numFmtId="0" fontId="13" fillId="33" borderId="11" xfId="0" applyFont="1" applyFill="1" applyBorder="1"/>
    <xf numFmtId="0" fontId="0" fillId="34" borderId="10" xfId="0" applyFill="1" applyBorder="1"/>
    <xf numFmtId="0" fontId="0" fillId="0" borderId="10" xfId="0" applyBorder="1"/>
    <xf numFmtId="0" fontId="0" fillId="34" borderId="11" xfId="0" applyFill="1" applyBorder="1"/>
    <xf numFmtId="0" fontId="0" fillId="0" borderId="11" xfId="0" applyBorder="1"/>
    <xf numFmtId="0" fontId="0" fillId="0" borderId="0" xfId="0" pivotButton="1"/>
    <xf numFmtId="0" fontId="0" fillId="0" borderId="0" xfId="0" applyAlignment="1">
      <alignment horizontal="left"/>
    </xf>
    <xf numFmtId="0" fontId="0" fillId="35" borderId="0" xfId="0" applyFill="1"/>
    <xf numFmtId="0" fontId="17" fillId="36" borderId="12" xfId="0" applyFont="1" applyFill="1" applyBorder="1" applyAlignment="1">
      <alignment horizontal="center"/>
    </xf>
    <xf numFmtId="0" fontId="17" fillId="35" borderId="0" xfId="0" applyFont="1" applyFill="1"/>
    <xf numFmtId="164"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5">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font>
        <b/>
        <sz val="11"/>
        <color theme="1"/>
      </font>
    </dxf>
    <dxf>
      <fill>
        <gradientFill degree="90">
          <stop position="0">
            <color theme="0"/>
          </stop>
          <stop position="1">
            <color theme="4"/>
          </stop>
        </gradientFill>
      </fill>
      <border>
        <left style="thin">
          <color theme="1" tint="-0.499984740745262"/>
        </left>
        <right style="thin">
          <color theme="1" tint="-0.499984740745262"/>
        </right>
        <top style="thin">
          <color theme="1" tint="-0.499984740745262"/>
        </top>
        <bottom style="thin">
          <color theme="1" tint="-0.499984740745262"/>
        </bottom>
      </border>
    </dxf>
    <dxf>
      <fill>
        <gradientFill degree="90">
          <stop position="0">
            <color theme="0"/>
          </stop>
          <stop position="1">
            <color theme="3" tint="-0.25098422193060094"/>
          </stop>
        </gradientFill>
      </fill>
    </dxf>
    <dxf>
      <fill>
        <gradientFill degree="180">
          <stop position="0">
            <color theme="0"/>
          </stop>
          <stop position="1">
            <color theme="4"/>
          </stop>
        </gradientFill>
      </fill>
    </dxf>
    <dxf>
      <fill>
        <patternFill>
          <fgColor theme="4" tint="0.59996337778862885"/>
        </patternFill>
      </fill>
    </dxf>
    <dxf>
      <fill>
        <gradientFill degree="315">
          <stop position="0">
            <color theme="0"/>
          </stop>
          <stop position="1">
            <color theme="4"/>
          </stop>
        </gradientFill>
      </fill>
    </dxf>
    <dxf>
      <fill>
        <patternFill>
          <bgColor theme="8" tint="0.39994506668294322"/>
        </patternFill>
      </fill>
    </dxf>
    <dxf>
      <fill>
        <patternFill>
          <bgColor theme="4" tint="-0.499984740745262"/>
        </patternFill>
      </fill>
    </dxf>
  </dxfs>
  <tableStyles count="7" defaultTableStyle="TableStyleMedium2" defaultPivotStyle="PivotStyleLight16">
    <tableStyle name="Slicer Style 1" pivot="0" table="0" count="1" xr9:uid="{E802F5C0-65ED-4A67-A823-E0B02247F868}">
      <tableStyleElement type="wholeTable" dxfId="54"/>
    </tableStyle>
    <tableStyle name="Slicer Style 2" pivot="0" table="0" count="1" xr9:uid="{6317BA60-2F6E-4A1A-98C9-9F96667A630C}">
      <tableStyleElement type="wholeTable" dxfId="53"/>
    </tableStyle>
    <tableStyle name="Slicer Style 3" pivot="0" table="0" count="1" xr9:uid="{E760D926-7714-43E2-AAD7-92BFB778E8A5}">
      <tableStyleElement type="wholeTable" dxfId="52"/>
    </tableStyle>
    <tableStyle name="Slicer Style 4" pivot="0" table="0" count="1" xr9:uid="{A2CBD414-9BFB-4D0D-A270-4DF8577F1575}">
      <tableStyleElement type="wholeTable" dxfId="51"/>
    </tableStyle>
    <tableStyle name="Slicer Style 5" pivot="0" table="0" count="1" xr9:uid="{75827844-464D-4B88-B564-CDD2BCF881DE}">
      <tableStyleElement type="headerRow" dxfId="50"/>
    </tableStyle>
    <tableStyle name="Slicer Style 6" pivot="0" table="0" count="1" xr9:uid="{FA46B7F5-AE85-4E03-818F-54423D8769C0}">
      <tableStyleElement type="wholeTable" dxfId="49"/>
    </tableStyle>
    <tableStyle name="Timeline Style 1" pivot="0" table="0" count="8" xr9:uid="{E39B3E38-3C56-4CB9-B627-02434716DCE9}">
      <tableStyleElement type="wholeTable" dxfId="48"/>
      <tableStyleElement type="headerRow" dxfId="47"/>
    </tableStyle>
  </tableStyles>
  <colors>
    <mruColors>
      <color rgb="FF0066FF"/>
      <color rgb="FF333399"/>
      <color rgb="FFCC66FF"/>
      <color rgb="FF66CCFF"/>
      <color rgb="FF242424"/>
      <color rgb="FF383838"/>
      <color rgb="FF060606"/>
      <color rgb="FFFF99FF"/>
      <color rgb="FF006699"/>
      <color rgb="FFFFCCCC"/>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 name="Slicer Style 6"/>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microsoft.com/office/2007/relationships/slicerCache" Target="slicerCaches/slicerCache2.xml"/><Relationship Id="rId39" Type="http://schemas.openxmlformats.org/officeDocument/2006/relationships/customXml" Target="../customXml/item2.xml"/><Relationship Id="rId21" Type="http://schemas.openxmlformats.org/officeDocument/2006/relationships/pivotCacheDefinition" Target="pivotCache/pivotCacheDefinition12.xml"/><Relationship Id="rId34" Type="http://schemas.openxmlformats.org/officeDocument/2006/relationships/sheetMetadata" Target="metadata.xml"/><Relationship Id="rId42" Type="http://schemas.openxmlformats.org/officeDocument/2006/relationships/customXml" Target="../customXml/item5.xml"/><Relationship Id="rId47" Type="http://schemas.openxmlformats.org/officeDocument/2006/relationships/customXml" Target="../customXml/item10.xml"/><Relationship Id="rId50" Type="http://schemas.openxmlformats.org/officeDocument/2006/relationships/customXml" Target="../customXml/item13.xml"/><Relationship Id="rId55"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microsoft.com/office/2011/relationships/timelineCache" Target="timelineCaches/timelineCache1.xml"/><Relationship Id="rId11" Type="http://schemas.openxmlformats.org/officeDocument/2006/relationships/pivotCacheDefinition" Target="pivotCache/pivotCacheDefinition2.xml"/><Relationship Id="rId24" Type="http://schemas.openxmlformats.org/officeDocument/2006/relationships/pivotCacheDefinition" Target="pivotCache/pivotCacheDefinition15.xml"/><Relationship Id="rId32" Type="http://schemas.openxmlformats.org/officeDocument/2006/relationships/styles" Target="styles.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31" Type="http://schemas.openxmlformats.org/officeDocument/2006/relationships/connections" Target="connections.xml"/><Relationship Id="rId44" Type="http://schemas.openxmlformats.org/officeDocument/2006/relationships/customXml" Target="../customXml/item7.xml"/><Relationship Id="rId52"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microsoft.com/office/2007/relationships/slicerCache" Target="slicerCaches/slicerCache3.xml"/><Relationship Id="rId30" Type="http://schemas.openxmlformats.org/officeDocument/2006/relationships/theme" Target="theme/theme1.xml"/><Relationship Id="rId35" Type="http://schemas.openxmlformats.org/officeDocument/2006/relationships/powerPivotData" Target="model/item.data"/><Relationship Id="rId43" Type="http://schemas.openxmlformats.org/officeDocument/2006/relationships/customXml" Target="../customXml/item6.xml"/><Relationship Id="rId48" Type="http://schemas.openxmlformats.org/officeDocument/2006/relationships/customXml" Target="../customXml/item11.xml"/><Relationship Id="rId8" Type="http://schemas.openxmlformats.org/officeDocument/2006/relationships/worksheet" Target="worksheets/sheet8.xml"/><Relationship Id="rId51"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microsoft.com/office/2007/relationships/slicerCache" Target="slicerCaches/slicerCache1.xml"/><Relationship Id="rId33" Type="http://schemas.openxmlformats.org/officeDocument/2006/relationships/sharedStrings" Target="sharedStrings.xml"/><Relationship Id="rId38" Type="http://schemas.openxmlformats.org/officeDocument/2006/relationships/customXml" Target="../customXml/item1.xml"/><Relationship Id="rId46" Type="http://schemas.openxmlformats.org/officeDocument/2006/relationships/customXml" Target="../customXml/item9.xml"/><Relationship Id="rId20" Type="http://schemas.openxmlformats.org/officeDocument/2006/relationships/pivotCacheDefinition" Target="pivotCache/pivotCacheDefinition11.xml"/><Relationship Id="rId41" Type="http://schemas.openxmlformats.org/officeDocument/2006/relationships/customXml" Target="../customXml/item4.xml"/><Relationship Id="rId54"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openxmlformats.org/officeDocument/2006/relationships/pivotCacheDefinition" Target="pivotCache/pivotCacheDefinition14.xml"/><Relationship Id="rId28" Type="http://schemas.microsoft.com/office/2007/relationships/slicerCache" Target="slicerCaches/slicerCache4.xml"/><Relationship Id="rId36" Type="http://schemas.microsoft.com/office/2017/10/relationships/person" Target="persons/person.xml"/><Relationship Id="rId49"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7.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project.xlsx]brokerage_202001231040!PivotTable1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brokerage_202001231040!$AB$10</c:f>
              <c:strCache>
                <c:ptCount val="1"/>
                <c:pt idx="0">
                  <c:v>Total</c:v>
                </c:pt>
              </c:strCache>
            </c:strRef>
          </c:tx>
          <c:spPr>
            <a:solidFill>
              <a:schemeClr val="accent1"/>
            </a:solidFill>
            <a:ln>
              <a:noFill/>
            </a:ln>
            <a:effectLst/>
          </c:spPr>
          <c:invertIfNegative val="0"/>
          <c:cat>
            <c:strRef>
              <c:f>brokerage_202001231040!$AA$11:$AA$12</c:f>
              <c:strCache>
                <c:ptCount val="1"/>
                <c:pt idx="0">
                  <c:v>Cross Sell</c:v>
                </c:pt>
              </c:strCache>
            </c:strRef>
          </c:cat>
          <c:val>
            <c:numRef>
              <c:f>brokerage_202001231040!$AB$11:$AB$12</c:f>
              <c:numCache>
                <c:formatCode>General</c:formatCode>
                <c:ptCount val="1"/>
                <c:pt idx="0">
                  <c:v>13041253.29999999</c:v>
                </c:pt>
              </c:numCache>
            </c:numRef>
          </c:val>
          <c:extLst>
            <c:ext xmlns:c16="http://schemas.microsoft.com/office/drawing/2014/chart" uri="{C3380CC4-5D6E-409C-BE32-E72D297353CC}">
              <c16:uniqueId val="{00000000-4550-4219-9FE8-B095DDCA8213}"/>
            </c:ext>
          </c:extLst>
        </c:ser>
        <c:dLbls>
          <c:showLegendKey val="0"/>
          <c:showVal val="0"/>
          <c:showCatName val="0"/>
          <c:showSerName val="0"/>
          <c:showPercent val="0"/>
          <c:showBubbleSize val="0"/>
        </c:dLbls>
        <c:gapWidth val="219"/>
        <c:overlap val="-27"/>
        <c:axId val="1000396783"/>
        <c:axId val="1591239759"/>
      </c:barChart>
      <c:catAx>
        <c:axId val="1000396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239759"/>
        <c:crosses val="autoZero"/>
        <c:auto val="1"/>
        <c:lblAlgn val="ctr"/>
        <c:lblOffset val="100"/>
        <c:noMultiLvlLbl val="0"/>
      </c:catAx>
      <c:valAx>
        <c:axId val="1591239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396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project.xlsx]NN+EN+EE Indi bdgt -20012020!PivotTable2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'NN+EN+EE Indi bdgt -20012020'!$F$25</c:f>
              <c:strCache>
                <c:ptCount val="1"/>
                <c:pt idx="0">
                  <c:v>Total</c:v>
                </c:pt>
              </c:strCache>
            </c:strRef>
          </c:tx>
          <c:spPr>
            <a:solidFill>
              <a:schemeClr val="accent1"/>
            </a:solidFill>
            <a:ln>
              <a:noFill/>
            </a:ln>
            <a:effectLst/>
          </c:spPr>
          <c:invertIfNegative val="0"/>
          <c:cat>
            <c:strRef>
              <c:f>'NN+EN+EE Indi bdgt -20012020'!$E$26:$E$36</c:f>
              <c:strCache>
                <c:ptCount val="10"/>
                <c:pt idx="0">
                  <c:v>12365300</c:v>
                </c:pt>
                <c:pt idx="1">
                  <c:v>3500000</c:v>
                </c:pt>
                <c:pt idx="2">
                  <c:v>1250000</c:v>
                </c:pt>
                <c:pt idx="3">
                  <c:v>1040000</c:v>
                </c:pt>
                <c:pt idx="4">
                  <c:v>750000</c:v>
                </c:pt>
                <c:pt idx="5">
                  <c:v>500000</c:v>
                </c:pt>
                <c:pt idx="6">
                  <c:v>250000</c:v>
                </c:pt>
                <c:pt idx="7">
                  <c:v>170034</c:v>
                </c:pt>
                <c:pt idx="8">
                  <c:v>129000</c:v>
                </c:pt>
                <c:pt idx="9">
                  <c:v>128777</c:v>
                </c:pt>
              </c:strCache>
            </c:strRef>
          </c:cat>
          <c:val>
            <c:numRef>
              <c:f>'NN+EN+EE Indi bdgt -20012020'!$F$26:$F$36</c:f>
              <c:numCache>
                <c:formatCode>General</c:formatCode>
                <c:ptCount val="10"/>
                <c:pt idx="0">
                  <c:v>12365300</c:v>
                </c:pt>
                <c:pt idx="1">
                  <c:v>3500000</c:v>
                </c:pt>
                <c:pt idx="2">
                  <c:v>1250000</c:v>
                </c:pt>
                <c:pt idx="3">
                  <c:v>1040000</c:v>
                </c:pt>
                <c:pt idx="4">
                  <c:v>750000</c:v>
                </c:pt>
                <c:pt idx="5">
                  <c:v>500000</c:v>
                </c:pt>
                <c:pt idx="6">
                  <c:v>250000</c:v>
                </c:pt>
                <c:pt idx="7">
                  <c:v>170034</c:v>
                </c:pt>
                <c:pt idx="8">
                  <c:v>129000</c:v>
                </c:pt>
                <c:pt idx="9">
                  <c:v>128777</c:v>
                </c:pt>
              </c:numCache>
            </c:numRef>
          </c:val>
          <c:extLst>
            <c:ext xmlns:c16="http://schemas.microsoft.com/office/drawing/2014/chart" uri="{C3380CC4-5D6E-409C-BE32-E72D297353CC}">
              <c16:uniqueId val="{00000002-3974-4B36-A3F0-927A3C7F659B}"/>
            </c:ext>
          </c:extLst>
        </c:ser>
        <c:dLbls>
          <c:showLegendKey val="0"/>
          <c:showVal val="0"/>
          <c:showCatName val="0"/>
          <c:showSerName val="0"/>
          <c:showPercent val="0"/>
          <c:showBubbleSize val="0"/>
        </c:dLbls>
        <c:gapWidth val="219"/>
        <c:overlap val="-27"/>
        <c:axId val="1095152687"/>
        <c:axId val="1095152207"/>
      </c:barChart>
      <c:catAx>
        <c:axId val="1095152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152207"/>
        <c:crosses val="autoZero"/>
        <c:auto val="1"/>
        <c:lblAlgn val="ctr"/>
        <c:lblOffset val="100"/>
        <c:noMultiLvlLbl val="0"/>
      </c:catAx>
      <c:valAx>
        <c:axId val="1095152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152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project.xlsx]Sheet1!PivotTable4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Sheet1!$L$12:$L$13</c:f>
              <c:strCache>
                <c:ptCount val="1"/>
                <c:pt idx="0">
                  <c:v>Renewal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Sheet1!$K$14:$K$16</c:f>
              <c:strCache>
                <c:ptCount val="3"/>
                <c:pt idx="0">
                  <c:v>Invoice</c:v>
                </c:pt>
                <c:pt idx="1">
                  <c:v>Achieve</c:v>
                </c:pt>
                <c:pt idx="2">
                  <c:v>Target</c:v>
                </c:pt>
              </c:strCache>
            </c:strRef>
          </c:cat>
          <c:val>
            <c:numRef>
              <c:f>Sheet1!$L$14:$L$16</c:f>
              <c:numCache>
                <c:formatCode>#,##0.00,,"M"</c:formatCode>
                <c:ptCount val="3"/>
                <c:pt idx="0">
                  <c:v>8394071</c:v>
                </c:pt>
                <c:pt idx="1">
                  <c:v>18507270.640000001</c:v>
                </c:pt>
                <c:pt idx="2">
                  <c:v>12319455</c:v>
                </c:pt>
              </c:numCache>
            </c:numRef>
          </c:val>
          <c:extLst>
            <c:ext xmlns:c16="http://schemas.microsoft.com/office/drawing/2014/chart" uri="{C3380CC4-5D6E-409C-BE32-E72D297353CC}">
              <c16:uniqueId val="{00000000-05A2-44FE-A475-E600D202C0D8}"/>
            </c:ext>
          </c:extLst>
        </c:ser>
        <c:dLbls>
          <c:dLblPos val="outEnd"/>
          <c:showLegendKey val="0"/>
          <c:showVal val="1"/>
          <c:showCatName val="0"/>
          <c:showSerName val="0"/>
          <c:showPercent val="0"/>
          <c:showBubbleSize val="0"/>
        </c:dLbls>
        <c:gapWidth val="115"/>
        <c:overlap val="-20"/>
        <c:axId val="2082675631"/>
        <c:axId val="2082676111"/>
      </c:barChart>
      <c:catAx>
        <c:axId val="208267563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676111"/>
        <c:crosses val="autoZero"/>
        <c:auto val="1"/>
        <c:lblAlgn val="ctr"/>
        <c:lblOffset val="100"/>
        <c:noMultiLvlLbl val="0"/>
      </c:catAx>
      <c:valAx>
        <c:axId val="2082676111"/>
        <c:scaling>
          <c:orientation val="minMax"/>
        </c:scaling>
        <c:delete val="1"/>
        <c:axPos val="b"/>
        <c:majorGridlines>
          <c:spPr>
            <a:ln w="9525" cap="flat" cmpd="sng" algn="ctr">
              <a:solidFill>
                <a:schemeClr val="tx1">
                  <a:lumMod val="15000"/>
                  <a:lumOff val="85000"/>
                </a:schemeClr>
              </a:solidFill>
              <a:round/>
            </a:ln>
            <a:effectLst/>
          </c:spPr>
        </c:majorGridlines>
        <c:numFmt formatCode="#,##0.00,,&quot;M&quot;" sourceLinked="1"/>
        <c:majorTickMark val="none"/>
        <c:minorTickMark val="none"/>
        <c:tickLblPos val="nextTo"/>
        <c:crossAx val="208267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project.xlsx]Sheet1!PivotTable2</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Sheet1!$C$19:$C$20</c:f>
              <c:strCache>
                <c:ptCount val="1"/>
                <c:pt idx="0">
                  <c:v>New</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Sheet1!$B$21:$B$23</c:f>
              <c:strCache>
                <c:ptCount val="3"/>
                <c:pt idx="0">
                  <c:v>Invoice</c:v>
                </c:pt>
                <c:pt idx="1">
                  <c:v>Achieve</c:v>
                </c:pt>
                <c:pt idx="2">
                  <c:v>Target</c:v>
                </c:pt>
              </c:strCache>
            </c:strRef>
          </c:cat>
          <c:val>
            <c:numRef>
              <c:f>Sheet1!$C$21:$C$23</c:f>
              <c:numCache>
                <c:formatCode>#,##0.00,,"M"</c:formatCode>
                <c:ptCount val="3"/>
                <c:pt idx="0">
                  <c:v>827822</c:v>
                </c:pt>
                <c:pt idx="1">
                  <c:v>3416455.9299999997</c:v>
                </c:pt>
                <c:pt idx="2">
                  <c:v>19673793</c:v>
                </c:pt>
              </c:numCache>
            </c:numRef>
          </c:val>
          <c:extLst>
            <c:ext xmlns:c16="http://schemas.microsoft.com/office/drawing/2014/chart" uri="{C3380CC4-5D6E-409C-BE32-E72D297353CC}">
              <c16:uniqueId val="{00000000-B257-43FF-9362-9D980B982D4F}"/>
            </c:ext>
          </c:extLst>
        </c:ser>
        <c:dLbls>
          <c:dLblPos val="outEnd"/>
          <c:showLegendKey val="0"/>
          <c:showVal val="1"/>
          <c:showCatName val="0"/>
          <c:showSerName val="0"/>
          <c:showPercent val="0"/>
          <c:showBubbleSize val="0"/>
        </c:dLbls>
        <c:gapWidth val="115"/>
        <c:overlap val="-20"/>
        <c:axId val="1112896847"/>
        <c:axId val="2010524207"/>
      </c:barChart>
      <c:catAx>
        <c:axId val="1112896847"/>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sz="1600" b="1">
                    <a:solidFill>
                      <a:schemeClr val="tx1">
                        <a:lumMod val="50000"/>
                        <a:lumOff val="50000"/>
                      </a:schemeClr>
                    </a:solidFill>
                  </a:rPr>
                  <a:t>New</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0524207"/>
        <c:crosses val="autoZero"/>
        <c:auto val="1"/>
        <c:lblAlgn val="ctr"/>
        <c:lblOffset val="100"/>
        <c:noMultiLvlLbl val="0"/>
      </c:catAx>
      <c:valAx>
        <c:axId val="2010524207"/>
        <c:scaling>
          <c:orientation val="minMax"/>
        </c:scaling>
        <c:delete val="1"/>
        <c:axPos val="b"/>
        <c:numFmt formatCode="#,##0.00,,&quot;M&quot;" sourceLinked="1"/>
        <c:majorTickMark val="none"/>
        <c:minorTickMark val="none"/>
        <c:tickLblPos val="nextTo"/>
        <c:crossAx val="111289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project.xlsx]Sheet1!PivotTable5</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Sheet1!$C$3:$C$4</c:f>
              <c:strCache>
                <c:ptCount val="1"/>
                <c:pt idx="0">
                  <c:v>Cross Sell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Sheet1!$B$5:$B$7</c:f>
              <c:strCache>
                <c:ptCount val="3"/>
                <c:pt idx="0">
                  <c:v>Invoice</c:v>
                </c:pt>
                <c:pt idx="1">
                  <c:v>Achieve</c:v>
                </c:pt>
                <c:pt idx="2">
                  <c:v>Target</c:v>
                </c:pt>
              </c:strCache>
            </c:strRef>
          </c:cat>
          <c:val>
            <c:numRef>
              <c:f>Sheet1!$C$5:$C$7</c:f>
              <c:numCache>
                <c:formatCode>#,##0.00,,"M"</c:formatCode>
                <c:ptCount val="3"/>
                <c:pt idx="0">
                  <c:v>3040813</c:v>
                </c:pt>
                <c:pt idx="1">
                  <c:v>13041253.300000001</c:v>
                </c:pt>
                <c:pt idx="2">
                  <c:v>20083111</c:v>
                </c:pt>
              </c:numCache>
            </c:numRef>
          </c:val>
          <c:extLst>
            <c:ext xmlns:c16="http://schemas.microsoft.com/office/drawing/2014/chart" uri="{C3380CC4-5D6E-409C-BE32-E72D297353CC}">
              <c16:uniqueId val="{00000000-4C15-4AA9-9732-E398AA915569}"/>
            </c:ext>
          </c:extLst>
        </c:ser>
        <c:dLbls>
          <c:dLblPos val="outEnd"/>
          <c:showLegendKey val="0"/>
          <c:showVal val="1"/>
          <c:showCatName val="0"/>
          <c:showSerName val="0"/>
          <c:showPercent val="0"/>
          <c:showBubbleSize val="0"/>
        </c:dLbls>
        <c:gapWidth val="115"/>
        <c:overlap val="-20"/>
        <c:axId val="64937824"/>
        <c:axId val="64935904"/>
      </c:barChart>
      <c:catAx>
        <c:axId val="6493782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35904"/>
        <c:crosses val="autoZero"/>
        <c:auto val="1"/>
        <c:lblAlgn val="ctr"/>
        <c:lblOffset val="100"/>
        <c:noMultiLvlLbl val="0"/>
      </c:catAx>
      <c:valAx>
        <c:axId val="64935904"/>
        <c:scaling>
          <c:orientation val="minMax"/>
        </c:scaling>
        <c:delete val="1"/>
        <c:axPos val="b"/>
        <c:numFmt formatCode="#,##0.00,,&quot;M&quot;" sourceLinked="1"/>
        <c:majorTickMark val="none"/>
        <c:minorTickMark val="none"/>
        <c:tickLblPos val="nextTo"/>
        <c:crossAx val="6493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project.xlsx]meeting_list_202001231041!PivotTable2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meeting_list_202001231041!$K$4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meeting_list_202001231041!$J$5:$J$14</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meeting_list_202001231041!$K$5:$K$14</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0-D55D-403C-8BBE-B68A152593B3}"/>
            </c:ext>
          </c:extLst>
        </c:ser>
        <c:dLbls>
          <c:showLegendKey val="0"/>
          <c:showVal val="0"/>
          <c:showCatName val="0"/>
          <c:showSerName val="0"/>
          <c:showPercent val="0"/>
          <c:showBubbleSize val="0"/>
        </c:dLbls>
        <c:gapWidth val="219"/>
        <c:axId val="1094029519"/>
        <c:axId val="854013647"/>
      </c:barChart>
      <c:catAx>
        <c:axId val="1094029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013647"/>
        <c:crosses val="autoZero"/>
        <c:auto val="1"/>
        <c:lblAlgn val="ctr"/>
        <c:lblOffset val="100"/>
        <c:noMultiLvlLbl val="0"/>
      </c:catAx>
      <c:valAx>
        <c:axId val="8540136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029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project.xlsx]invoice_202001231041!PivotTable3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invoice_202001231041!$AG$9</c:f>
              <c:strCache>
                <c:ptCount val="1"/>
                <c:pt idx="0">
                  <c:v>Total</c:v>
                </c:pt>
              </c:strCache>
            </c:strRef>
          </c:tx>
          <c:spPr>
            <a:solidFill>
              <a:schemeClr val="accent1"/>
            </a:solidFill>
            <a:ln>
              <a:noFill/>
            </a:ln>
            <a:effectLst/>
          </c:spPr>
          <c:invertIfNegative val="0"/>
          <c:cat>
            <c:strRef>
              <c:f>invoice_202001231041!$AF$10:$AF$11</c:f>
              <c:strCache>
                <c:ptCount val="1"/>
                <c:pt idx="0">
                  <c:v>Cross Sell</c:v>
                </c:pt>
              </c:strCache>
            </c:strRef>
          </c:cat>
          <c:val>
            <c:numRef>
              <c:f>invoice_202001231041!$AG$10:$AG$11</c:f>
              <c:numCache>
                <c:formatCode>General</c:formatCode>
                <c:ptCount val="1"/>
                <c:pt idx="0">
                  <c:v>3040813</c:v>
                </c:pt>
              </c:numCache>
            </c:numRef>
          </c:val>
          <c:extLst>
            <c:ext xmlns:c16="http://schemas.microsoft.com/office/drawing/2014/chart" uri="{C3380CC4-5D6E-409C-BE32-E72D297353CC}">
              <c16:uniqueId val="{00000000-6039-4CFF-BE7F-18FB8E840B6F}"/>
            </c:ext>
          </c:extLst>
        </c:ser>
        <c:dLbls>
          <c:showLegendKey val="0"/>
          <c:showVal val="0"/>
          <c:showCatName val="0"/>
          <c:showSerName val="0"/>
          <c:showPercent val="0"/>
          <c:showBubbleSize val="0"/>
        </c:dLbls>
        <c:gapWidth val="219"/>
        <c:overlap val="-27"/>
        <c:axId val="1100928623"/>
        <c:axId val="1722463551"/>
      </c:barChart>
      <c:catAx>
        <c:axId val="110092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463551"/>
        <c:crosses val="autoZero"/>
        <c:auto val="1"/>
        <c:lblAlgn val="ctr"/>
        <c:lblOffset val="100"/>
        <c:noMultiLvlLbl val="0"/>
      </c:catAx>
      <c:valAx>
        <c:axId val="1722463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928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project.xlsx]invoice_202001231041!PivotTable1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 of</a:t>
            </a:r>
            <a:r>
              <a:rPr lang="en-IN" baseline="0"/>
              <a:t> Invoice by Account Exec</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invoice_202001231041!$Y$25:$Y$26</c:f>
              <c:strCache>
                <c:ptCount val="1"/>
                <c:pt idx="0">
                  <c:v>Cross Sell</c:v>
                </c:pt>
              </c:strCache>
            </c:strRef>
          </c:tx>
          <c:spPr>
            <a:solidFill>
              <a:schemeClr val="accent1"/>
            </a:solidFill>
            <a:ln>
              <a:noFill/>
            </a:ln>
            <a:effectLst/>
          </c:spPr>
          <c:invertIfNegative val="0"/>
          <c:cat>
            <c:strRef>
              <c:f>invoice_202001231041!$X$27:$X$35</c:f>
              <c:strCache>
                <c:ptCount val="8"/>
                <c:pt idx="0">
                  <c:v>Mark</c:v>
                </c:pt>
                <c:pt idx="1">
                  <c:v>Abhinav Shivam</c:v>
                </c:pt>
                <c:pt idx="2">
                  <c:v>Animesh Rawat</c:v>
                </c:pt>
                <c:pt idx="3">
                  <c:v>Juli</c:v>
                </c:pt>
                <c:pt idx="4">
                  <c:v>Vinay</c:v>
                </c:pt>
                <c:pt idx="5">
                  <c:v>Vidit Shah</c:v>
                </c:pt>
                <c:pt idx="6">
                  <c:v>Ketan Jain</c:v>
                </c:pt>
                <c:pt idx="7">
                  <c:v>Gilbert</c:v>
                </c:pt>
              </c:strCache>
            </c:strRef>
          </c:cat>
          <c:val>
            <c:numRef>
              <c:f>invoice_202001231041!$Y$27:$Y$35</c:f>
              <c:numCache>
                <c:formatCode>General</c:formatCode>
                <c:ptCount val="8"/>
                <c:pt idx="0">
                  <c:v>2</c:v>
                </c:pt>
                <c:pt idx="1">
                  <c:v>10</c:v>
                </c:pt>
                <c:pt idx="2">
                  <c:v>20</c:v>
                </c:pt>
                <c:pt idx="3">
                  <c:v>2</c:v>
                </c:pt>
                <c:pt idx="4">
                  <c:v>19</c:v>
                </c:pt>
                <c:pt idx="5">
                  <c:v>12</c:v>
                </c:pt>
                <c:pt idx="6">
                  <c:v>9</c:v>
                </c:pt>
              </c:numCache>
            </c:numRef>
          </c:val>
          <c:extLst>
            <c:ext xmlns:c16="http://schemas.microsoft.com/office/drawing/2014/chart" uri="{C3380CC4-5D6E-409C-BE32-E72D297353CC}">
              <c16:uniqueId val="{00000000-06A8-459B-A303-03387166D07C}"/>
            </c:ext>
          </c:extLst>
        </c:ser>
        <c:ser>
          <c:idx val="1"/>
          <c:order val="1"/>
          <c:tx>
            <c:strRef>
              <c:f>invoice_202001231041!$Z$25:$Z$26</c:f>
              <c:strCache>
                <c:ptCount val="1"/>
                <c:pt idx="0">
                  <c:v>New</c:v>
                </c:pt>
              </c:strCache>
            </c:strRef>
          </c:tx>
          <c:spPr>
            <a:solidFill>
              <a:schemeClr val="accent2"/>
            </a:solidFill>
            <a:ln>
              <a:noFill/>
            </a:ln>
            <a:effectLst/>
          </c:spPr>
          <c:invertIfNegative val="0"/>
          <c:cat>
            <c:strRef>
              <c:f>invoice_202001231041!$X$27:$X$35</c:f>
              <c:strCache>
                <c:ptCount val="8"/>
                <c:pt idx="0">
                  <c:v>Mark</c:v>
                </c:pt>
                <c:pt idx="1">
                  <c:v>Abhinav Shivam</c:v>
                </c:pt>
                <c:pt idx="2">
                  <c:v>Animesh Rawat</c:v>
                </c:pt>
                <c:pt idx="3">
                  <c:v>Juli</c:v>
                </c:pt>
                <c:pt idx="4">
                  <c:v>Vinay</c:v>
                </c:pt>
                <c:pt idx="5">
                  <c:v>Vidit Shah</c:v>
                </c:pt>
                <c:pt idx="6">
                  <c:v>Ketan Jain</c:v>
                </c:pt>
                <c:pt idx="7">
                  <c:v>Gilbert</c:v>
                </c:pt>
              </c:strCache>
            </c:strRef>
          </c:cat>
          <c:val>
            <c:numRef>
              <c:f>invoice_202001231041!$Z$27:$Z$35</c:f>
              <c:numCache>
                <c:formatCode>General</c:formatCode>
                <c:ptCount val="8"/>
                <c:pt idx="0">
                  <c:v>1</c:v>
                </c:pt>
                <c:pt idx="3">
                  <c:v>15</c:v>
                </c:pt>
                <c:pt idx="4">
                  <c:v>1</c:v>
                </c:pt>
                <c:pt idx="6">
                  <c:v>9</c:v>
                </c:pt>
                <c:pt idx="7">
                  <c:v>2</c:v>
                </c:pt>
              </c:numCache>
            </c:numRef>
          </c:val>
          <c:extLst>
            <c:ext xmlns:c16="http://schemas.microsoft.com/office/drawing/2014/chart" uri="{C3380CC4-5D6E-409C-BE32-E72D297353CC}">
              <c16:uniqueId val="{00000003-06A8-459B-A303-03387166D07C}"/>
            </c:ext>
          </c:extLst>
        </c:ser>
        <c:ser>
          <c:idx val="2"/>
          <c:order val="2"/>
          <c:tx>
            <c:strRef>
              <c:f>invoice_202001231041!$AA$25:$AA$26</c:f>
              <c:strCache>
                <c:ptCount val="1"/>
                <c:pt idx="0">
                  <c:v>Renewal</c:v>
                </c:pt>
              </c:strCache>
            </c:strRef>
          </c:tx>
          <c:spPr>
            <a:solidFill>
              <a:schemeClr val="accent3"/>
            </a:solidFill>
            <a:ln>
              <a:noFill/>
            </a:ln>
            <a:effectLst/>
          </c:spPr>
          <c:invertIfNegative val="0"/>
          <c:cat>
            <c:strRef>
              <c:f>invoice_202001231041!$X$27:$X$35</c:f>
              <c:strCache>
                <c:ptCount val="8"/>
                <c:pt idx="0">
                  <c:v>Mark</c:v>
                </c:pt>
                <c:pt idx="1">
                  <c:v>Abhinav Shivam</c:v>
                </c:pt>
                <c:pt idx="2">
                  <c:v>Animesh Rawat</c:v>
                </c:pt>
                <c:pt idx="3">
                  <c:v>Juli</c:v>
                </c:pt>
                <c:pt idx="4">
                  <c:v>Vinay</c:v>
                </c:pt>
                <c:pt idx="5">
                  <c:v>Vidit Shah</c:v>
                </c:pt>
                <c:pt idx="6">
                  <c:v>Ketan Jain</c:v>
                </c:pt>
                <c:pt idx="7">
                  <c:v>Gilbert</c:v>
                </c:pt>
              </c:strCache>
            </c:strRef>
          </c:cat>
          <c:val>
            <c:numRef>
              <c:f>invoice_202001231041!$AA$27:$AA$35</c:f>
              <c:numCache>
                <c:formatCode>General</c:formatCode>
                <c:ptCount val="8"/>
                <c:pt idx="3">
                  <c:v>5</c:v>
                </c:pt>
                <c:pt idx="4">
                  <c:v>3</c:v>
                </c:pt>
                <c:pt idx="5">
                  <c:v>15</c:v>
                </c:pt>
                <c:pt idx="6">
                  <c:v>18</c:v>
                </c:pt>
                <c:pt idx="7">
                  <c:v>61</c:v>
                </c:pt>
              </c:numCache>
            </c:numRef>
          </c:val>
          <c:extLst>
            <c:ext xmlns:c16="http://schemas.microsoft.com/office/drawing/2014/chart" uri="{C3380CC4-5D6E-409C-BE32-E72D297353CC}">
              <c16:uniqueId val="{00000004-06A8-459B-A303-03387166D07C}"/>
            </c:ext>
          </c:extLst>
        </c:ser>
        <c:dLbls>
          <c:showLegendKey val="0"/>
          <c:showVal val="0"/>
          <c:showCatName val="0"/>
          <c:showSerName val="0"/>
          <c:showPercent val="0"/>
          <c:showBubbleSize val="0"/>
        </c:dLbls>
        <c:gapWidth val="150"/>
        <c:overlap val="100"/>
        <c:axId val="922943663"/>
        <c:axId val="795431103"/>
      </c:barChart>
      <c:catAx>
        <c:axId val="922943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431103"/>
        <c:crosses val="autoZero"/>
        <c:auto val="1"/>
        <c:lblAlgn val="ctr"/>
        <c:lblOffset val="100"/>
        <c:noMultiLvlLbl val="0"/>
      </c:catAx>
      <c:valAx>
        <c:axId val="7954311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943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v>Cross Sell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Abhinav Shivam</c:v>
              </c:pt>
              <c:pt idx="1">
                <c:v>Animesh Rawat</c:v>
              </c:pt>
              <c:pt idx="2">
                <c:v>Gilbert</c:v>
              </c:pt>
              <c:pt idx="3">
                <c:v>Juli</c:v>
              </c:pt>
              <c:pt idx="4">
                <c:v>Ketan Jain</c:v>
              </c:pt>
              <c:pt idx="5">
                <c:v>Mark</c:v>
              </c:pt>
              <c:pt idx="6">
                <c:v>Vidit Shah</c:v>
              </c:pt>
              <c:pt idx="7">
                <c:v>Vinay</c:v>
              </c:pt>
            </c:strLit>
          </c:cat>
          <c:val>
            <c:numLit>
              <c:formatCode>General</c:formatCode>
              <c:ptCount val="8"/>
              <c:pt idx="0">
                <c:v>10</c:v>
              </c:pt>
              <c:pt idx="1">
                <c:v>20</c:v>
              </c:pt>
              <c:pt idx="2">
                <c:v>0</c:v>
              </c:pt>
              <c:pt idx="3">
                <c:v>2</c:v>
              </c:pt>
              <c:pt idx="4">
                <c:v>9</c:v>
              </c:pt>
              <c:pt idx="5">
                <c:v>2</c:v>
              </c:pt>
              <c:pt idx="6">
                <c:v>12</c:v>
              </c:pt>
              <c:pt idx="7">
                <c:v>19</c:v>
              </c:pt>
            </c:numLit>
          </c:val>
          <c:extLst>
            <c:ext xmlns:c16="http://schemas.microsoft.com/office/drawing/2014/chart" uri="{C3380CC4-5D6E-409C-BE32-E72D297353CC}">
              <c16:uniqueId val="{00000000-70B5-4692-860B-0F6E2A94AC65}"/>
            </c:ext>
          </c:extLst>
        </c:ser>
        <c:ser>
          <c:idx val="1"/>
          <c:order val="1"/>
          <c:tx>
            <c:v>New</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Abhinav Shivam</c:v>
              </c:pt>
              <c:pt idx="1">
                <c:v>Animesh Rawat</c:v>
              </c:pt>
              <c:pt idx="2">
                <c:v>Gilbert</c:v>
              </c:pt>
              <c:pt idx="3">
                <c:v>Juli</c:v>
              </c:pt>
              <c:pt idx="4">
                <c:v>Ketan Jain</c:v>
              </c:pt>
              <c:pt idx="5">
                <c:v>Mark</c:v>
              </c:pt>
              <c:pt idx="6">
                <c:v>Vidit Shah</c:v>
              </c:pt>
              <c:pt idx="7">
                <c:v>Vinay</c:v>
              </c:pt>
            </c:strLit>
          </c:cat>
          <c:val>
            <c:numLit>
              <c:formatCode>General</c:formatCode>
              <c:ptCount val="8"/>
              <c:pt idx="0">
                <c:v>0</c:v>
              </c:pt>
              <c:pt idx="1">
                <c:v>0</c:v>
              </c:pt>
              <c:pt idx="2">
                <c:v>2</c:v>
              </c:pt>
              <c:pt idx="3">
                <c:v>15</c:v>
              </c:pt>
              <c:pt idx="4">
                <c:v>9</c:v>
              </c:pt>
              <c:pt idx="5">
                <c:v>1</c:v>
              </c:pt>
              <c:pt idx="6">
                <c:v>0</c:v>
              </c:pt>
              <c:pt idx="7">
                <c:v>1</c:v>
              </c:pt>
            </c:numLit>
          </c:val>
          <c:extLst>
            <c:ext xmlns:c16="http://schemas.microsoft.com/office/drawing/2014/chart" uri="{C3380CC4-5D6E-409C-BE32-E72D297353CC}">
              <c16:uniqueId val="{00000002-70B5-4692-860B-0F6E2A94AC65}"/>
            </c:ext>
          </c:extLst>
        </c:ser>
        <c:ser>
          <c:idx val="2"/>
          <c:order val="2"/>
          <c:tx>
            <c:v>Renewal</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Abhinav Shivam</c:v>
              </c:pt>
              <c:pt idx="1">
                <c:v>Animesh Rawat</c:v>
              </c:pt>
              <c:pt idx="2">
                <c:v>Gilbert</c:v>
              </c:pt>
              <c:pt idx="3">
                <c:v>Juli</c:v>
              </c:pt>
              <c:pt idx="4">
                <c:v>Ketan Jain</c:v>
              </c:pt>
              <c:pt idx="5">
                <c:v>Mark</c:v>
              </c:pt>
              <c:pt idx="6">
                <c:v>Vidit Shah</c:v>
              </c:pt>
              <c:pt idx="7">
                <c:v>Vinay</c:v>
              </c:pt>
            </c:strLit>
          </c:cat>
          <c:val>
            <c:numLit>
              <c:formatCode>General</c:formatCode>
              <c:ptCount val="8"/>
              <c:pt idx="0">
                <c:v>0</c:v>
              </c:pt>
              <c:pt idx="1">
                <c:v>0</c:v>
              </c:pt>
              <c:pt idx="2">
                <c:v>61</c:v>
              </c:pt>
              <c:pt idx="3">
                <c:v>5</c:v>
              </c:pt>
              <c:pt idx="4">
                <c:v>18</c:v>
              </c:pt>
              <c:pt idx="5">
                <c:v>0</c:v>
              </c:pt>
              <c:pt idx="6">
                <c:v>15</c:v>
              </c:pt>
              <c:pt idx="7">
                <c:v>3</c:v>
              </c:pt>
            </c:numLit>
          </c:val>
          <c:extLst>
            <c:ext xmlns:c16="http://schemas.microsoft.com/office/drawing/2014/chart" uri="{C3380CC4-5D6E-409C-BE32-E72D297353CC}">
              <c16:uniqueId val="{00000003-70B5-4692-860B-0F6E2A94AC65}"/>
            </c:ext>
          </c:extLst>
        </c:ser>
        <c:dLbls>
          <c:dLblPos val="inEnd"/>
          <c:showLegendKey val="0"/>
          <c:showVal val="1"/>
          <c:showCatName val="0"/>
          <c:showSerName val="0"/>
          <c:showPercent val="0"/>
          <c:showBubbleSize val="0"/>
        </c:dLbls>
        <c:gapWidth val="219"/>
        <c:overlap val="100"/>
        <c:axId val="1159958031"/>
        <c:axId val="1159958991"/>
      </c:barChart>
      <c:catAx>
        <c:axId val="1159958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958991"/>
        <c:crosses val="autoZero"/>
        <c:auto val="1"/>
        <c:lblAlgn val="ctr"/>
        <c:lblOffset val="100"/>
        <c:noMultiLvlLbl val="0"/>
      </c:catAx>
      <c:valAx>
        <c:axId val="1159958991"/>
        <c:scaling>
          <c:orientation val="minMax"/>
        </c:scaling>
        <c:delete val="1"/>
        <c:axPos val="b"/>
        <c:numFmt formatCode="General" sourceLinked="1"/>
        <c:majorTickMark val="none"/>
        <c:minorTickMark val="none"/>
        <c:tickLblPos val="nextTo"/>
        <c:crossAx val="115995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project.xlsx]meeting_list_202001231041!PivotTable2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meeting_list_202001231041!$K$4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meeting_list_202001231041!$J$5:$J$14</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meeting_list_202001231041!$K$5:$K$14</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0-7D9A-49A6-8326-DA34F01FA779}"/>
            </c:ext>
          </c:extLst>
        </c:ser>
        <c:dLbls>
          <c:showLegendKey val="0"/>
          <c:showVal val="0"/>
          <c:showCatName val="0"/>
          <c:showSerName val="0"/>
          <c:showPercent val="0"/>
          <c:showBubbleSize val="0"/>
        </c:dLbls>
        <c:gapWidth val="219"/>
        <c:axId val="1094029519"/>
        <c:axId val="854013647"/>
      </c:barChart>
      <c:catAx>
        <c:axId val="1094029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013647"/>
        <c:crosses val="autoZero"/>
        <c:auto val="1"/>
        <c:lblAlgn val="ctr"/>
        <c:lblOffset val="100"/>
        <c:noMultiLvlLbl val="0"/>
      </c:catAx>
      <c:valAx>
        <c:axId val="854013647"/>
        <c:scaling>
          <c:orientation val="minMax"/>
        </c:scaling>
        <c:delete val="1"/>
        <c:axPos val="b"/>
        <c:numFmt formatCode="General" sourceLinked="1"/>
        <c:majorTickMark val="none"/>
        <c:minorTickMark val="none"/>
        <c:tickLblPos val="nextTo"/>
        <c:crossAx val="1094029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project.xlsx]gcrm_opportunity_202001231041!PivotTable2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5"/>
          </a:solidFill>
          <a:ln>
            <a:noFill/>
          </a:ln>
          <a:effectLst/>
        </c:spPr>
        <c:dLbl>
          <c:idx val="0"/>
          <c:spPr>
            <a:xfrm>
              <a:off x="1160102" y="1139922"/>
              <a:ext cx="135422" cy="179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80059"/>
                    <a:gd name="adj2" fmla="val -140211"/>
                  </a:avLst>
                </a:prstGeom>
                <a:noFill/>
                <a:ln>
                  <a:noFill/>
                </a:ln>
              </c15:spPr>
            </c:ext>
          </c:extLst>
        </c:dLbl>
      </c:pivotFmt>
      <c:pivotFmt>
        <c:idx val="6"/>
        <c:spPr>
          <a:solidFill>
            <a:schemeClr val="accent6"/>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lumMod val="60000"/>
            </a:schemeClr>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2">
              <a:lumMod val="60000"/>
            </a:schemeClr>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1"/>
          </a:solidFill>
          <a:ln>
            <a:noFill/>
          </a:ln>
          <a:effectLst/>
        </c:spPr>
      </c:pivotFmt>
    </c:pivotFmts>
    <c:plotArea>
      <c:layout/>
      <c:doughnutChart>
        <c:varyColors val="1"/>
        <c:ser>
          <c:idx val="0"/>
          <c:order val="0"/>
          <c:tx>
            <c:strRef>
              <c:f>gcrm_opportunity_202001231041!$R$54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C15-4E41-A320-5697B9712756}"/>
              </c:ext>
            </c:extLst>
          </c:dPt>
          <c:dPt>
            <c:idx val="1"/>
            <c:bubble3D val="0"/>
            <c:spPr>
              <a:solidFill>
                <a:schemeClr val="accent2"/>
              </a:solidFill>
              <a:ln>
                <a:noFill/>
              </a:ln>
              <a:effectLst/>
            </c:spPr>
            <c:extLst>
              <c:ext xmlns:c16="http://schemas.microsoft.com/office/drawing/2014/chart" uri="{C3380CC4-5D6E-409C-BE32-E72D297353CC}">
                <c16:uniqueId val="{00000003-BC15-4E41-A320-5697B9712756}"/>
              </c:ext>
            </c:extLst>
          </c:dPt>
          <c:dPt>
            <c:idx val="2"/>
            <c:bubble3D val="0"/>
            <c:spPr>
              <a:solidFill>
                <a:schemeClr val="accent3"/>
              </a:solidFill>
              <a:ln>
                <a:noFill/>
              </a:ln>
              <a:effectLst/>
            </c:spPr>
            <c:extLst>
              <c:ext xmlns:c16="http://schemas.microsoft.com/office/drawing/2014/chart" uri="{C3380CC4-5D6E-409C-BE32-E72D297353CC}">
                <c16:uniqueId val="{00000005-BC15-4E41-A320-5697B9712756}"/>
              </c:ext>
            </c:extLst>
          </c:dPt>
          <c:dPt>
            <c:idx val="3"/>
            <c:bubble3D val="0"/>
            <c:spPr>
              <a:solidFill>
                <a:schemeClr val="accent4"/>
              </a:solidFill>
              <a:ln>
                <a:noFill/>
              </a:ln>
              <a:effectLst/>
            </c:spPr>
            <c:extLst>
              <c:ext xmlns:c16="http://schemas.microsoft.com/office/drawing/2014/chart" uri="{C3380CC4-5D6E-409C-BE32-E72D297353CC}">
                <c16:uniqueId val="{00000007-BC15-4E41-A320-5697B9712756}"/>
              </c:ext>
            </c:extLst>
          </c:dPt>
          <c:dPt>
            <c:idx val="4"/>
            <c:bubble3D val="0"/>
            <c:spPr>
              <a:solidFill>
                <a:schemeClr val="accent5"/>
              </a:solidFill>
              <a:ln>
                <a:noFill/>
              </a:ln>
              <a:effectLst/>
            </c:spPr>
            <c:extLst>
              <c:ext xmlns:c16="http://schemas.microsoft.com/office/drawing/2014/chart" uri="{C3380CC4-5D6E-409C-BE32-E72D297353CC}">
                <c16:uniqueId val="{00000009-BC15-4E41-A320-5697B9712756}"/>
              </c:ext>
            </c:extLst>
          </c:dPt>
          <c:dPt>
            <c:idx val="5"/>
            <c:bubble3D val="0"/>
            <c:spPr>
              <a:solidFill>
                <a:schemeClr val="accent6"/>
              </a:solidFill>
              <a:ln>
                <a:noFill/>
              </a:ln>
              <a:effectLst/>
            </c:spPr>
            <c:extLst>
              <c:ext xmlns:c16="http://schemas.microsoft.com/office/drawing/2014/chart" uri="{C3380CC4-5D6E-409C-BE32-E72D297353CC}">
                <c16:uniqueId val="{0000000B-BC15-4E41-A320-5697B9712756}"/>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BC15-4E41-A320-5697B9712756}"/>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BC15-4E41-A320-5697B9712756}"/>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C15-4E41-A320-5697B9712756}"/>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C15-4E41-A320-5697B9712756}"/>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C15-4E41-A320-5697B9712756}"/>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C15-4E41-A320-5697B9712756}"/>
                </c:ext>
              </c:extLst>
            </c:dLbl>
            <c:dLbl>
              <c:idx val="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C15-4E41-A320-5697B9712756}"/>
                </c:ext>
              </c:extLst>
            </c:dLbl>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C15-4E41-A320-5697B9712756}"/>
                </c:ext>
              </c:extLst>
            </c:dLbl>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C15-4E41-A320-5697B971275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gcrm_opportunity_202001231041!$Q$55:$Q$62</c:f>
              <c:strCache>
                <c:ptCount val="7"/>
                <c:pt idx="0">
                  <c:v>Employee Benefits</c:v>
                </c:pt>
                <c:pt idx="1">
                  <c:v>Fire</c:v>
                </c:pt>
                <c:pt idx="2">
                  <c:v>Marine</c:v>
                </c:pt>
                <c:pt idx="3">
                  <c:v>Engineering</c:v>
                </c:pt>
                <c:pt idx="4">
                  <c:v>Liability</c:v>
                </c:pt>
                <c:pt idx="5">
                  <c:v>Miscellaneous</c:v>
                </c:pt>
                <c:pt idx="6">
                  <c:v>Terrorism</c:v>
                </c:pt>
              </c:strCache>
            </c:strRef>
          </c:cat>
          <c:val>
            <c:numRef>
              <c:f>gcrm_opportunity_202001231041!$R$55:$R$62</c:f>
              <c:numCache>
                <c:formatCode>General</c:formatCode>
                <c:ptCount val="7"/>
                <c:pt idx="0">
                  <c:v>15</c:v>
                </c:pt>
                <c:pt idx="1">
                  <c:v>13</c:v>
                </c:pt>
                <c:pt idx="2">
                  <c:v>7</c:v>
                </c:pt>
                <c:pt idx="3">
                  <c:v>6</c:v>
                </c:pt>
                <c:pt idx="4">
                  <c:v>5</c:v>
                </c:pt>
                <c:pt idx="5">
                  <c:v>2</c:v>
                </c:pt>
                <c:pt idx="6">
                  <c:v>1</c:v>
                </c:pt>
              </c:numCache>
            </c:numRef>
          </c:val>
          <c:extLst>
            <c:ext xmlns:c16="http://schemas.microsoft.com/office/drawing/2014/chart" uri="{C3380CC4-5D6E-409C-BE32-E72D297353CC}">
              <c16:uniqueId val="{00000010-BC15-4E41-A320-5697B9712756}"/>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dLbls>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5"/>
              <c:pt idx="0">
                <c:v>(blank)</c:v>
              </c:pt>
              <c:pt idx="1">
                <c:v>VS.-Marine</c:v>
              </c:pt>
              <c:pt idx="2">
                <c:v>SGL- GMC</c:v>
              </c:pt>
              <c:pt idx="3">
                <c:v>Sandesh - Marine</c:v>
              </c:pt>
              <c:pt idx="4">
                <c:v>PIL-Credit Insurance</c:v>
              </c:pt>
              <c:pt idx="5">
                <c:v>PIL-CGL</c:v>
              </c:pt>
              <c:pt idx="6">
                <c:v>PIL -Marine</c:v>
              </c:pt>
              <c:pt idx="7">
                <c:v>II-Marine</c:v>
              </c:pt>
              <c:pt idx="8">
                <c:v>II - GPA</c:v>
              </c:pt>
              <c:pt idx="9">
                <c:v>II -  GMC</c:v>
              </c:pt>
              <c:pt idx="10">
                <c:v>G R -GMC</c:v>
              </c:pt>
              <c:pt idx="11">
                <c:v>EL-Group Mediclaim</c:v>
              </c:pt>
              <c:pt idx="12">
                <c:v>DB- Cyber Liability</c:v>
              </c:pt>
              <c:pt idx="13">
                <c:v>BL - Marine STOP</c:v>
              </c:pt>
              <c:pt idx="14">
                <c:v>AL GPA</c:v>
              </c:pt>
            </c:strLit>
          </c:cat>
          <c:val>
            <c:numLit>
              <c:formatCode>General</c:formatCode>
              <c:ptCount val="15"/>
              <c:pt idx="0">
                <c:v>4023500</c:v>
              </c:pt>
              <c:pt idx="1">
                <c:v>200000</c:v>
              </c:pt>
              <c:pt idx="2">
                <c:v>125000</c:v>
              </c:pt>
              <c:pt idx="3">
                <c:v>100000</c:v>
              </c:pt>
              <c:pt idx="4">
                <c:v>100000</c:v>
              </c:pt>
              <c:pt idx="5">
                <c:v>100000</c:v>
              </c:pt>
              <c:pt idx="6">
                <c:v>100000</c:v>
              </c:pt>
              <c:pt idx="7">
                <c:v>100000</c:v>
              </c:pt>
              <c:pt idx="8">
                <c:v>25000</c:v>
              </c:pt>
              <c:pt idx="9">
                <c:v>75000</c:v>
              </c:pt>
              <c:pt idx="10">
                <c:v>150000</c:v>
              </c:pt>
              <c:pt idx="11">
                <c:v>400000</c:v>
              </c:pt>
              <c:pt idx="12">
                <c:v>75000</c:v>
              </c:pt>
              <c:pt idx="13">
                <c:v>100000</c:v>
              </c:pt>
              <c:pt idx="14">
                <c:v>30000</c:v>
              </c:pt>
            </c:numLit>
          </c:val>
          <c:extLst>
            <c:ext xmlns:c16="http://schemas.microsoft.com/office/drawing/2014/chart" uri="{C3380CC4-5D6E-409C-BE32-E72D297353CC}">
              <c16:uniqueId val="{00000000-607B-47DA-AFE3-1D6D6478ECC3}"/>
            </c:ext>
          </c:extLst>
        </c:ser>
        <c:dLbls>
          <c:dLblPos val="outEnd"/>
          <c:showLegendKey val="0"/>
          <c:showVal val="1"/>
          <c:showCatName val="0"/>
          <c:showSerName val="0"/>
          <c:showPercent val="0"/>
          <c:showBubbleSize val="0"/>
        </c:dLbls>
        <c:gapWidth val="219"/>
        <c:axId val="1803047791"/>
        <c:axId val="1803048751"/>
      </c:barChart>
      <c:catAx>
        <c:axId val="180304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048751"/>
        <c:crosses val="autoZero"/>
        <c:auto val="1"/>
        <c:lblAlgn val="ctr"/>
        <c:lblOffset val="100"/>
        <c:noMultiLvlLbl val="0"/>
      </c:catAx>
      <c:valAx>
        <c:axId val="1803048751"/>
        <c:scaling>
          <c:orientation val="minMax"/>
        </c:scaling>
        <c:delete val="1"/>
        <c:axPos val="l"/>
        <c:numFmt formatCode="General" sourceLinked="1"/>
        <c:majorTickMark val="none"/>
        <c:minorTickMark val="none"/>
        <c:tickLblPos val="nextTo"/>
        <c:crossAx val="180304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project.xlsx]meeting_list_202001231041!PivotTable2</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rgbClr val="CC66FF">
                  <a:shade val="30000"/>
                  <a:satMod val="115000"/>
                </a:srgbClr>
              </a:gs>
              <a:gs pos="50000">
                <a:srgbClr val="CC66FF">
                  <a:shade val="67500"/>
                  <a:satMod val="115000"/>
                </a:srgbClr>
              </a:gs>
              <a:gs pos="100000">
                <a:srgbClr val="CC66FF">
                  <a:shade val="100000"/>
                  <a:satMod val="115000"/>
                </a:srgb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meeting_list_202001231041!$K$4</c:f>
              <c:strCache>
                <c:ptCount val="1"/>
                <c:pt idx="0">
                  <c:v>Total</c:v>
                </c:pt>
              </c:strCache>
            </c:strRef>
          </c:tx>
          <c:spPr>
            <a:gradFill flip="none" rotWithShape="1">
              <a:gsLst>
                <a:gs pos="0">
                  <a:srgbClr val="CC66FF">
                    <a:shade val="30000"/>
                    <a:satMod val="115000"/>
                  </a:srgbClr>
                </a:gs>
                <a:gs pos="50000">
                  <a:srgbClr val="CC66FF">
                    <a:shade val="67500"/>
                    <a:satMod val="115000"/>
                  </a:srgbClr>
                </a:gs>
                <a:gs pos="100000">
                  <a:srgbClr val="CC66FF">
                    <a:shade val="100000"/>
                    <a:satMod val="115000"/>
                  </a:srgb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meeting_list_202001231041!$J$5:$J$14</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meeting_list_202001231041!$K$5:$K$14</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0-3ACC-4246-A1FD-5A7F84C5796E}"/>
            </c:ext>
          </c:extLst>
        </c:ser>
        <c:dLbls>
          <c:showLegendKey val="0"/>
          <c:showVal val="0"/>
          <c:showCatName val="0"/>
          <c:showSerName val="0"/>
          <c:showPercent val="0"/>
          <c:showBubbleSize val="0"/>
        </c:dLbls>
        <c:gapWidth val="219"/>
        <c:axId val="1094029519"/>
        <c:axId val="854013647"/>
      </c:barChart>
      <c:catAx>
        <c:axId val="1094029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lumMod val="95000"/>
                  </a:schemeClr>
                </a:solidFill>
                <a:latin typeface="+mn-lt"/>
                <a:ea typeface="+mn-ea"/>
                <a:cs typeface="+mn-cs"/>
              </a:defRPr>
            </a:pPr>
            <a:endParaRPr lang="en-US"/>
          </a:p>
        </c:txPr>
        <c:crossAx val="854013647"/>
        <c:crosses val="autoZero"/>
        <c:auto val="1"/>
        <c:lblAlgn val="ctr"/>
        <c:lblOffset val="100"/>
        <c:noMultiLvlLbl val="0"/>
      </c:catAx>
      <c:valAx>
        <c:axId val="854013647"/>
        <c:scaling>
          <c:orientation val="minMax"/>
        </c:scaling>
        <c:delete val="1"/>
        <c:axPos val="b"/>
        <c:numFmt formatCode="General" sourceLinked="1"/>
        <c:majorTickMark val="none"/>
        <c:minorTickMark val="none"/>
        <c:tickLblPos val="nextTo"/>
        <c:crossAx val="1094029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[Edited project.xlsx]gcrm_opportunity_202001231041!PivotTable2</c:name>
    <c:fmtId val="11"/>
  </c:pivotSource>
  <c:chart>
    <c:title>
      <c:tx>
        <c:rich>
          <a:bodyPr rot="0" spcFirstLastPara="1" vertOverflow="ellipsis" vert="horz" wrap="square" anchor="ctr" anchorCtr="1"/>
          <a:lstStyle/>
          <a:p>
            <a:pPr>
              <a:defRPr sz="1400" b="1" i="0" u="none" strike="noStrike" kern="1200" cap="none" spc="20" baseline="0">
                <a:solidFill>
                  <a:schemeClr val="tx1">
                    <a:lumMod val="50000"/>
                    <a:lumOff val="50000"/>
                  </a:schemeClr>
                </a:solidFill>
                <a:latin typeface="+mn-lt"/>
                <a:ea typeface="+mn-ea"/>
                <a:cs typeface="+mn-cs"/>
              </a:defRPr>
            </a:pPr>
            <a:r>
              <a:rPr lang="en-US" b="1">
                <a:solidFill>
                  <a:schemeClr val="bg1">
                    <a:lumMod val="85000"/>
                  </a:schemeClr>
                </a:solidFill>
              </a:rPr>
              <a:t>Opportunity Product Group </a:t>
            </a:r>
          </a:p>
        </c:rich>
      </c:tx>
      <c:overlay val="0"/>
      <c:spPr>
        <a:noFill/>
        <a:ln>
          <a:noFill/>
        </a:ln>
        <a:effectLst/>
      </c:spPr>
      <c:txPr>
        <a:bodyPr rot="0" spcFirstLastPara="1" vertOverflow="ellipsis" vert="horz" wrap="square" anchor="ctr" anchorCtr="1"/>
        <a:lstStyle/>
        <a:p>
          <a:pPr>
            <a:defRPr sz="1400" b="1"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1"/>
          <c:showCatName val="0"/>
          <c:showSerName val="0"/>
          <c:showPercent val="0"/>
          <c:showBubbleSize val="0"/>
          <c:extLst>
            <c:ext xmlns:c15="http://schemas.microsoft.com/office/drawing/2012/chart" uri="{CE6537A1-D6FC-4f65-9D91-7224C49458BB}"/>
          </c:extLst>
        </c:dLbl>
      </c:pivotFmt>
      <c:pivotFmt>
        <c:idx val="28"/>
        <c:dLbl>
          <c:idx val="0"/>
          <c:showLegendKey val="0"/>
          <c:showVal val="1"/>
          <c:showCatName val="0"/>
          <c:showSerName val="0"/>
          <c:showPercent val="0"/>
          <c:showBubbleSize val="0"/>
          <c:extLst>
            <c:ext xmlns:c15="http://schemas.microsoft.com/office/drawing/2012/chart" uri="{CE6537A1-D6FC-4f65-9D91-7224C49458BB}"/>
          </c:extLst>
        </c:dLbl>
      </c:pivotFmt>
      <c:pivotFmt>
        <c:idx val="29"/>
        <c:dLbl>
          <c:idx val="0"/>
          <c:showLegendKey val="0"/>
          <c:showVal val="1"/>
          <c:showCatName val="0"/>
          <c:showSerName val="0"/>
          <c:showPercent val="0"/>
          <c:showBubbleSize val="0"/>
          <c:extLst>
            <c:ext xmlns:c15="http://schemas.microsoft.com/office/drawing/2012/chart" uri="{CE6537A1-D6FC-4f65-9D91-7224C49458BB}"/>
          </c:extLst>
        </c:dLbl>
      </c:pivotFmt>
      <c:pivotFmt>
        <c:idx val="30"/>
        <c:dLbl>
          <c:idx val="0"/>
          <c:showLegendKey val="0"/>
          <c:showVal val="1"/>
          <c:showCatName val="0"/>
          <c:showSerName val="0"/>
          <c:showPercent val="0"/>
          <c:showBubbleSize val="0"/>
          <c:extLst>
            <c:ext xmlns:c15="http://schemas.microsoft.com/office/drawing/2012/chart" uri="{CE6537A1-D6FC-4f65-9D91-7224C49458BB}"/>
          </c:extLst>
        </c:dLbl>
      </c:pivotFmt>
      <c:pivotFmt>
        <c:idx val="31"/>
        <c:dLbl>
          <c:idx val="0"/>
          <c:showLegendKey val="0"/>
          <c:showVal val="1"/>
          <c:showCatName val="0"/>
          <c:showSerName val="0"/>
          <c:showPercent val="0"/>
          <c:showBubbleSize val="0"/>
          <c:extLst>
            <c:ext xmlns:c15="http://schemas.microsoft.com/office/drawing/2012/chart" uri="{CE6537A1-D6FC-4f65-9D91-7224C49458BB}"/>
          </c:extLst>
        </c:dLbl>
      </c:pivotFmt>
      <c:pivotFmt>
        <c:idx val="32"/>
        <c:dLbl>
          <c:idx val="0"/>
          <c:showLegendKey val="0"/>
          <c:showVal val="1"/>
          <c:showCatName val="0"/>
          <c:showSerName val="0"/>
          <c:showPercent val="0"/>
          <c:showBubbleSize val="0"/>
          <c:extLst>
            <c:ext xmlns:c15="http://schemas.microsoft.com/office/drawing/2012/chart" uri="{CE6537A1-D6FC-4f65-9D91-7224C49458BB}"/>
          </c:extLst>
        </c:dLbl>
      </c:pivotFmt>
      <c:pivotFmt>
        <c:idx val="33"/>
        <c:dLbl>
          <c:idx val="0"/>
          <c:showLegendKey val="0"/>
          <c:showVal val="1"/>
          <c:showCatName val="0"/>
          <c:showSerName val="0"/>
          <c:showPercent val="0"/>
          <c:showBubbleSize val="0"/>
          <c:extLst>
            <c:ext xmlns:c15="http://schemas.microsoft.com/office/drawing/2012/chart" uri="{CE6537A1-D6FC-4f65-9D91-7224C49458BB}"/>
          </c:extLst>
        </c:dLbl>
      </c:pivotFmt>
      <c:pivotFmt>
        <c:idx val="34"/>
        <c:dLbl>
          <c:idx val="0"/>
          <c:showLegendKey val="0"/>
          <c:showVal val="1"/>
          <c:showCatName val="0"/>
          <c:showSerName val="0"/>
          <c:showPercent val="0"/>
          <c:showBubbleSize val="0"/>
          <c:extLst>
            <c:ext xmlns:c15="http://schemas.microsoft.com/office/drawing/2012/chart" uri="{CE6537A1-D6FC-4f65-9D91-7224C49458BB}"/>
          </c:extLst>
        </c:dLbl>
      </c:pivotFmt>
      <c:pivotFmt>
        <c:idx val="35"/>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gradFill flip="none" rotWithShape="1">
            <a:gsLst>
              <a:gs pos="0">
                <a:srgbClr val="CC66FF">
                  <a:shade val="30000"/>
                  <a:satMod val="115000"/>
                </a:srgbClr>
              </a:gs>
              <a:gs pos="50000">
                <a:srgbClr val="CC66FF">
                  <a:shade val="67500"/>
                  <a:satMod val="115000"/>
                </a:srgbClr>
              </a:gs>
              <a:gs pos="100000">
                <a:srgbClr val="CC66FF">
                  <a:shade val="100000"/>
                  <a:satMod val="115000"/>
                </a:srgbClr>
              </a:gs>
            </a:gsLst>
            <a:lin ang="2700000" scaled="1"/>
            <a:tileRect/>
          </a:gradFill>
          <a:ln w="9525" cap="flat" cmpd="sng" algn="ctr">
            <a:solidFill>
              <a:schemeClr val="accent3">
                <a:shade val="45000"/>
                <a:shade val="95000"/>
              </a:schemeClr>
            </a:solidFill>
            <a:round/>
          </a:ln>
          <a:effectLst/>
        </c:spPr>
      </c:pivotFmt>
      <c:pivotFmt>
        <c:idx val="38"/>
        <c:spPr>
          <a:gradFill flip="none" rotWithShape="1">
            <a:gsLst>
              <a:gs pos="0">
                <a:schemeClr val="accent6">
                  <a:lumMod val="60000"/>
                  <a:lumOff val="40000"/>
                  <a:shade val="30000"/>
                  <a:satMod val="115000"/>
                </a:schemeClr>
              </a:gs>
              <a:gs pos="50000">
                <a:schemeClr val="accent6">
                  <a:lumMod val="60000"/>
                  <a:lumOff val="40000"/>
                  <a:shade val="67500"/>
                  <a:satMod val="115000"/>
                </a:schemeClr>
              </a:gs>
              <a:gs pos="100000">
                <a:schemeClr val="accent6">
                  <a:lumMod val="60000"/>
                  <a:lumOff val="40000"/>
                  <a:shade val="100000"/>
                  <a:satMod val="115000"/>
                </a:schemeClr>
              </a:gs>
            </a:gsLst>
            <a:lin ang="8100000" scaled="1"/>
            <a:tileRect/>
          </a:gradFill>
          <a:ln w="9525" cap="flat" cmpd="sng" algn="ctr">
            <a:solidFill>
              <a:schemeClr val="accent3">
                <a:shade val="61000"/>
                <a:shade val="95000"/>
              </a:schemeClr>
            </a:solidFill>
            <a:round/>
          </a:ln>
          <a:effectLst/>
        </c:spPr>
      </c:pivotFmt>
      <c:pivotFmt>
        <c:idx val="39"/>
        <c:spPr>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0" scaled="1"/>
            <a:tileRect/>
          </a:gradFill>
          <a:ln w="9525" cap="flat" cmpd="sng" algn="ctr">
            <a:solidFill>
              <a:schemeClr val="accent3">
                <a:shade val="76000"/>
                <a:shade val="95000"/>
              </a:schemeClr>
            </a:solidFill>
            <a:round/>
          </a:ln>
          <a:effectLst/>
        </c:spPr>
      </c:pivotFmt>
      <c:pivotFmt>
        <c:idx val="40"/>
        <c:spPr>
          <a:gradFill flip="none" rotWithShape="1">
            <a:gsLst>
              <a:gs pos="0">
                <a:srgbClr val="FFFFCC">
                  <a:shade val="30000"/>
                  <a:satMod val="115000"/>
                </a:srgbClr>
              </a:gs>
              <a:gs pos="50000">
                <a:srgbClr val="FFFFCC">
                  <a:shade val="67500"/>
                  <a:satMod val="115000"/>
                </a:srgbClr>
              </a:gs>
              <a:gs pos="100000">
                <a:srgbClr val="FFFFCC">
                  <a:shade val="100000"/>
                  <a:satMod val="115000"/>
                </a:srgbClr>
              </a:gs>
            </a:gsLst>
            <a:path path="circle">
              <a:fillToRect l="100000" t="100000"/>
            </a:path>
            <a:tileRect r="-100000" b="-100000"/>
          </a:gradFill>
          <a:ln w="9525" cap="flat" cmpd="sng" algn="ctr">
            <a:solidFill>
              <a:schemeClr val="accent3">
                <a:shade val="92000"/>
                <a:shade val="95000"/>
              </a:schemeClr>
            </a:solidFill>
            <a:round/>
          </a:ln>
          <a:effectLst/>
        </c:spPr>
      </c:pivotFmt>
      <c:pivotFmt>
        <c:idx val="41"/>
        <c:spPr>
          <a:gradFill flip="none" rotWithShape="1">
            <a:gsLst>
              <a:gs pos="0">
                <a:srgbClr val="66FF99">
                  <a:shade val="30000"/>
                  <a:satMod val="115000"/>
                </a:srgbClr>
              </a:gs>
              <a:gs pos="50000">
                <a:srgbClr val="66FF99">
                  <a:shade val="67500"/>
                  <a:satMod val="115000"/>
                </a:srgbClr>
              </a:gs>
              <a:gs pos="100000">
                <a:srgbClr val="66FF99">
                  <a:shade val="100000"/>
                  <a:satMod val="115000"/>
                </a:srgbClr>
              </a:gs>
            </a:gsLst>
            <a:lin ang="16200000" scaled="1"/>
            <a:tileRect/>
          </a:gradFill>
          <a:ln w="9525" cap="flat" cmpd="sng" algn="ctr">
            <a:solidFill>
              <a:schemeClr val="accent3">
                <a:tint val="93000"/>
                <a:shade val="95000"/>
              </a:schemeClr>
            </a:solidFill>
            <a:round/>
          </a:ln>
          <a:effectLst/>
        </c:spPr>
      </c:pivotFmt>
      <c:pivotFmt>
        <c:idx val="42"/>
        <c:spPr>
          <a:gradFill flip="none" rotWithShape="1">
            <a:gsLst>
              <a:gs pos="0">
                <a:schemeClr val="accent5">
                  <a:lumMod val="20000"/>
                  <a:lumOff val="80000"/>
                  <a:shade val="30000"/>
                  <a:satMod val="115000"/>
                </a:schemeClr>
              </a:gs>
              <a:gs pos="50000">
                <a:schemeClr val="accent5">
                  <a:lumMod val="20000"/>
                  <a:lumOff val="80000"/>
                  <a:shade val="67500"/>
                  <a:satMod val="115000"/>
                </a:schemeClr>
              </a:gs>
              <a:gs pos="100000">
                <a:schemeClr val="accent5">
                  <a:lumMod val="20000"/>
                  <a:lumOff val="80000"/>
                  <a:shade val="100000"/>
                  <a:satMod val="115000"/>
                </a:schemeClr>
              </a:gs>
            </a:gsLst>
            <a:lin ang="13500000" scaled="1"/>
            <a:tileRect/>
          </a:gradFill>
          <a:ln w="9525" cap="flat" cmpd="sng" algn="ctr">
            <a:solidFill>
              <a:schemeClr val="accent3">
                <a:tint val="77000"/>
                <a:shade val="95000"/>
              </a:schemeClr>
            </a:solidFill>
            <a:round/>
          </a:ln>
          <a:effectLst/>
        </c:spPr>
      </c:pivotFmt>
      <c:pivotFmt>
        <c:idx val="43"/>
        <c:spPr>
          <a:gradFill flip="none" rotWithShape="1">
            <a:gsLst>
              <a:gs pos="0">
                <a:srgbClr val="0066FF">
                  <a:tint val="66000"/>
                  <a:satMod val="160000"/>
                </a:srgbClr>
              </a:gs>
              <a:gs pos="50000">
                <a:srgbClr val="0066FF">
                  <a:tint val="44500"/>
                  <a:satMod val="160000"/>
                </a:srgbClr>
              </a:gs>
              <a:gs pos="100000">
                <a:srgbClr val="0066FF">
                  <a:tint val="23500"/>
                  <a:satMod val="160000"/>
                </a:srgbClr>
              </a:gs>
            </a:gsLst>
            <a:lin ang="5400000" scaled="1"/>
            <a:tileRect/>
          </a:gradFill>
          <a:ln w="9525" cap="flat" cmpd="sng" algn="ctr">
            <a:solidFill>
              <a:schemeClr val="accent3">
                <a:tint val="62000"/>
                <a:shade val="95000"/>
              </a:schemeClr>
            </a:solidFill>
            <a:round/>
          </a:ln>
          <a:effectLst/>
        </c:spPr>
      </c:pivotFmt>
      <c:pivotFmt>
        <c:idx val="44"/>
        <c:spPr>
          <a:gradFill rotWithShape="1">
            <a:gsLst>
              <a:gs pos="0">
                <a:schemeClr val="accent3">
                  <a:tint val="46000"/>
                  <a:lumMod val="110000"/>
                  <a:satMod val="105000"/>
                  <a:tint val="67000"/>
                </a:schemeClr>
              </a:gs>
              <a:gs pos="50000">
                <a:schemeClr val="accent3">
                  <a:tint val="46000"/>
                  <a:lumMod val="105000"/>
                  <a:satMod val="103000"/>
                  <a:tint val="73000"/>
                </a:schemeClr>
              </a:gs>
              <a:gs pos="100000">
                <a:schemeClr val="accent3">
                  <a:tint val="46000"/>
                  <a:lumMod val="105000"/>
                  <a:satMod val="109000"/>
                  <a:tint val="81000"/>
                </a:schemeClr>
              </a:gs>
            </a:gsLst>
            <a:lin ang="5400000" scaled="0"/>
          </a:gradFill>
          <a:ln w="9525" cap="flat" cmpd="sng" algn="ctr">
            <a:solidFill>
              <a:schemeClr val="accent3">
                <a:tint val="46000"/>
                <a:shade val="95000"/>
              </a:schemeClr>
            </a:solidFill>
            <a:round/>
          </a:ln>
          <a:effectLst/>
        </c:spPr>
      </c:pivotFmt>
    </c:pivotFmts>
    <c:plotArea>
      <c:layout>
        <c:manualLayout>
          <c:layoutTarget val="inner"/>
          <c:xMode val="edge"/>
          <c:yMode val="edge"/>
          <c:x val="2.1673841313059852E-2"/>
          <c:y val="0.15759730152163082"/>
          <c:w val="0.73337237267040378"/>
          <c:h val="0.68632836711737566"/>
        </c:manualLayout>
      </c:layout>
      <c:barChart>
        <c:barDir val="col"/>
        <c:grouping val="clustered"/>
        <c:varyColors val="0"/>
        <c:ser>
          <c:idx val="0"/>
          <c:order val="0"/>
          <c:tx>
            <c:strRef>
              <c:f>gcrm_opportunity_202001231041!$R$54</c:f>
              <c:strCache>
                <c:ptCount val="1"/>
                <c:pt idx="0">
                  <c:v>Total</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dPt>
            <c:idx val="0"/>
            <c:invertIfNegative val="0"/>
            <c:bubble3D val="0"/>
            <c:spPr>
              <a:gradFill flip="none" rotWithShape="1">
                <a:gsLst>
                  <a:gs pos="0">
                    <a:srgbClr val="CC66FF">
                      <a:shade val="30000"/>
                      <a:satMod val="115000"/>
                    </a:srgbClr>
                  </a:gs>
                  <a:gs pos="50000">
                    <a:srgbClr val="CC66FF">
                      <a:shade val="67500"/>
                      <a:satMod val="115000"/>
                    </a:srgbClr>
                  </a:gs>
                  <a:gs pos="100000">
                    <a:srgbClr val="CC66FF">
                      <a:shade val="100000"/>
                      <a:satMod val="115000"/>
                    </a:srgbClr>
                  </a:gs>
                </a:gsLst>
                <a:lin ang="2700000" scaled="1"/>
                <a:tileRect/>
              </a:gradFill>
              <a:ln w="9525" cap="flat" cmpd="sng" algn="ctr">
                <a:solidFill>
                  <a:schemeClr val="accent3">
                    <a:shade val="45000"/>
                    <a:shade val="95000"/>
                  </a:schemeClr>
                </a:solidFill>
                <a:round/>
              </a:ln>
              <a:effectLst/>
            </c:spPr>
            <c:extLst>
              <c:ext xmlns:c16="http://schemas.microsoft.com/office/drawing/2014/chart" uri="{C3380CC4-5D6E-409C-BE32-E72D297353CC}">
                <c16:uniqueId val="{00000001-B935-4B87-A732-61D1B48FE4E6}"/>
              </c:ext>
            </c:extLst>
          </c:dPt>
          <c:dPt>
            <c:idx val="1"/>
            <c:invertIfNegative val="0"/>
            <c:bubble3D val="0"/>
            <c:spPr>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0" scaled="1"/>
                <a:tileRect/>
              </a:gradFill>
              <a:ln w="9525" cap="flat" cmpd="sng" algn="ctr">
                <a:solidFill>
                  <a:schemeClr val="accent3">
                    <a:shade val="76000"/>
                    <a:shade val="95000"/>
                  </a:schemeClr>
                </a:solidFill>
                <a:round/>
              </a:ln>
              <a:effectLst/>
            </c:spPr>
            <c:extLst>
              <c:ext xmlns:c16="http://schemas.microsoft.com/office/drawing/2014/chart" uri="{C3380CC4-5D6E-409C-BE32-E72D297353CC}">
                <c16:uniqueId val="{00000003-B935-4B87-A732-61D1B48FE4E6}"/>
              </c:ext>
            </c:extLst>
          </c:dPt>
          <c:dPt>
            <c:idx val="2"/>
            <c:invertIfNegative val="0"/>
            <c:bubble3D val="0"/>
            <c:spPr>
              <a:gradFill flip="none" rotWithShape="1">
                <a:gsLst>
                  <a:gs pos="0">
                    <a:srgbClr val="66FF99">
                      <a:shade val="30000"/>
                      <a:satMod val="115000"/>
                    </a:srgbClr>
                  </a:gs>
                  <a:gs pos="50000">
                    <a:srgbClr val="66FF99">
                      <a:shade val="67500"/>
                      <a:satMod val="115000"/>
                    </a:srgbClr>
                  </a:gs>
                  <a:gs pos="100000">
                    <a:srgbClr val="66FF99">
                      <a:shade val="100000"/>
                      <a:satMod val="115000"/>
                    </a:srgbClr>
                  </a:gs>
                </a:gsLst>
                <a:lin ang="16200000" scaled="1"/>
                <a:tileRect/>
              </a:gradFill>
              <a:ln w="9525" cap="flat" cmpd="sng" algn="ctr">
                <a:solidFill>
                  <a:schemeClr val="accent3">
                    <a:tint val="93000"/>
                    <a:shade val="95000"/>
                  </a:schemeClr>
                </a:solidFill>
                <a:round/>
              </a:ln>
              <a:effectLst/>
            </c:spPr>
            <c:extLst>
              <c:ext xmlns:c16="http://schemas.microsoft.com/office/drawing/2014/chart" uri="{C3380CC4-5D6E-409C-BE32-E72D297353CC}">
                <c16:uniqueId val="{00000005-B935-4B87-A732-61D1B48FE4E6}"/>
              </c:ext>
            </c:extLst>
          </c:dPt>
          <c:dPt>
            <c:idx val="3"/>
            <c:invertIfNegative val="0"/>
            <c:bubble3D val="0"/>
            <c:spPr>
              <a:gradFill flip="none" rotWithShape="1">
                <a:gsLst>
                  <a:gs pos="0">
                    <a:schemeClr val="accent6">
                      <a:lumMod val="60000"/>
                      <a:lumOff val="40000"/>
                      <a:shade val="30000"/>
                      <a:satMod val="115000"/>
                    </a:schemeClr>
                  </a:gs>
                  <a:gs pos="50000">
                    <a:schemeClr val="accent6">
                      <a:lumMod val="60000"/>
                      <a:lumOff val="40000"/>
                      <a:shade val="67500"/>
                      <a:satMod val="115000"/>
                    </a:schemeClr>
                  </a:gs>
                  <a:gs pos="100000">
                    <a:schemeClr val="accent6">
                      <a:lumMod val="60000"/>
                      <a:lumOff val="40000"/>
                      <a:shade val="100000"/>
                      <a:satMod val="115000"/>
                    </a:schemeClr>
                  </a:gs>
                </a:gsLst>
                <a:lin ang="8100000" scaled="1"/>
                <a:tileRect/>
              </a:gradFill>
              <a:ln w="9525" cap="flat" cmpd="sng" algn="ctr">
                <a:solidFill>
                  <a:schemeClr val="accent3">
                    <a:shade val="61000"/>
                    <a:shade val="95000"/>
                  </a:schemeClr>
                </a:solidFill>
                <a:round/>
              </a:ln>
              <a:effectLst/>
            </c:spPr>
            <c:extLst>
              <c:ext xmlns:c16="http://schemas.microsoft.com/office/drawing/2014/chart" uri="{C3380CC4-5D6E-409C-BE32-E72D297353CC}">
                <c16:uniqueId val="{00000007-B935-4B87-A732-61D1B48FE4E6}"/>
              </c:ext>
            </c:extLst>
          </c:dPt>
          <c:dPt>
            <c:idx val="4"/>
            <c:invertIfNegative val="0"/>
            <c:bubble3D val="0"/>
            <c:spPr>
              <a:gradFill flip="none" rotWithShape="1">
                <a:gsLst>
                  <a:gs pos="0">
                    <a:srgbClr val="FFFFCC">
                      <a:shade val="30000"/>
                      <a:satMod val="115000"/>
                    </a:srgbClr>
                  </a:gs>
                  <a:gs pos="50000">
                    <a:srgbClr val="FFFFCC">
                      <a:shade val="67500"/>
                      <a:satMod val="115000"/>
                    </a:srgbClr>
                  </a:gs>
                  <a:gs pos="100000">
                    <a:srgbClr val="FFFFCC">
                      <a:shade val="100000"/>
                      <a:satMod val="115000"/>
                    </a:srgbClr>
                  </a:gs>
                </a:gsLst>
                <a:path path="circle">
                  <a:fillToRect l="100000" t="100000"/>
                </a:path>
                <a:tileRect r="-100000" b="-100000"/>
              </a:gradFill>
              <a:ln w="9525" cap="flat" cmpd="sng" algn="ctr">
                <a:solidFill>
                  <a:schemeClr val="accent3">
                    <a:shade val="92000"/>
                    <a:shade val="95000"/>
                  </a:schemeClr>
                </a:solidFill>
                <a:round/>
              </a:ln>
              <a:effectLst/>
            </c:spPr>
            <c:extLst>
              <c:ext xmlns:c16="http://schemas.microsoft.com/office/drawing/2014/chart" uri="{C3380CC4-5D6E-409C-BE32-E72D297353CC}">
                <c16:uniqueId val="{00000009-B935-4B87-A732-61D1B48FE4E6}"/>
              </c:ext>
            </c:extLst>
          </c:dPt>
          <c:dPt>
            <c:idx val="5"/>
            <c:invertIfNegative val="0"/>
            <c:bubble3D val="0"/>
            <c:spPr>
              <a:gradFill flip="none" rotWithShape="1">
                <a:gsLst>
                  <a:gs pos="0">
                    <a:schemeClr val="accent5">
                      <a:lumMod val="20000"/>
                      <a:lumOff val="80000"/>
                      <a:shade val="30000"/>
                      <a:satMod val="115000"/>
                    </a:schemeClr>
                  </a:gs>
                  <a:gs pos="50000">
                    <a:schemeClr val="accent5">
                      <a:lumMod val="20000"/>
                      <a:lumOff val="80000"/>
                      <a:shade val="67500"/>
                      <a:satMod val="115000"/>
                    </a:schemeClr>
                  </a:gs>
                  <a:gs pos="100000">
                    <a:schemeClr val="accent5">
                      <a:lumMod val="20000"/>
                      <a:lumOff val="80000"/>
                      <a:shade val="100000"/>
                      <a:satMod val="115000"/>
                    </a:schemeClr>
                  </a:gs>
                </a:gsLst>
                <a:lin ang="13500000" scaled="1"/>
                <a:tileRect/>
              </a:gradFill>
              <a:ln w="9525" cap="flat" cmpd="sng" algn="ctr">
                <a:solidFill>
                  <a:schemeClr val="accent3">
                    <a:tint val="77000"/>
                    <a:shade val="95000"/>
                  </a:schemeClr>
                </a:solidFill>
                <a:round/>
              </a:ln>
              <a:effectLst/>
            </c:spPr>
            <c:extLst>
              <c:ext xmlns:c16="http://schemas.microsoft.com/office/drawing/2014/chart" uri="{C3380CC4-5D6E-409C-BE32-E72D297353CC}">
                <c16:uniqueId val="{0000000B-B935-4B87-A732-61D1B48FE4E6}"/>
              </c:ext>
            </c:extLst>
          </c:dPt>
          <c:dPt>
            <c:idx val="6"/>
            <c:invertIfNegative val="0"/>
            <c:bubble3D val="0"/>
            <c:spPr>
              <a:gradFill flip="none" rotWithShape="1">
                <a:gsLst>
                  <a:gs pos="0">
                    <a:srgbClr val="0066FF">
                      <a:tint val="66000"/>
                      <a:satMod val="160000"/>
                    </a:srgbClr>
                  </a:gs>
                  <a:gs pos="50000">
                    <a:srgbClr val="0066FF">
                      <a:tint val="44500"/>
                      <a:satMod val="160000"/>
                    </a:srgbClr>
                  </a:gs>
                  <a:gs pos="100000">
                    <a:srgbClr val="0066FF">
                      <a:tint val="23500"/>
                      <a:satMod val="160000"/>
                    </a:srgbClr>
                  </a:gs>
                </a:gsLst>
                <a:lin ang="5400000" scaled="1"/>
                <a:tileRect/>
              </a:gradFill>
              <a:ln w="9525" cap="flat" cmpd="sng" algn="ctr">
                <a:solidFill>
                  <a:schemeClr val="accent3">
                    <a:tint val="62000"/>
                    <a:shade val="95000"/>
                  </a:schemeClr>
                </a:solidFill>
                <a:round/>
              </a:ln>
              <a:effectLst/>
            </c:spPr>
            <c:extLst>
              <c:ext xmlns:c16="http://schemas.microsoft.com/office/drawing/2014/chart" uri="{C3380CC4-5D6E-409C-BE32-E72D297353CC}">
                <c16:uniqueId val="{0000000D-B935-4B87-A732-61D1B48FE4E6}"/>
              </c:ext>
            </c:extLst>
          </c:dPt>
          <c:dPt>
            <c:idx val="7"/>
            <c:invertIfNegative val="0"/>
            <c:bubble3D val="0"/>
            <c:extLst>
              <c:ext xmlns:c16="http://schemas.microsoft.com/office/drawing/2014/chart" uri="{C3380CC4-5D6E-409C-BE32-E72D297353CC}">
                <c16:uniqueId val="{0000000F-B935-4B87-A732-61D1B48FE4E6}"/>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gcrm_opportunity_202001231041!$Q$55:$Q$62</c:f>
              <c:strCache>
                <c:ptCount val="7"/>
                <c:pt idx="0">
                  <c:v>Employee Benefits</c:v>
                </c:pt>
                <c:pt idx="1">
                  <c:v>Fire</c:v>
                </c:pt>
                <c:pt idx="2">
                  <c:v>Marine</c:v>
                </c:pt>
                <c:pt idx="3">
                  <c:v>Engineering</c:v>
                </c:pt>
                <c:pt idx="4">
                  <c:v>Liability</c:v>
                </c:pt>
                <c:pt idx="5">
                  <c:v>Miscellaneous</c:v>
                </c:pt>
                <c:pt idx="6">
                  <c:v>Terrorism</c:v>
                </c:pt>
              </c:strCache>
            </c:strRef>
          </c:cat>
          <c:val>
            <c:numRef>
              <c:f>gcrm_opportunity_202001231041!$R$55:$R$62</c:f>
              <c:numCache>
                <c:formatCode>General</c:formatCode>
                <c:ptCount val="7"/>
                <c:pt idx="0">
                  <c:v>15</c:v>
                </c:pt>
                <c:pt idx="1">
                  <c:v>13</c:v>
                </c:pt>
                <c:pt idx="2">
                  <c:v>7</c:v>
                </c:pt>
                <c:pt idx="3">
                  <c:v>6</c:v>
                </c:pt>
                <c:pt idx="4">
                  <c:v>5</c:v>
                </c:pt>
                <c:pt idx="5">
                  <c:v>2</c:v>
                </c:pt>
                <c:pt idx="6">
                  <c:v>1</c:v>
                </c:pt>
              </c:numCache>
            </c:numRef>
          </c:val>
          <c:extLst>
            <c:ext xmlns:c16="http://schemas.microsoft.com/office/drawing/2014/chart" uri="{C3380CC4-5D6E-409C-BE32-E72D297353CC}">
              <c16:uniqueId val="{00000010-B935-4B87-A732-61D1B48FE4E6}"/>
            </c:ext>
          </c:extLst>
        </c:ser>
        <c:dLbls>
          <c:showLegendKey val="0"/>
          <c:showVal val="0"/>
          <c:showCatName val="0"/>
          <c:showSerName val="0"/>
          <c:showPercent val="0"/>
          <c:showBubbleSize val="0"/>
        </c:dLbls>
        <c:gapWidth val="100"/>
        <c:axId val="158855503"/>
        <c:axId val="706123119"/>
      </c:barChart>
      <c:catAx>
        <c:axId val="1588555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706123119"/>
        <c:crosses val="autoZero"/>
        <c:auto val="1"/>
        <c:lblAlgn val="ctr"/>
        <c:lblOffset val="100"/>
        <c:noMultiLvlLbl val="0"/>
      </c:catAx>
      <c:valAx>
        <c:axId val="706123119"/>
        <c:scaling>
          <c:orientation val="minMax"/>
        </c:scaling>
        <c:delete val="1"/>
        <c:axPos val="l"/>
        <c:numFmt formatCode="General" sourceLinked="1"/>
        <c:majorTickMark val="out"/>
        <c:minorTickMark val="none"/>
        <c:tickLblPos val="nextTo"/>
        <c:crossAx val="15885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project.xlsx]Sheet1!PivotTable5</c:name>
    <c:fmtId val="10"/>
  </c:pivotSource>
  <c:chart>
    <c:title>
      <c:layout>
        <c:manualLayout>
          <c:xMode val="edge"/>
          <c:yMode val="edge"/>
          <c:x val="6.4650297595567632E-2"/>
          <c:y val="4.732660575074157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lumMod val="8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5">
                  <a:shade val="30000"/>
                  <a:satMod val="115000"/>
                </a:schemeClr>
              </a:gs>
              <a:gs pos="50000">
                <a:schemeClr val="accent5">
                  <a:shade val="67500"/>
                  <a:satMod val="115000"/>
                </a:schemeClr>
              </a:gs>
              <a:gs pos="100000">
                <a:schemeClr val="accent5">
                  <a:shade val="100000"/>
                  <a:satMod val="115000"/>
                </a:schemeClr>
              </a:gs>
            </a:gsLst>
            <a:lin ang="8100000" scaled="1"/>
            <a:tileRect/>
          </a:gradFill>
          <a:ln>
            <a:noFill/>
          </a:ln>
          <a:effectLst>
            <a:outerShdw blurRad="57150" dist="19050" dir="5400000" algn="ctr" rotWithShape="0">
              <a:srgbClr val="000000">
                <a:alpha val="63000"/>
              </a:srgbClr>
            </a:outerShdw>
          </a:effectLst>
        </c:spPr>
      </c:pivotFmt>
      <c:pivotFmt>
        <c:idx val="6"/>
        <c:spPr>
          <a:gradFill flip="none" rotWithShape="1">
            <a:gsLst>
              <a:gs pos="0">
                <a:srgbClr val="3333CC">
                  <a:tint val="66000"/>
                  <a:satMod val="160000"/>
                </a:srgbClr>
              </a:gs>
              <a:gs pos="50000">
                <a:srgbClr val="3333CC">
                  <a:tint val="44500"/>
                  <a:satMod val="160000"/>
                </a:srgbClr>
              </a:gs>
              <a:gs pos="100000">
                <a:srgbClr val="3333CC">
                  <a:tint val="23500"/>
                  <a:satMod val="160000"/>
                </a:srgbClr>
              </a:gs>
            </a:gsLst>
            <a:lin ang="5400000" scaled="1"/>
            <a:tileRect/>
          </a:gradFill>
          <a:ln>
            <a:noFill/>
          </a:ln>
          <a:effectLst>
            <a:outerShdw blurRad="57150" dist="19050" dir="5400000" algn="ctr" rotWithShape="0">
              <a:srgbClr val="000000">
                <a:alpha val="63000"/>
              </a:srgbClr>
            </a:outerShdw>
          </a:effectLst>
        </c:spPr>
      </c:pivotFmt>
      <c:pivotFmt>
        <c:idx val="7"/>
        <c:spPr>
          <a:gradFill flip="none" rotWithShape="1">
            <a:gsLst>
              <a:gs pos="0">
                <a:srgbClr val="3333CC">
                  <a:shade val="30000"/>
                  <a:satMod val="115000"/>
                </a:srgbClr>
              </a:gs>
              <a:gs pos="50000">
                <a:srgbClr val="3333CC">
                  <a:shade val="67500"/>
                  <a:satMod val="115000"/>
                </a:srgbClr>
              </a:gs>
              <a:gs pos="100000">
                <a:srgbClr val="3333CC">
                  <a:shade val="100000"/>
                  <a:satMod val="115000"/>
                </a:srgbClr>
              </a:gs>
            </a:gsLst>
            <a:path path="circle">
              <a:fillToRect l="100000" t="100000"/>
            </a:path>
            <a:tileRect r="-100000" b="-10000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rgbClr val="3333CC">
                  <a:shade val="30000"/>
                  <a:satMod val="115000"/>
                </a:srgbClr>
              </a:gs>
              <a:gs pos="50000">
                <a:srgbClr val="3333CC">
                  <a:shade val="67500"/>
                  <a:satMod val="115000"/>
                </a:srgbClr>
              </a:gs>
              <a:gs pos="100000">
                <a:srgbClr val="3333CC">
                  <a:shade val="100000"/>
                  <a:satMod val="115000"/>
                </a:srgbClr>
              </a:gs>
            </a:gsLst>
            <a:path path="circle">
              <a:fillToRect l="100000" t="100000"/>
            </a:path>
            <a:tileRect r="-100000" b="-10000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r>
                  <a:rPr lang="en-US" baseline="0"/>
                  <a:t> </a:t>
                </a:r>
                <a:fld id="{E7530A78-9AF0-46A3-AC57-F74EC9553CF4}" type="VALUE">
                  <a:rPr lang="en-US" baseline="0"/>
                  <a:pPr>
                    <a:defRPr sz="1100" b="1">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0"/>
        <c:spPr>
          <a:gradFill flip="none" rotWithShape="1">
            <a:gsLst>
              <a:gs pos="0">
                <a:srgbClr val="3333CC">
                  <a:tint val="66000"/>
                  <a:satMod val="160000"/>
                </a:srgbClr>
              </a:gs>
              <a:gs pos="50000">
                <a:srgbClr val="3333CC">
                  <a:tint val="44500"/>
                  <a:satMod val="160000"/>
                </a:srgbClr>
              </a:gs>
              <a:gs pos="100000">
                <a:srgbClr val="3333CC">
                  <a:tint val="23500"/>
                  <a:satMod val="160000"/>
                </a:srgbClr>
              </a:gs>
            </a:gsLst>
            <a:lin ang="5400000" scaled="1"/>
            <a:tileRect/>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r>
                  <a:rPr lang="en-US" baseline="0"/>
                  <a:t> </a:t>
                </a:r>
                <a:fld id="{6FA042FC-166A-44A5-A6F0-FA7F09AC1B55}" type="VALUE">
                  <a:rPr lang="en-US" baseline="0"/>
                  <a:pPr>
                    <a:defRPr sz="1100" b="1">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1"/>
        <c:spPr>
          <a:gradFill flip="none" rotWithShape="1">
            <a:gsLst>
              <a:gs pos="0">
                <a:schemeClr val="accent5">
                  <a:shade val="30000"/>
                  <a:satMod val="115000"/>
                </a:schemeClr>
              </a:gs>
              <a:gs pos="50000">
                <a:schemeClr val="accent5">
                  <a:shade val="67500"/>
                  <a:satMod val="115000"/>
                </a:schemeClr>
              </a:gs>
              <a:gs pos="100000">
                <a:schemeClr val="accent5">
                  <a:shade val="100000"/>
                  <a:satMod val="115000"/>
                </a:schemeClr>
              </a:gs>
            </a:gsLst>
            <a:lin ang="8100000" scaled="1"/>
            <a:tileRect/>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r>
                  <a:rPr lang="en-US" baseline="0"/>
                  <a:t> </a:t>
                </a:r>
                <a:fld id="{3F97DF0B-60FA-4EBB-A35C-A5699EAD7456}" type="VALUE">
                  <a:rPr lang="en-US" baseline="0"/>
                  <a:pPr>
                    <a:defRPr sz="1100" b="1">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05425975909312"/>
          <c:y val="0.19065355433988704"/>
          <c:w val="0.39567721167311604"/>
          <c:h val="0.75927480361321864"/>
        </c:manualLayout>
      </c:layout>
      <c:pieChart>
        <c:varyColors val="1"/>
        <c:ser>
          <c:idx val="0"/>
          <c:order val="0"/>
          <c:tx>
            <c:strRef>
              <c:f>Sheet1!$C$3:$C$4</c:f>
              <c:strCache>
                <c:ptCount val="1"/>
                <c:pt idx="0">
                  <c:v>Cross Sell</c:v>
                </c:pt>
              </c:strCache>
            </c:strRef>
          </c:tx>
          <c:dPt>
            <c:idx val="0"/>
            <c:bubble3D val="0"/>
            <c:spPr>
              <a:gradFill flip="none" rotWithShape="1">
                <a:gsLst>
                  <a:gs pos="0">
                    <a:srgbClr val="3333CC">
                      <a:tint val="66000"/>
                      <a:satMod val="160000"/>
                    </a:srgbClr>
                  </a:gs>
                  <a:gs pos="50000">
                    <a:srgbClr val="3333CC">
                      <a:tint val="44500"/>
                      <a:satMod val="160000"/>
                    </a:srgbClr>
                  </a:gs>
                  <a:gs pos="100000">
                    <a:srgbClr val="3333CC">
                      <a:tint val="23500"/>
                      <a:satMod val="160000"/>
                    </a:srgbClr>
                  </a:gs>
                </a:gsLst>
                <a:lin ang="5400000" scaled="1"/>
                <a:tileRect/>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BEE-4A48-AA91-0CB209EFBEB4}"/>
              </c:ext>
            </c:extLst>
          </c:dPt>
          <c:dPt>
            <c:idx val="1"/>
            <c:bubble3D val="0"/>
            <c:spPr>
              <a:gradFill flip="none" rotWithShape="1">
                <a:gsLst>
                  <a:gs pos="0">
                    <a:schemeClr val="accent5">
                      <a:shade val="30000"/>
                      <a:satMod val="115000"/>
                    </a:schemeClr>
                  </a:gs>
                  <a:gs pos="50000">
                    <a:schemeClr val="accent5">
                      <a:shade val="67500"/>
                      <a:satMod val="115000"/>
                    </a:schemeClr>
                  </a:gs>
                  <a:gs pos="100000">
                    <a:schemeClr val="accent5">
                      <a:shade val="100000"/>
                      <a:satMod val="115000"/>
                    </a:schemeClr>
                  </a:gs>
                </a:gsLst>
                <a:lin ang="8100000" scaled="1"/>
                <a:tileRect/>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BEE-4A48-AA91-0CB209EFBEB4}"/>
              </c:ext>
            </c:extLst>
          </c:dPt>
          <c:dPt>
            <c:idx val="2"/>
            <c:bubble3D val="0"/>
            <c:spPr>
              <a:gradFill flip="none" rotWithShape="1">
                <a:gsLst>
                  <a:gs pos="0">
                    <a:srgbClr val="3333CC">
                      <a:shade val="30000"/>
                      <a:satMod val="115000"/>
                    </a:srgbClr>
                  </a:gs>
                  <a:gs pos="50000">
                    <a:srgbClr val="3333CC">
                      <a:shade val="67500"/>
                      <a:satMod val="115000"/>
                    </a:srgbClr>
                  </a:gs>
                  <a:gs pos="100000">
                    <a:srgbClr val="3333CC">
                      <a:shade val="100000"/>
                      <a:satMod val="115000"/>
                    </a:srgbClr>
                  </a:gs>
                </a:gsLst>
                <a:path path="circle">
                  <a:fillToRect l="100000" t="100000"/>
                </a:path>
                <a:tileRect r="-100000" b="-10000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BEE-4A48-AA91-0CB209EFBEB4}"/>
              </c:ext>
            </c:extLst>
          </c:dPt>
          <c:dLbls>
            <c:dLbl>
              <c:idx val="0"/>
              <c:tx>
                <c:rich>
                  <a:bodyPr/>
                  <a:lstStyle/>
                  <a:p>
                    <a:r>
                      <a:rPr lang="en-US" baseline="0"/>
                      <a:t> </a:t>
                    </a:r>
                    <a:fld id="{6FA042FC-166A-44A5-A6F0-FA7F09AC1B55}"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6BEE-4A48-AA91-0CB209EFBEB4}"/>
                </c:ext>
              </c:extLst>
            </c:dLbl>
            <c:dLbl>
              <c:idx val="1"/>
              <c:tx>
                <c:rich>
                  <a:bodyPr/>
                  <a:lstStyle/>
                  <a:p>
                    <a:r>
                      <a:rPr lang="en-US" baseline="0"/>
                      <a:t> </a:t>
                    </a:r>
                    <a:fld id="{3F97DF0B-60FA-4EBB-A35C-A5699EAD7456}"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BEE-4A48-AA91-0CB209EFBEB4}"/>
                </c:ext>
              </c:extLst>
            </c:dLbl>
            <c:dLbl>
              <c:idx val="2"/>
              <c:tx>
                <c:rich>
                  <a:bodyPr/>
                  <a:lstStyle/>
                  <a:p>
                    <a:r>
                      <a:rPr lang="en-US" baseline="0"/>
                      <a:t> </a:t>
                    </a:r>
                    <a:fld id="{E7530A78-9AF0-46A3-AC57-F74EC9553CF4}"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6BEE-4A48-AA91-0CB209EFBEB4}"/>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Sheet1!$B$5:$B$7</c:f>
              <c:strCache>
                <c:ptCount val="3"/>
                <c:pt idx="0">
                  <c:v>Invoice</c:v>
                </c:pt>
                <c:pt idx="1">
                  <c:v>Achieve</c:v>
                </c:pt>
                <c:pt idx="2">
                  <c:v>Target</c:v>
                </c:pt>
              </c:strCache>
            </c:strRef>
          </c:cat>
          <c:val>
            <c:numRef>
              <c:f>Sheet1!$C$5:$C$7</c:f>
              <c:numCache>
                <c:formatCode>#,##0.00,,"M"</c:formatCode>
                <c:ptCount val="3"/>
                <c:pt idx="0">
                  <c:v>3040813</c:v>
                </c:pt>
                <c:pt idx="1">
                  <c:v>13041253.300000001</c:v>
                </c:pt>
                <c:pt idx="2">
                  <c:v>20083111</c:v>
                </c:pt>
              </c:numCache>
            </c:numRef>
          </c:val>
          <c:extLst>
            <c:ext xmlns:c16="http://schemas.microsoft.com/office/drawing/2014/chart" uri="{C3380CC4-5D6E-409C-BE32-E72D297353CC}">
              <c16:uniqueId val="{00000006-1727-46A4-8861-E7C6DC67855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project.xlsx]Sheet1!PivotTable4</c:name>
    <c:fmtId val="11"/>
  </c:pivotSource>
  <c:chart>
    <c:title>
      <c:layout>
        <c:manualLayout>
          <c:xMode val="edge"/>
          <c:yMode val="edge"/>
          <c:x val="0.100274169858969"/>
          <c:y val="5.999999055118258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lumMod val="8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rgbClr val="66CCFF">
                  <a:shade val="30000"/>
                  <a:satMod val="115000"/>
                </a:srgbClr>
              </a:gs>
              <a:gs pos="50000">
                <a:srgbClr val="66CCFF">
                  <a:shade val="67500"/>
                  <a:satMod val="115000"/>
                </a:srgbClr>
              </a:gs>
              <a:gs pos="100000">
                <a:srgbClr val="66CCFF">
                  <a:shade val="100000"/>
                  <a:satMod val="115000"/>
                </a:srgbClr>
              </a:gs>
            </a:gsLst>
            <a:lin ang="5400000" scaled="1"/>
            <a:tileRect/>
          </a:gradFill>
          <a:ln>
            <a:noFill/>
          </a:ln>
          <a:effectLst>
            <a:softEdge rad="12700"/>
          </a:effectLst>
        </c:spPr>
      </c:pivotFmt>
      <c:pivotFmt>
        <c:idx val="7"/>
        <c:spPr>
          <a:gradFill flip="none" rotWithShape="1">
            <a:gsLst>
              <a:gs pos="0">
                <a:srgbClr val="3333CC">
                  <a:tint val="66000"/>
                  <a:satMod val="160000"/>
                </a:srgbClr>
              </a:gs>
              <a:gs pos="50000">
                <a:srgbClr val="3333CC">
                  <a:tint val="44500"/>
                  <a:satMod val="160000"/>
                </a:srgbClr>
              </a:gs>
              <a:gs pos="100000">
                <a:srgbClr val="3333CC">
                  <a:tint val="23500"/>
                  <a:satMod val="160000"/>
                </a:srgbClr>
              </a:gs>
            </a:gsLst>
            <a:lin ang="5400000" scaled="1"/>
            <a:tileRect/>
          </a:gradFill>
          <a:ln>
            <a:noFill/>
          </a:ln>
          <a:effectLst>
            <a:softEdge rad="12700"/>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rgbClr val="3333CC">
                  <a:tint val="66000"/>
                  <a:satMod val="160000"/>
                </a:srgbClr>
              </a:gs>
              <a:gs pos="50000">
                <a:srgbClr val="3333CC">
                  <a:tint val="44500"/>
                  <a:satMod val="160000"/>
                </a:srgbClr>
              </a:gs>
              <a:gs pos="100000">
                <a:srgbClr val="3333CC">
                  <a:tint val="23500"/>
                  <a:satMod val="160000"/>
                </a:srgbClr>
              </a:gs>
            </a:gsLst>
            <a:lin ang="5400000" scaled="1"/>
            <a:tileRect/>
          </a:gradFill>
          <a:ln>
            <a:noFill/>
          </a:ln>
          <a:effectLst>
            <a:softEdge rad="12700"/>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lumMod val="85000"/>
                      </a:schemeClr>
                    </a:solidFill>
                    <a:latin typeface="+mn-lt"/>
                    <a:ea typeface="+mn-ea"/>
                    <a:cs typeface="+mn-cs"/>
                  </a:defRPr>
                </a:pPr>
                <a:r>
                  <a:rPr lang="en-US" baseline="0">
                    <a:solidFill>
                      <a:schemeClr val="bg1">
                        <a:lumMod val="85000"/>
                      </a:schemeClr>
                    </a:solidFill>
                  </a:rPr>
                  <a:t> </a:t>
                </a:r>
                <a:fld id="{6948F4B7-0B94-42C4-BD64-E16EB18D38ED}" type="VALUE">
                  <a:rPr lang="en-US" baseline="0">
                    <a:solidFill>
                      <a:schemeClr val="bg1">
                        <a:lumMod val="85000"/>
                      </a:schemeClr>
                    </a:solidFill>
                  </a:rPr>
                  <a:pPr>
                    <a:defRPr sz="1200" b="1">
                      <a:solidFill>
                        <a:schemeClr val="bg1">
                          <a:lumMod val="85000"/>
                        </a:schemeClr>
                      </a:solidFill>
                    </a:defRPr>
                  </a:pPr>
                  <a:t>[VALUE]</a:t>
                </a:fld>
                <a:endParaRPr lang="en-US" baseline="0">
                  <a:solidFill>
                    <a:schemeClr val="bg1">
                      <a:lumMod val="8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0"/>
        <c:spPr>
          <a:gradFill flip="none" rotWithShape="1">
            <a:gsLst>
              <a:gs pos="0">
                <a:srgbClr val="66CCFF">
                  <a:shade val="30000"/>
                  <a:satMod val="115000"/>
                </a:srgbClr>
              </a:gs>
              <a:gs pos="50000">
                <a:srgbClr val="66CCFF">
                  <a:shade val="67500"/>
                  <a:satMod val="115000"/>
                </a:srgbClr>
              </a:gs>
              <a:gs pos="100000">
                <a:srgbClr val="66CCFF">
                  <a:shade val="100000"/>
                  <a:satMod val="115000"/>
                </a:srgbClr>
              </a:gs>
            </a:gsLst>
            <a:lin ang="5400000" scaled="1"/>
            <a:tileRect/>
          </a:gradFill>
          <a:ln>
            <a:noFill/>
          </a:ln>
          <a:effectLst>
            <a:softEdge rad="12700"/>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lumMod val="85000"/>
                      </a:schemeClr>
                    </a:solidFill>
                    <a:latin typeface="+mn-lt"/>
                    <a:ea typeface="+mn-ea"/>
                    <a:cs typeface="+mn-cs"/>
                  </a:defRPr>
                </a:pPr>
                <a:r>
                  <a:rPr lang="en-US" baseline="0">
                    <a:solidFill>
                      <a:schemeClr val="bg1">
                        <a:lumMod val="85000"/>
                      </a:schemeClr>
                    </a:solidFill>
                  </a:rPr>
                  <a:t> </a:t>
                </a:r>
                <a:fld id="{D56E8B24-2EB7-43C5-ABD8-F51AD23EEBF4}" type="VALUE">
                  <a:rPr lang="en-US" baseline="0">
                    <a:solidFill>
                      <a:schemeClr val="bg1">
                        <a:lumMod val="85000"/>
                      </a:schemeClr>
                    </a:solidFill>
                  </a:rPr>
                  <a:pPr>
                    <a:defRPr sz="1200" b="1">
                      <a:solidFill>
                        <a:schemeClr val="bg1">
                          <a:lumMod val="85000"/>
                        </a:schemeClr>
                      </a:solidFill>
                    </a:defRPr>
                  </a:pPr>
                  <a:t>[VALUE]</a:t>
                </a:fld>
                <a:endParaRPr lang="en-US" baseline="0">
                  <a:solidFill>
                    <a:schemeClr val="bg1">
                      <a:lumMod val="8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1"/>
        <c:spPr>
          <a:gradFill flip="none" rotWithShape="1">
            <a:gsLst>
              <a:gs pos="0">
                <a:srgbClr val="0066FF">
                  <a:shade val="30000"/>
                  <a:satMod val="115000"/>
                </a:srgbClr>
              </a:gs>
              <a:gs pos="50000">
                <a:srgbClr val="0066FF">
                  <a:shade val="67500"/>
                  <a:satMod val="115000"/>
                </a:srgbClr>
              </a:gs>
              <a:gs pos="100000">
                <a:srgbClr val="0066FF">
                  <a:shade val="100000"/>
                  <a:satMod val="115000"/>
                </a:srgbClr>
              </a:gs>
            </a:gsLst>
            <a:path path="circle">
              <a:fillToRect l="100000" t="100000"/>
            </a:path>
            <a:tileRect r="-100000" b="-100000"/>
          </a:gradFill>
          <a:ln>
            <a:noFill/>
          </a:ln>
          <a:effectLst>
            <a:softEdge rad="12700"/>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lumMod val="85000"/>
                      </a:schemeClr>
                    </a:solidFill>
                    <a:latin typeface="+mn-lt"/>
                    <a:ea typeface="+mn-ea"/>
                    <a:cs typeface="+mn-cs"/>
                  </a:defRPr>
                </a:pPr>
                <a:r>
                  <a:rPr lang="en-US" baseline="0">
                    <a:solidFill>
                      <a:schemeClr val="bg1">
                        <a:lumMod val="85000"/>
                      </a:schemeClr>
                    </a:solidFill>
                  </a:rPr>
                  <a:t> </a:t>
                </a:r>
                <a:fld id="{224F1B67-4861-4226-8637-5E40E7124F62}" type="VALUE">
                  <a:rPr lang="en-US" baseline="0">
                    <a:solidFill>
                      <a:schemeClr val="bg1">
                        <a:lumMod val="85000"/>
                      </a:schemeClr>
                    </a:solidFill>
                  </a:rPr>
                  <a:pPr>
                    <a:defRPr sz="1200" b="1">
                      <a:solidFill>
                        <a:schemeClr val="bg1">
                          <a:lumMod val="85000"/>
                        </a:schemeClr>
                      </a:solidFill>
                    </a:defRPr>
                  </a:pPr>
                  <a:t>[VALUE]</a:t>
                </a:fld>
                <a:endParaRPr lang="en-US" baseline="0">
                  <a:solidFill>
                    <a:schemeClr val="bg1">
                      <a:lumMod val="8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048108556812526"/>
          <c:y val="0.20333996797795781"/>
          <c:w val="0.35756612971373442"/>
          <c:h val="0.71866004430550479"/>
        </c:manualLayout>
      </c:layout>
      <c:pieChart>
        <c:varyColors val="1"/>
        <c:ser>
          <c:idx val="0"/>
          <c:order val="0"/>
          <c:tx>
            <c:strRef>
              <c:f>Sheet1!$L$12:$L$13</c:f>
              <c:strCache>
                <c:ptCount val="1"/>
                <c:pt idx="0">
                  <c:v>Renewal</c:v>
                </c:pt>
              </c:strCache>
            </c:strRef>
          </c:tx>
          <c:dPt>
            <c:idx val="0"/>
            <c:bubble3D val="0"/>
            <c:spPr>
              <a:gradFill flip="none" rotWithShape="1">
                <a:gsLst>
                  <a:gs pos="0">
                    <a:srgbClr val="66CCFF">
                      <a:shade val="30000"/>
                      <a:satMod val="115000"/>
                    </a:srgbClr>
                  </a:gs>
                  <a:gs pos="50000">
                    <a:srgbClr val="66CCFF">
                      <a:shade val="67500"/>
                      <a:satMod val="115000"/>
                    </a:srgbClr>
                  </a:gs>
                  <a:gs pos="100000">
                    <a:srgbClr val="66CCFF">
                      <a:shade val="100000"/>
                      <a:satMod val="115000"/>
                    </a:srgbClr>
                  </a:gs>
                </a:gsLst>
                <a:lin ang="5400000" scaled="1"/>
                <a:tileRect/>
              </a:gradFill>
              <a:ln>
                <a:noFill/>
              </a:ln>
              <a:effectLst>
                <a:softEdge rad="12700"/>
              </a:effectLst>
            </c:spPr>
            <c:extLst>
              <c:ext xmlns:c16="http://schemas.microsoft.com/office/drawing/2014/chart" uri="{C3380CC4-5D6E-409C-BE32-E72D297353CC}">
                <c16:uniqueId val="{00000005-18F3-421C-9BDC-91CB1FD06787}"/>
              </c:ext>
            </c:extLst>
          </c:dPt>
          <c:dPt>
            <c:idx val="1"/>
            <c:bubble3D val="0"/>
            <c:spPr>
              <a:gradFill flip="none" rotWithShape="1">
                <a:gsLst>
                  <a:gs pos="0">
                    <a:srgbClr val="3333CC">
                      <a:tint val="66000"/>
                      <a:satMod val="160000"/>
                    </a:srgbClr>
                  </a:gs>
                  <a:gs pos="50000">
                    <a:srgbClr val="3333CC">
                      <a:tint val="44500"/>
                      <a:satMod val="160000"/>
                    </a:srgbClr>
                  </a:gs>
                  <a:gs pos="100000">
                    <a:srgbClr val="3333CC">
                      <a:tint val="23500"/>
                      <a:satMod val="160000"/>
                    </a:srgbClr>
                  </a:gs>
                </a:gsLst>
                <a:lin ang="5400000" scaled="1"/>
                <a:tileRect/>
              </a:gradFill>
              <a:ln>
                <a:noFill/>
              </a:ln>
              <a:effectLst>
                <a:softEdge rad="12700"/>
              </a:effectLst>
            </c:spPr>
            <c:extLst>
              <c:ext xmlns:c16="http://schemas.microsoft.com/office/drawing/2014/chart" uri="{C3380CC4-5D6E-409C-BE32-E72D297353CC}">
                <c16:uniqueId val="{00000002-851C-48EE-B34E-3F6280546269}"/>
              </c:ext>
            </c:extLst>
          </c:dPt>
          <c:dPt>
            <c:idx val="2"/>
            <c:bubble3D val="0"/>
            <c:spPr>
              <a:gradFill flip="none" rotWithShape="1">
                <a:gsLst>
                  <a:gs pos="0">
                    <a:srgbClr val="0066FF">
                      <a:shade val="30000"/>
                      <a:satMod val="115000"/>
                    </a:srgbClr>
                  </a:gs>
                  <a:gs pos="50000">
                    <a:srgbClr val="0066FF">
                      <a:shade val="67500"/>
                      <a:satMod val="115000"/>
                    </a:srgbClr>
                  </a:gs>
                  <a:gs pos="100000">
                    <a:srgbClr val="0066FF">
                      <a:shade val="100000"/>
                      <a:satMod val="115000"/>
                    </a:srgbClr>
                  </a:gs>
                </a:gsLst>
                <a:path path="circle">
                  <a:fillToRect l="100000" t="100000"/>
                </a:path>
                <a:tileRect r="-100000" b="-100000"/>
              </a:gradFill>
              <a:ln>
                <a:noFill/>
              </a:ln>
              <a:effectLst>
                <a:softEdge rad="12700"/>
              </a:effectLst>
            </c:spPr>
            <c:extLst>
              <c:ext xmlns:c16="http://schemas.microsoft.com/office/drawing/2014/chart" uri="{C3380CC4-5D6E-409C-BE32-E72D297353CC}">
                <c16:uniqueId val="{00000001-851C-48EE-B34E-3F6280546269}"/>
              </c:ext>
            </c:extLst>
          </c:dPt>
          <c:dLbls>
            <c:dLbl>
              <c:idx val="0"/>
              <c:tx>
                <c:rich>
                  <a:bodyPr/>
                  <a:lstStyle/>
                  <a:p>
                    <a:r>
                      <a:rPr lang="en-US" baseline="0">
                        <a:solidFill>
                          <a:schemeClr val="bg1">
                            <a:lumMod val="85000"/>
                          </a:schemeClr>
                        </a:solidFill>
                      </a:rPr>
                      <a:t> </a:t>
                    </a:r>
                    <a:fld id="{D56E8B24-2EB7-43C5-ABD8-F51AD23EEBF4}" type="VALUE">
                      <a:rPr lang="en-US" baseline="0">
                        <a:solidFill>
                          <a:schemeClr val="bg1">
                            <a:lumMod val="85000"/>
                          </a:schemeClr>
                        </a:solidFill>
                      </a:rPr>
                      <a:pPr/>
                      <a:t>[VALUE]</a:t>
                    </a:fld>
                    <a:endParaRPr lang="en-US" baseline="0">
                      <a:solidFill>
                        <a:schemeClr val="bg1">
                          <a:lumMod val="85000"/>
                        </a:schemeClr>
                      </a:solidFill>
                    </a:endParaRPr>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8F3-421C-9BDC-91CB1FD06787}"/>
                </c:ext>
              </c:extLst>
            </c:dLbl>
            <c:dLbl>
              <c:idx val="1"/>
              <c:tx>
                <c:rich>
                  <a:bodyPr/>
                  <a:lstStyle/>
                  <a:p>
                    <a:r>
                      <a:rPr lang="en-US" baseline="0">
                        <a:solidFill>
                          <a:schemeClr val="bg1">
                            <a:lumMod val="85000"/>
                          </a:schemeClr>
                        </a:solidFill>
                      </a:rPr>
                      <a:t> </a:t>
                    </a:r>
                    <a:fld id="{6948F4B7-0B94-42C4-BD64-E16EB18D38ED}" type="VALUE">
                      <a:rPr lang="en-US" baseline="0">
                        <a:solidFill>
                          <a:schemeClr val="bg1">
                            <a:lumMod val="85000"/>
                          </a:schemeClr>
                        </a:solidFill>
                      </a:rPr>
                      <a:pPr/>
                      <a:t>[VALUE]</a:t>
                    </a:fld>
                    <a:endParaRPr lang="en-US" baseline="0">
                      <a:solidFill>
                        <a:schemeClr val="bg1">
                          <a:lumMod val="85000"/>
                        </a:schemeClr>
                      </a:solidFill>
                    </a:endParaRPr>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851C-48EE-B34E-3F6280546269}"/>
                </c:ext>
              </c:extLst>
            </c:dLbl>
            <c:dLbl>
              <c:idx val="2"/>
              <c:tx>
                <c:rich>
                  <a:bodyPr/>
                  <a:lstStyle/>
                  <a:p>
                    <a:r>
                      <a:rPr lang="en-US" baseline="0">
                        <a:solidFill>
                          <a:schemeClr val="bg1">
                            <a:lumMod val="85000"/>
                          </a:schemeClr>
                        </a:solidFill>
                      </a:rPr>
                      <a:t> </a:t>
                    </a:r>
                    <a:fld id="{224F1B67-4861-4226-8637-5E40E7124F62}" type="VALUE">
                      <a:rPr lang="en-US" baseline="0">
                        <a:solidFill>
                          <a:schemeClr val="bg1">
                            <a:lumMod val="85000"/>
                          </a:schemeClr>
                        </a:solidFill>
                      </a:rPr>
                      <a:pPr/>
                      <a:t>[VALUE]</a:t>
                    </a:fld>
                    <a:endParaRPr lang="en-US" baseline="0">
                      <a:solidFill>
                        <a:schemeClr val="bg1">
                          <a:lumMod val="85000"/>
                        </a:schemeClr>
                      </a:solidFill>
                    </a:endParaRPr>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51C-48EE-B34E-3F6280546269}"/>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Sheet1!$K$14:$K$16</c:f>
              <c:strCache>
                <c:ptCount val="3"/>
                <c:pt idx="0">
                  <c:v>Invoice</c:v>
                </c:pt>
                <c:pt idx="1">
                  <c:v>Achieve</c:v>
                </c:pt>
                <c:pt idx="2">
                  <c:v>Target</c:v>
                </c:pt>
              </c:strCache>
            </c:strRef>
          </c:cat>
          <c:val>
            <c:numRef>
              <c:f>Sheet1!$L$14:$L$16</c:f>
              <c:numCache>
                <c:formatCode>#,##0.00,,"M"</c:formatCode>
                <c:ptCount val="3"/>
                <c:pt idx="0">
                  <c:v>8394071</c:v>
                </c:pt>
                <c:pt idx="1">
                  <c:v>18507270.640000001</c:v>
                </c:pt>
                <c:pt idx="2">
                  <c:v>12319455</c:v>
                </c:pt>
              </c:numCache>
            </c:numRef>
          </c:val>
          <c:extLst>
            <c:ext xmlns:c16="http://schemas.microsoft.com/office/drawing/2014/chart" uri="{C3380CC4-5D6E-409C-BE32-E72D297353CC}">
              <c16:uniqueId val="{00000000-851C-48EE-B34E-3F628054626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7023644202680175"/>
          <c:y val="0.35305789715623664"/>
          <c:w val="0.16106100035977627"/>
          <c:h val="0.36906372140728799"/>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project.xlsx]Sheet1!PivotTable2</c:name>
    <c:fmtId val="8"/>
  </c:pivotSource>
  <c:chart>
    <c:title>
      <c:layout>
        <c:manualLayout>
          <c:xMode val="edge"/>
          <c:yMode val="edge"/>
          <c:x val="0.11671570614837196"/>
          <c:y val="6.248139702499994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lumMod val="8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rgbClr val="66CCFF">
                  <a:shade val="30000"/>
                  <a:satMod val="115000"/>
                </a:srgbClr>
              </a:gs>
              <a:gs pos="50000">
                <a:srgbClr val="66CCFF">
                  <a:shade val="67500"/>
                  <a:satMod val="115000"/>
                </a:srgbClr>
              </a:gs>
              <a:gs pos="100000">
                <a:srgbClr val="66CCFF">
                  <a:shade val="100000"/>
                  <a:satMod val="115000"/>
                </a:srgbClr>
              </a:gs>
            </a:gsLst>
            <a:lin ang="5400000" scaled="1"/>
            <a:tileRect/>
          </a:gradFill>
          <a:ln>
            <a:noFill/>
          </a:ln>
          <a:effectLst>
            <a:outerShdw blurRad="57150" dist="19050" dir="5400000" algn="ctr" rotWithShape="0">
              <a:srgbClr val="000000">
                <a:alpha val="63000"/>
              </a:srgbClr>
            </a:outerShdw>
          </a:effectLst>
        </c:spPr>
      </c:pivotFmt>
      <c:pivotFmt>
        <c:idx val="7"/>
        <c:spPr>
          <a:gradFill flip="none" rotWithShape="1">
            <a:gsLst>
              <a:gs pos="0">
                <a:srgbClr val="3333CC">
                  <a:tint val="66000"/>
                  <a:satMod val="160000"/>
                </a:srgbClr>
              </a:gs>
              <a:gs pos="50000">
                <a:srgbClr val="3333CC">
                  <a:tint val="44500"/>
                  <a:satMod val="160000"/>
                </a:srgbClr>
              </a:gs>
              <a:gs pos="100000">
                <a:srgbClr val="3333CC">
                  <a:tint val="23500"/>
                  <a:satMod val="160000"/>
                </a:srgbClr>
              </a:gs>
            </a:gsLst>
            <a:lin ang="5400000" scaled="1"/>
            <a:tileRect/>
          </a:gradFill>
          <a:ln>
            <a:noFill/>
          </a:ln>
          <a:effectLst>
            <a:outerShdw blurRad="57150" dist="19050" dir="5400000" algn="ctr" rotWithShape="0">
              <a:srgbClr val="000000">
                <a:alpha val="63000"/>
              </a:srgbClr>
            </a:outerShdw>
          </a:effectLst>
        </c:spPr>
      </c:pivotFmt>
      <c:pivotFmt>
        <c:idx val="8"/>
        <c:spPr>
          <a:gradFill flip="none" rotWithShape="1">
            <a:gsLst>
              <a:gs pos="0">
                <a:srgbClr val="3333CC">
                  <a:shade val="30000"/>
                  <a:satMod val="115000"/>
                </a:srgbClr>
              </a:gs>
              <a:gs pos="50000">
                <a:srgbClr val="3333CC">
                  <a:shade val="67500"/>
                  <a:satMod val="115000"/>
                </a:srgbClr>
              </a:gs>
              <a:gs pos="100000">
                <a:srgbClr val="3333CC">
                  <a:shade val="100000"/>
                  <a:satMod val="115000"/>
                </a:srgbClr>
              </a:gs>
            </a:gsLst>
            <a:path path="circle">
              <a:fillToRect l="100000" t="100000"/>
            </a:path>
            <a:tileRect r="-100000" b="-10000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rgbClr val="3333CC">
                  <a:shade val="30000"/>
                  <a:satMod val="115000"/>
                </a:srgbClr>
              </a:gs>
              <a:gs pos="50000">
                <a:srgbClr val="3333CC">
                  <a:shade val="67500"/>
                  <a:satMod val="115000"/>
                </a:srgbClr>
              </a:gs>
              <a:gs pos="100000">
                <a:srgbClr val="3333CC">
                  <a:shade val="100000"/>
                  <a:satMod val="115000"/>
                </a:srgbClr>
              </a:gs>
            </a:gsLst>
            <a:path path="circle">
              <a:fillToRect l="100000" t="100000"/>
            </a:path>
            <a:tileRect r="-100000" b="-10000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lumMod val="85000"/>
                      </a:schemeClr>
                    </a:solidFill>
                    <a:latin typeface="+mn-lt"/>
                    <a:ea typeface="+mn-ea"/>
                    <a:cs typeface="+mn-cs"/>
                  </a:defRPr>
                </a:pPr>
                <a:r>
                  <a:rPr lang="en-US" b="1" baseline="0"/>
                  <a:t> </a:t>
                </a:r>
                <a:fld id="{0F047DB2-013E-4E5B-8E2B-DF62E02235B1}" type="VALUE">
                  <a:rPr lang="en-US" b="1" baseline="0"/>
                  <a:pPr>
                    <a:defRPr sz="1200" b="1">
                      <a:solidFill>
                        <a:schemeClr val="bg1">
                          <a:lumMod val="85000"/>
                        </a:schemeClr>
                      </a:solidFill>
                    </a:defRPr>
                  </a:pPr>
                  <a:t>[VALUE]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1"/>
        <c:spPr>
          <a:gradFill flip="none" rotWithShape="1">
            <a:gsLst>
              <a:gs pos="0">
                <a:srgbClr val="3333CC">
                  <a:tint val="66000"/>
                  <a:satMod val="160000"/>
                </a:srgbClr>
              </a:gs>
              <a:gs pos="50000">
                <a:srgbClr val="3333CC">
                  <a:tint val="44500"/>
                  <a:satMod val="160000"/>
                </a:srgbClr>
              </a:gs>
              <a:gs pos="100000">
                <a:srgbClr val="3333CC">
                  <a:tint val="23500"/>
                  <a:satMod val="160000"/>
                </a:srgbClr>
              </a:gs>
            </a:gsLst>
            <a:lin ang="5400000" scaled="1"/>
            <a:tileRect/>
          </a:gradFill>
          <a:ln>
            <a:noFill/>
          </a:ln>
          <a:effectLst>
            <a:outerShdw blurRad="57150" dist="19050" dir="5400000" algn="ctr" rotWithShape="0">
              <a:srgbClr val="000000">
                <a:alpha val="63000"/>
              </a:srgbClr>
            </a:outerShdw>
          </a:effectLst>
        </c:spPr>
        <c:dLbl>
          <c:idx val="0"/>
          <c:layout>
            <c:manualLayout>
              <c:x val="2.6713028455802215E-2"/>
              <c:y val="0"/>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bg1">
                        <a:lumMod val="85000"/>
                      </a:schemeClr>
                    </a:solidFill>
                    <a:latin typeface="+mn-lt"/>
                    <a:ea typeface="+mn-ea"/>
                    <a:cs typeface="+mn-cs"/>
                  </a:defRPr>
                </a:pPr>
                <a:fld id="{13491EE1-60B2-4DA8-8B9D-18298D54FC1E}" type="VALUE">
                  <a:rPr lang="en-US" b="1" baseline="0"/>
                  <a:pPr>
                    <a:defRPr sz="1200" b="1">
                      <a:solidFill>
                        <a:schemeClr val="bg1">
                          <a:lumMod val="85000"/>
                        </a:schemeClr>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2"/>
        <c:spPr>
          <a:gradFill flip="none" rotWithShape="1">
            <a:gsLst>
              <a:gs pos="0">
                <a:srgbClr val="66CCFF">
                  <a:shade val="30000"/>
                  <a:satMod val="115000"/>
                </a:srgbClr>
              </a:gs>
              <a:gs pos="50000">
                <a:srgbClr val="66CCFF">
                  <a:shade val="67500"/>
                  <a:satMod val="115000"/>
                </a:srgbClr>
              </a:gs>
              <a:gs pos="100000">
                <a:srgbClr val="66CCFF">
                  <a:shade val="100000"/>
                  <a:satMod val="115000"/>
                </a:srgbClr>
              </a:gs>
            </a:gsLst>
            <a:lin ang="5400000" scaled="1"/>
            <a:tileRect/>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lumMod val="85000"/>
                      </a:schemeClr>
                    </a:solidFill>
                    <a:latin typeface="+mn-lt"/>
                    <a:ea typeface="+mn-ea"/>
                    <a:cs typeface="+mn-cs"/>
                  </a:defRPr>
                </a:pPr>
                <a:r>
                  <a:rPr lang="en-US" b="1" baseline="0"/>
                  <a:t> </a:t>
                </a:r>
                <a:fld id="{633C1F96-258C-4365-8D54-57A38D44B13E}" type="VALUE">
                  <a:rPr lang="en-US" b="1" baseline="0"/>
                  <a:pPr>
                    <a:defRPr sz="1200" b="1">
                      <a:solidFill>
                        <a:schemeClr val="bg1">
                          <a:lumMod val="85000"/>
                        </a:schemeClr>
                      </a:solidFill>
                    </a:defRPr>
                  </a:pPr>
                  <a:t>[VALUE]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86227540506501"/>
          <c:y val="0.18940538402222179"/>
          <c:w val="0.38059825241838618"/>
          <c:h val="0.76811628427559708"/>
        </c:manualLayout>
      </c:layout>
      <c:pieChart>
        <c:varyColors val="1"/>
        <c:ser>
          <c:idx val="0"/>
          <c:order val="0"/>
          <c:tx>
            <c:strRef>
              <c:f>Sheet1!$C$19:$C$20</c:f>
              <c:strCache>
                <c:ptCount val="1"/>
                <c:pt idx="0">
                  <c:v>New</c:v>
                </c:pt>
              </c:strCache>
            </c:strRef>
          </c:tx>
          <c:dPt>
            <c:idx val="0"/>
            <c:bubble3D val="0"/>
            <c:spPr>
              <a:gradFill flip="none" rotWithShape="1">
                <a:gsLst>
                  <a:gs pos="0">
                    <a:srgbClr val="66CCFF">
                      <a:shade val="30000"/>
                      <a:satMod val="115000"/>
                    </a:srgbClr>
                  </a:gs>
                  <a:gs pos="50000">
                    <a:srgbClr val="66CCFF">
                      <a:shade val="67500"/>
                      <a:satMod val="115000"/>
                    </a:srgbClr>
                  </a:gs>
                  <a:gs pos="100000">
                    <a:srgbClr val="66CCFF">
                      <a:shade val="100000"/>
                      <a:satMod val="115000"/>
                    </a:srgbClr>
                  </a:gs>
                </a:gsLst>
                <a:lin ang="5400000" scaled="1"/>
                <a:tileRect/>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A39-4CF5-99F8-7B471A1D92D8}"/>
              </c:ext>
            </c:extLst>
          </c:dPt>
          <c:dPt>
            <c:idx val="1"/>
            <c:bubble3D val="0"/>
            <c:spPr>
              <a:gradFill flip="none" rotWithShape="1">
                <a:gsLst>
                  <a:gs pos="0">
                    <a:srgbClr val="3333CC">
                      <a:tint val="66000"/>
                      <a:satMod val="160000"/>
                    </a:srgbClr>
                  </a:gs>
                  <a:gs pos="50000">
                    <a:srgbClr val="3333CC">
                      <a:tint val="44500"/>
                      <a:satMod val="160000"/>
                    </a:srgbClr>
                  </a:gs>
                  <a:gs pos="100000">
                    <a:srgbClr val="3333CC">
                      <a:tint val="23500"/>
                      <a:satMod val="160000"/>
                    </a:srgbClr>
                  </a:gs>
                </a:gsLst>
                <a:lin ang="5400000" scaled="1"/>
                <a:tileRect/>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A39-4CF5-99F8-7B471A1D92D8}"/>
              </c:ext>
            </c:extLst>
          </c:dPt>
          <c:dPt>
            <c:idx val="2"/>
            <c:bubble3D val="0"/>
            <c:spPr>
              <a:gradFill flip="none" rotWithShape="1">
                <a:gsLst>
                  <a:gs pos="0">
                    <a:srgbClr val="3333CC">
                      <a:shade val="30000"/>
                      <a:satMod val="115000"/>
                    </a:srgbClr>
                  </a:gs>
                  <a:gs pos="50000">
                    <a:srgbClr val="3333CC">
                      <a:shade val="67500"/>
                      <a:satMod val="115000"/>
                    </a:srgbClr>
                  </a:gs>
                  <a:gs pos="100000">
                    <a:srgbClr val="3333CC">
                      <a:shade val="100000"/>
                      <a:satMod val="115000"/>
                    </a:srgbClr>
                  </a:gs>
                </a:gsLst>
                <a:path path="circle">
                  <a:fillToRect l="100000" t="100000"/>
                </a:path>
                <a:tileRect r="-100000" b="-10000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A39-4CF5-99F8-7B471A1D92D8}"/>
              </c:ext>
            </c:extLst>
          </c:dPt>
          <c:dLbls>
            <c:dLbl>
              <c:idx val="0"/>
              <c:tx>
                <c:rich>
                  <a:bodyPr/>
                  <a:lstStyle/>
                  <a:p>
                    <a:r>
                      <a:rPr lang="en-US" b="1" baseline="0"/>
                      <a:t> </a:t>
                    </a:r>
                    <a:fld id="{633C1F96-258C-4365-8D54-57A38D44B13E}" type="VALUE">
                      <a:rPr lang="en-US" b="1" baseline="0"/>
                      <a:pPr/>
                      <a:t>[VALUE]</a:t>
                    </a:fld>
                    <a:endParaRPr lang="en-US" b="1"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A39-4CF5-99F8-7B471A1D92D8}"/>
                </c:ext>
              </c:extLst>
            </c:dLbl>
            <c:dLbl>
              <c:idx val="1"/>
              <c:layout>
                <c:manualLayout>
                  <c:x val="2.6713028455802215E-2"/>
                  <c:y val="0"/>
                </c:manualLayout>
              </c:layout>
              <c:tx>
                <c:rich>
                  <a:bodyPr/>
                  <a:lstStyle/>
                  <a:p>
                    <a:fld id="{13491EE1-60B2-4DA8-8B9D-18298D54FC1E}" type="VALUE">
                      <a:rPr lang="en-US" b="1" baseline="0"/>
                      <a:pPr/>
                      <a:t>[VALUE]</a:t>
                    </a:fld>
                    <a:endParaRPr lang="en-IN"/>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A39-4CF5-99F8-7B471A1D92D8}"/>
                </c:ext>
              </c:extLst>
            </c:dLbl>
            <c:dLbl>
              <c:idx val="2"/>
              <c:tx>
                <c:rich>
                  <a:bodyPr/>
                  <a:lstStyle/>
                  <a:p>
                    <a:r>
                      <a:rPr lang="en-US" b="1" baseline="0"/>
                      <a:t> </a:t>
                    </a:r>
                    <a:fld id="{0F047DB2-013E-4E5B-8E2B-DF62E02235B1}" type="VALUE">
                      <a:rPr lang="en-US" b="1" baseline="0"/>
                      <a:pPr/>
                      <a:t>[VALUE]</a:t>
                    </a:fld>
                    <a:endParaRPr lang="en-US" b="1"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2A39-4CF5-99F8-7B471A1D92D8}"/>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Sheet1!$B$21:$B$23</c:f>
              <c:strCache>
                <c:ptCount val="3"/>
                <c:pt idx="0">
                  <c:v>Invoice</c:v>
                </c:pt>
                <c:pt idx="1">
                  <c:v>Achieve</c:v>
                </c:pt>
                <c:pt idx="2">
                  <c:v>Target</c:v>
                </c:pt>
              </c:strCache>
            </c:strRef>
          </c:cat>
          <c:val>
            <c:numRef>
              <c:f>Sheet1!$C$21:$C$23</c:f>
              <c:numCache>
                <c:formatCode>#,##0.00,,"M"</c:formatCode>
                <c:ptCount val="3"/>
                <c:pt idx="0">
                  <c:v>827822</c:v>
                </c:pt>
                <c:pt idx="1">
                  <c:v>3416455.9299999997</c:v>
                </c:pt>
                <c:pt idx="2">
                  <c:v>19673793</c:v>
                </c:pt>
              </c:numCache>
            </c:numRef>
          </c:val>
          <c:extLst>
            <c:ext xmlns:c16="http://schemas.microsoft.com/office/drawing/2014/chart" uri="{C3380CC4-5D6E-409C-BE32-E72D297353CC}">
              <c16:uniqueId val="{00000006-1B36-425A-BBC4-0EF2932DEB9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a:softEdge rad="381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project.xlsx]gcrm_opportunity_202001231041!PivotTable1</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bg1">
                    <a:lumMod val="85000"/>
                  </a:schemeClr>
                </a:solidFill>
              </a:rPr>
              <a:t>Opportunity</a:t>
            </a:r>
            <a:r>
              <a:rPr lang="en-US" b="1" baseline="0">
                <a:solidFill>
                  <a:schemeClr val="bg1">
                    <a:lumMod val="85000"/>
                  </a:schemeClr>
                </a:solidFill>
              </a:rPr>
              <a:t> by Revenue</a:t>
            </a:r>
            <a:endParaRPr lang="en-US" b="1">
              <a:solidFill>
                <a:schemeClr val="bg1">
                  <a:lumMod val="8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0066FF">
                  <a:shade val="30000"/>
                  <a:satMod val="115000"/>
                </a:srgbClr>
              </a:gs>
              <a:gs pos="50000">
                <a:srgbClr val="0066FF">
                  <a:shade val="67500"/>
                  <a:satMod val="115000"/>
                </a:srgbClr>
              </a:gs>
              <a:gs pos="100000">
                <a:srgbClr val="0066FF">
                  <a:shade val="100000"/>
                  <a:satMod val="115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gcrm_opportunity_202001231041!$AT$7</c:f>
              <c:strCache>
                <c:ptCount val="1"/>
                <c:pt idx="0">
                  <c:v>Total</c:v>
                </c:pt>
              </c:strCache>
            </c:strRef>
          </c:tx>
          <c:spPr>
            <a:gradFill flip="none" rotWithShape="1">
              <a:gsLst>
                <a:gs pos="0">
                  <a:srgbClr val="0066FF">
                    <a:shade val="30000"/>
                    <a:satMod val="115000"/>
                  </a:srgbClr>
                </a:gs>
                <a:gs pos="50000">
                  <a:srgbClr val="0066FF">
                    <a:shade val="67500"/>
                    <a:satMod val="115000"/>
                  </a:srgbClr>
                </a:gs>
                <a:gs pos="100000">
                  <a:srgbClr val="0066FF">
                    <a:shade val="100000"/>
                    <a:satMod val="115000"/>
                  </a:srgb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gcrm_opportunity_202001231041!$AS$8:$AS$12</c:f>
              <c:strCache>
                <c:ptCount val="4"/>
                <c:pt idx="0">
                  <c:v>CVP GMC</c:v>
                </c:pt>
                <c:pt idx="1">
                  <c:v>EL-Group Mediclaim</c:v>
                </c:pt>
                <c:pt idx="2">
                  <c:v>DB -Mega Policy</c:v>
                </c:pt>
                <c:pt idx="3">
                  <c:v>Fire</c:v>
                </c:pt>
              </c:strCache>
            </c:strRef>
          </c:cat>
          <c:val>
            <c:numRef>
              <c:f>gcrm_opportunity_202001231041!$AT$8:$AT$12</c:f>
              <c:numCache>
                <c:formatCode>0,"K"</c:formatCode>
                <c:ptCount val="4"/>
                <c:pt idx="0">
                  <c:v>350000</c:v>
                </c:pt>
                <c:pt idx="1">
                  <c:v>400000</c:v>
                </c:pt>
                <c:pt idx="2">
                  <c:v>400000</c:v>
                </c:pt>
                <c:pt idx="3">
                  <c:v>500000</c:v>
                </c:pt>
              </c:numCache>
            </c:numRef>
          </c:val>
          <c:extLst>
            <c:ext xmlns:c16="http://schemas.microsoft.com/office/drawing/2014/chart" uri="{C3380CC4-5D6E-409C-BE32-E72D297353CC}">
              <c16:uniqueId val="{00000000-1F30-447C-BD10-7F5413AF4735}"/>
            </c:ext>
          </c:extLst>
        </c:ser>
        <c:dLbls>
          <c:showLegendKey val="0"/>
          <c:showVal val="0"/>
          <c:showCatName val="0"/>
          <c:showSerName val="0"/>
          <c:showPercent val="0"/>
          <c:showBubbleSize val="0"/>
        </c:dLbls>
        <c:gapWidth val="219"/>
        <c:axId val="1804724703"/>
        <c:axId val="1246509791"/>
      </c:barChart>
      <c:catAx>
        <c:axId val="1804724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246509791"/>
        <c:crosses val="autoZero"/>
        <c:auto val="1"/>
        <c:lblAlgn val="ctr"/>
        <c:lblOffset val="100"/>
        <c:noMultiLvlLbl val="0"/>
      </c:catAx>
      <c:valAx>
        <c:axId val="1246509791"/>
        <c:scaling>
          <c:orientation val="minMax"/>
        </c:scaling>
        <c:delete val="1"/>
        <c:axPos val="b"/>
        <c:numFmt formatCode="0,&quot;K&quot;" sourceLinked="1"/>
        <c:majorTickMark val="none"/>
        <c:minorTickMark val="none"/>
        <c:tickLblPos val="nextTo"/>
        <c:crossAx val="180472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project.xlsx]gcrm_opportunity_202001231041!PivotTable3</c:name>
    <c:fmtId val="4"/>
  </c:pivotSource>
  <c:chart>
    <c:title>
      <c:tx>
        <c:rich>
          <a:bodyPr rot="0" spcFirstLastPara="1" vertOverflow="ellipsis" vert="horz" wrap="square" anchor="ctr" anchorCtr="1"/>
          <a:lstStyle/>
          <a:p>
            <a:pPr>
              <a:defRPr sz="1400" b="1" i="0" u="none" strike="noStrike" kern="1200" spc="0" baseline="0">
                <a:solidFill>
                  <a:schemeClr val="bg1">
                    <a:lumMod val="85000"/>
                  </a:schemeClr>
                </a:solidFill>
                <a:latin typeface="+mn-lt"/>
                <a:ea typeface="+mn-ea"/>
                <a:cs typeface="+mn-cs"/>
              </a:defRPr>
            </a:pPr>
            <a:r>
              <a:rPr lang="en-US" b="1">
                <a:solidFill>
                  <a:schemeClr val="bg1">
                    <a:lumMod val="85000"/>
                  </a:schemeClr>
                </a:solidFill>
              </a:rPr>
              <a:t>Open Opportunity Top - 4</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lumMod val="8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0066FF">
                  <a:tint val="66000"/>
                  <a:satMod val="160000"/>
                </a:srgbClr>
              </a:gs>
              <a:gs pos="50000">
                <a:srgbClr val="0066FF">
                  <a:tint val="44500"/>
                  <a:satMod val="160000"/>
                </a:srgbClr>
              </a:gs>
              <a:gs pos="100000">
                <a:srgbClr val="0066FF">
                  <a:tint val="23500"/>
                  <a:satMod val="160000"/>
                </a:srgbClr>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697547658874221E-2"/>
          <c:y val="0.16962660358278206"/>
          <c:w val="0.93884359676698448"/>
          <c:h val="0.74491180235304777"/>
        </c:manualLayout>
      </c:layout>
      <c:barChart>
        <c:barDir val="col"/>
        <c:grouping val="clustered"/>
        <c:varyColors val="0"/>
        <c:ser>
          <c:idx val="0"/>
          <c:order val="0"/>
          <c:tx>
            <c:strRef>
              <c:f>gcrm_opportunity_202001231041!$AR$18</c:f>
              <c:strCache>
                <c:ptCount val="1"/>
                <c:pt idx="0">
                  <c:v>Total</c:v>
                </c:pt>
              </c:strCache>
            </c:strRef>
          </c:tx>
          <c:spPr>
            <a:gradFill flip="none" rotWithShape="1">
              <a:gsLst>
                <a:gs pos="0">
                  <a:srgbClr val="0066FF">
                    <a:tint val="66000"/>
                    <a:satMod val="160000"/>
                  </a:srgbClr>
                </a:gs>
                <a:gs pos="50000">
                  <a:srgbClr val="0066FF">
                    <a:tint val="44500"/>
                    <a:satMod val="160000"/>
                  </a:srgbClr>
                </a:gs>
                <a:gs pos="100000">
                  <a:srgbClr val="0066FF">
                    <a:tint val="23500"/>
                    <a:satMod val="160000"/>
                  </a:srgbClr>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gcrm_opportunity_202001231041!$AQ$19:$AQ$23</c:f>
              <c:strCache>
                <c:ptCount val="4"/>
                <c:pt idx="0">
                  <c:v>Fire</c:v>
                </c:pt>
                <c:pt idx="1">
                  <c:v>EL-Group Mediclaim</c:v>
                </c:pt>
                <c:pt idx="2">
                  <c:v>DB -Mega Policy</c:v>
                </c:pt>
                <c:pt idx="3">
                  <c:v>CVP GMC</c:v>
                </c:pt>
              </c:strCache>
            </c:strRef>
          </c:cat>
          <c:val>
            <c:numRef>
              <c:f>gcrm_opportunity_202001231041!$AR$19:$AR$23</c:f>
              <c:numCache>
                <c:formatCode>General</c:formatCode>
                <c:ptCount val="4"/>
                <c:pt idx="0">
                  <c:v>500000</c:v>
                </c:pt>
                <c:pt idx="1">
                  <c:v>400000</c:v>
                </c:pt>
                <c:pt idx="2">
                  <c:v>400000</c:v>
                </c:pt>
                <c:pt idx="3">
                  <c:v>350000</c:v>
                </c:pt>
              </c:numCache>
            </c:numRef>
          </c:val>
          <c:extLst>
            <c:ext xmlns:c16="http://schemas.microsoft.com/office/drawing/2014/chart" uri="{C3380CC4-5D6E-409C-BE32-E72D297353CC}">
              <c16:uniqueId val="{00000000-1102-49A7-ACE8-0D6AFC40F449}"/>
            </c:ext>
          </c:extLst>
        </c:ser>
        <c:dLbls>
          <c:dLblPos val="outEnd"/>
          <c:showLegendKey val="0"/>
          <c:showVal val="1"/>
          <c:showCatName val="0"/>
          <c:showSerName val="0"/>
          <c:showPercent val="0"/>
          <c:showBubbleSize val="0"/>
        </c:dLbls>
        <c:gapWidth val="219"/>
        <c:overlap val="-27"/>
        <c:axId val="1251746895"/>
        <c:axId val="1251739695"/>
      </c:barChart>
      <c:catAx>
        <c:axId val="1251746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85000"/>
                  </a:schemeClr>
                </a:solidFill>
                <a:latin typeface="+mn-lt"/>
                <a:ea typeface="+mn-ea"/>
                <a:cs typeface="+mn-cs"/>
              </a:defRPr>
            </a:pPr>
            <a:endParaRPr lang="en-US"/>
          </a:p>
        </c:txPr>
        <c:crossAx val="1251739695"/>
        <c:crosses val="autoZero"/>
        <c:auto val="1"/>
        <c:lblAlgn val="ctr"/>
        <c:lblOffset val="100"/>
        <c:noMultiLvlLbl val="0"/>
      </c:catAx>
      <c:valAx>
        <c:axId val="1251739695"/>
        <c:scaling>
          <c:orientation val="minMax"/>
        </c:scaling>
        <c:delete val="1"/>
        <c:axPos val="l"/>
        <c:numFmt formatCode="General" sourceLinked="1"/>
        <c:majorTickMark val="none"/>
        <c:minorTickMark val="none"/>
        <c:tickLblPos val="nextTo"/>
        <c:crossAx val="1251746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project.xlsx]invoice_202001231041!PivotTable1</c:name>
    <c:fmtId val="2"/>
  </c:pivotSource>
  <c:chart>
    <c:title>
      <c:tx>
        <c:rich>
          <a:bodyPr rot="0" spcFirstLastPara="1" vertOverflow="ellipsis" vert="horz" wrap="square" anchor="ctr" anchorCtr="1"/>
          <a:lstStyle/>
          <a:p>
            <a:pPr>
              <a:defRPr lang="en-IN" sz="1080" b="1" i="0" u="none" strike="noStrike" kern="1200" spc="0" baseline="0">
                <a:solidFill>
                  <a:schemeClr val="bg1">
                    <a:lumMod val="85000"/>
                  </a:schemeClr>
                </a:solidFill>
                <a:latin typeface="+mn-lt"/>
                <a:ea typeface="+mn-ea"/>
                <a:cs typeface="+mn-cs"/>
              </a:defRPr>
            </a:pPr>
            <a:r>
              <a:rPr lang="en-IN" sz="1200" b="1" baseline="0">
                <a:solidFill>
                  <a:schemeClr val="bg1">
                    <a:lumMod val="85000"/>
                  </a:schemeClr>
                </a:solidFill>
              </a:rPr>
              <a:t>No. of Invoice by Account Exec</a:t>
            </a:r>
          </a:p>
        </c:rich>
      </c:tx>
      <c:overlay val="0"/>
      <c:spPr>
        <a:noFill/>
        <a:ln>
          <a:noFill/>
        </a:ln>
        <a:effectLst/>
      </c:spPr>
      <c:txPr>
        <a:bodyPr rot="0" spcFirstLastPara="1" vertOverflow="ellipsis" vert="horz" wrap="square" anchor="ctr" anchorCtr="1"/>
        <a:lstStyle/>
        <a:p>
          <a:pPr>
            <a:defRPr lang="en-IN" sz="1080" b="1" i="0" u="none" strike="noStrike" kern="1200" spc="0" baseline="0">
              <a:solidFill>
                <a:schemeClr val="bg1">
                  <a:lumMod val="8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gradFill flip="none" rotWithShape="1">
            <a:gsLst>
              <a:gs pos="0">
                <a:srgbClr val="66CCFF">
                  <a:shade val="30000"/>
                  <a:satMod val="115000"/>
                </a:srgbClr>
              </a:gs>
              <a:gs pos="50000">
                <a:srgbClr val="66CCFF">
                  <a:shade val="67500"/>
                  <a:satMod val="115000"/>
                </a:srgbClr>
              </a:gs>
              <a:gs pos="100000">
                <a:srgbClr val="66CCFF">
                  <a:shade val="100000"/>
                  <a:satMod val="115000"/>
                </a:srgb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IN" sz="1100" b="0"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rgbClr val="0066FF">
                  <a:shade val="30000"/>
                  <a:satMod val="115000"/>
                </a:srgbClr>
              </a:gs>
              <a:gs pos="50000">
                <a:srgbClr val="0066FF">
                  <a:shade val="67500"/>
                  <a:satMod val="115000"/>
                </a:srgbClr>
              </a:gs>
              <a:gs pos="100000">
                <a:srgbClr val="0066FF">
                  <a:shade val="100000"/>
                  <a:satMod val="115000"/>
                </a:srgb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IN" sz="1100" b="0"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rgbClr val="CC66FF">
                  <a:shade val="30000"/>
                  <a:satMod val="115000"/>
                </a:srgbClr>
              </a:gs>
              <a:gs pos="50000">
                <a:srgbClr val="CC66FF">
                  <a:shade val="67500"/>
                  <a:satMod val="115000"/>
                </a:srgbClr>
              </a:gs>
              <a:gs pos="100000">
                <a:srgbClr val="CC66FF">
                  <a:shade val="100000"/>
                  <a:satMod val="115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IN" sz="1100" b="0"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invoice_202001231041!$Y$25:$Y$26</c:f>
              <c:strCache>
                <c:ptCount val="1"/>
                <c:pt idx="0">
                  <c:v>Cross Sell</c:v>
                </c:pt>
              </c:strCache>
            </c:strRef>
          </c:tx>
          <c:spPr>
            <a:gradFill flip="none" rotWithShape="1">
              <a:gsLst>
                <a:gs pos="0">
                  <a:srgbClr val="66CCFF">
                    <a:shade val="30000"/>
                    <a:satMod val="115000"/>
                  </a:srgbClr>
                </a:gs>
                <a:gs pos="50000">
                  <a:srgbClr val="66CCFF">
                    <a:shade val="67500"/>
                    <a:satMod val="115000"/>
                  </a:srgbClr>
                </a:gs>
                <a:gs pos="100000">
                  <a:srgbClr val="66CCFF">
                    <a:shade val="100000"/>
                    <a:satMod val="115000"/>
                  </a:srgbClr>
                </a:gs>
              </a:gsLst>
              <a:path path="circle">
                <a:fillToRect l="100000" t="100000"/>
              </a:path>
              <a:tileRect r="-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IN" sz="1100" b="0"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invoice_202001231041!$X$27:$X$35</c:f>
              <c:strCache>
                <c:ptCount val="8"/>
                <c:pt idx="0">
                  <c:v>Mark</c:v>
                </c:pt>
                <c:pt idx="1">
                  <c:v>Abhinav Shivam</c:v>
                </c:pt>
                <c:pt idx="2">
                  <c:v>Animesh Rawat</c:v>
                </c:pt>
                <c:pt idx="3">
                  <c:v>Juli</c:v>
                </c:pt>
                <c:pt idx="4">
                  <c:v>Vinay</c:v>
                </c:pt>
                <c:pt idx="5">
                  <c:v>Vidit Shah</c:v>
                </c:pt>
                <c:pt idx="6">
                  <c:v>Ketan Jain</c:v>
                </c:pt>
                <c:pt idx="7">
                  <c:v>Gilbert</c:v>
                </c:pt>
              </c:strCache>
            </c:strRef>
          </c:cat>
          <c:val>
            <c:numRef>
              <c:f>invoice_202001231041!$Y$27:$Y$35</c:f>
              <c:numCache>
                <c:formatCode>General</c:formatCode>
                <c:ptCount val="8"/>
                <c:pt idx="0">
                  <c:v>2</c:v>
                </c:pt>
                <c:pt idx="1">
                  <c:v>10</c:v>
                </c:pt>
                <c:pt idx="2">
                  <c:v>20</c:v>
                </c:pt>
                <c:pt idx="3">
                  <c:v>2</c:v>
                </c:pt>
                <c:pt idx="4">
                  <c:v>19</c:v>
                </c:pt>
                <c:pt idx="5">
                  <c:v>12</c:v>
                </c:pt>
                <c:pt idx="6">
                  <c:v>9</c:v>
                </c:pt>
              </c:numCache>
            </c:numRef>
          </c:val>
          <c:extLst>
            <c:ext xmlns:c16="http://schemas.microsoft.com/office/drawing/2014/chart" uri="{C3380CC4-5D6E-409C-BE32-E72D297353CC}">
              <c16:uniqueId val="{00000000-C8DB-48B0-9DB2-FA7152B47173}"/>
            </c:ext>
          </c:extLst>
        </c:ser>
        <c:ser>
          <c:idx val="1"/>
          <c:order val="1"/>
          <c:tx>
            <c:strRef>
              <c:f>invoice_202001231041!$Z$25:$Z$26</c:f>
              <c:strCache>
                <c:ptCount val="1"/>
                <c:pt idx="0">
                  <c:v>New</c:v>
                </c:pt>
              </c:strCache>
            </c:strRef>
          </c:tx>
          <c:spPr>
            <a:gradFill flip="none" rotWithShape="1">
              <a:gsLst>
                <a:gs pos="0">
                  <a:srgbClr val="0066FF">
                    <a:shade val="30000"/>
                    <a:satMod val="115000"/>
                  </a:srgbClr>
                </a:gs>
                <a:gs pos="50000">
                  <a:srgbClr val="0066FF">
                    <a:shade val="67500"/>
                    <a:satMod val="115000"/>
                  </a:srgbClr>
                </a:gs>
                <a:gs pos="100000">
                  <a:srgbClr val="0066FF">
                    <a:shade val="100000"/>
                    <a:satMod val="115000"/>
                  </a:srgb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IN" sz="1100" b="0"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invoice_202001231041!$X$27:$X$35</c:f>
              <c:strCache>
                <c:ptCount val="8"/>
                <c:pt idx="0">
                  <c:v>Mark</c:v>
                </c:pt>
                <c:pt idx="1">
                  <c:v>Abhinav Shivam</c:v>
                </c:pt>
                <c:pt idx="2">
                  <c:v>Animesh Rawat</c:v>
                </c:pt>
                <c:pt idx="3">
                  <c:v>Juli</c:v>
                </c:pt>
                <c:pt idx="4">
                  <c:v>Vinay</c:v>
                </c:pt>
                <c:pt idx="5">
                  <c:v>Vidit Shah</c:v>
                </c:pt>
                <c:pt idx="6">
                  <c:v>Ketan Jain</c:v>
                </c:pt>
                <c:pt idx="7">
                  <c:v>Gilbert</c:v>
                </c:pt>
              </c:strCache>
            </c:strRef>
          </c:cat>
          <c:val>
            <c:numRef>
              <c:f>invoice_202001231041!$Z$27:$Z$35</c:f>
              <c:numCache>
                <c:formatCode>General</c:formatCode>
                <c:ptCount val="8"/>
                <c:pt idx="0">
                  <c:v>1</c:v>
                </c:pt>
                <c:pt idx="3">
                  <c:v>15</c:v>
                </c:pt>
                <c:pt idx="4">
                  <c:v>1</c:v>
                </c:pt>
                <c:pt idx="6">
                  <c:v>9</c:v>
                </c:pt>
                <c:pt idx="7">
                  <c:v>2</c:v>
                </c:pt>
              </c:numCache>
            </c:numRef>
          </c:val>
          <c:extLst>
            <c:ext xmlns:c16="http://schemas.microsoft.com/office/drawing/2014/chart" uri="{C3380CC4-5D6E-409C-BE32-E72D297353CC}">
              <c16:uniqueId val="{00000001-C8DB-48B0-9DB2-FA7152B47173}"/>
            </c:ext>
          </c:extLst>
        </c:ser>
        <c:ser>
          <c:idx val="2"/>
          <c:order val="2"/>
          <c:tx>
            <c:strRef>
              <c:f>invoice_202001231041!$AA$25:$AA$26</c:f>
              <c:strCache>
                <c:ptCount val="1"/>
                <c:pt idx="0">
                  <c:v>Renewal</c:v>
                </c:pt>
              </c:strCache>
            </c:strRef>
          </c:tx>
          <c:spPr>
            <a:gradFill flip="none" rotWithShape="1">
              <a:gsLst>
                <a:gs pos="0">
                  <a:srgbClr val="CC66FF">
                    <a:shade val="30000"/>
                    <a:satMod val="115000"/>
                  </a:srgbClr>
                </a:gs>
                <a:gs pos="50000">
                  <a:srgbClr val="CC66FF">
                    <a:shade val="67500"/>
                    <a:satMod val="115000"/>
                  </a:srgbClr>
                </a:gs>
                <a:gs pos="100000">
                  <a:srgbClr val="CC66FF">
                    <a:shade val="100000"/>
                    <a:satMod val="115000"/>
                  </a:srgb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IN" sz="1100" b="0"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invoice_202001231041!$X$27:$X$35</c:f>
              <c:strCache>
                <c:ptCount val="8"/>
                <c:pt idx="0">
                  <c:v>Mark</c:v>
                </c:pt>
                <c:pt idx="1">
                  <c:v>Abhinav Shivam</c:v>
                </c:pt>
                <c:pt idx="2">
                  <c:v>Animesh Rawat</c:v>
                </c:pt>
                <c:pt idx="3">
                  <c:v>Juli</c:v>
                </c:pt>
                <c:pt idx="4">
                  <c:v>Vinay</c:v>
                </c:pt>
                <c:pt idx="5">
                  <c:v>Vidit Shah</c:v>
                </c:pt>
                <c:pt idx="6">
                  <c:v>Ketan Jain</c:v>
                </c:pt>
                <c:pt idx="7">
                  <c:v>Gilbert</c:v>
                </c:pt>
              </c:strCache>
            </c:strRef>
          </c:cat>
          <c:val>
            <c:numRef>
              <c:f>invoice_202001231041!$AA$27:$AA$35</c:f>
              <c:numCache>
                <c:formatCode>General</c:formatCode>
                <c:ptCount val="8"/>
                <c:pt idx="3">
                  <c:v>5</c:v>
                </c:pt>
                <c:pt idx="4">
                  <c:v>3</c:v>
                </c:pt>
                <c:pt idx="5">
                  <c:v>15</c:v>
                </c:pt>
                <c:pt idx="6">
                  <c:v>18</c:v>
                </c:pt>
                <c:pt idx="7">
                  <c:v>61</c:v>
                </c:pt>
              </c:numCache>
            </c:numRef>
          </c:val>
          <c:extLst>
            <c:ext xmlns:c16="http://schemas.microsoft.com/office/drawing/2014/chart" uri="{C3380CC4-5D6E-409C-BE32-E72D297353CC}">
              <c16:uniqueId val="{00000002-C8DB-48B0-9DB2-FA7152B47173}"/>
            </c:ext>
          </c:extLst>
        </c:ser>
        <c:dLbls>
          <c:dLblPos val="ctr"/>
          <c:showLegendKey val="0"/>
          <c:showVal val="1"/>
          <c:showCatName val="0"/>
          <c:showSerName val="0"/>
          <c:showPercent val="0"/>
          <c:showBubbleSize val="0"/>
        </c:dLbls>
        <c:gapWidth val="150"/>
        <c:overlap val="100"/>
        <c:axId val="922943663"/>
        <c:axId val="795431103"/>
      </c:barChart>
      <c:catAx>
        <c:axId val="922943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IN" sz="900" b="0" i="0" u="none" strike="noStrike" kern="1200" baseline="0">
                <a:solidFill>
                  <a:schemeClr val="bg1">
                    <a:lumMod val="85000"/>
                  </a:schemeClr>
                </a:solidFill>
                <a:latin typeface="+mn-lt"/>
                <a:ea typeface="+mn-ea"/>
                <a:cs typeface="+mn-cs"/>
              </a:defRPr>
            </a:pPr>
            <a:endParaRPr lang="en-US"/>
          </a:p>
        </c:txPr>
        <c:crossAx val="795431103"/>
        <c:crosses val="autoZero"/>
        <c:auto val="1"/>
        <c:lblAlgn val="ctr"/>
        <c:lblOffset val="100"/>
        <c:noMultiLvlLbl val="0"/>
      </c:catAx>
      <c:valAx>
        <c:axId val="795431103"/>
        <c:scaling>
          <c:orientation val="minMax"/>
        </c:scaling>
        <c:delete val="1"/>
        <c:axPos val="b"/>
        <c:numFmt formatCode="General" sourceLinked="1"/>
        <c:majorTickMark val="none"/>
        <c:minorTickMark val="none"/>
        <c:tickLblPos val="nextTo"/>
        <c:crossAx val="922943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IN"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lang="en-IN"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project.xlsx]meeting_list_202001231041!PivotTable2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meeting_list_202001231041!$K$4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meeting_list_202001231041!$J$5:$J$14</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meeting_list_202001231041!$K$5:$K$14</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0-DAB3-442C-B406-9DF9A7EE7EA0}"/>
            </c:ext>
          </c:extLst>
        </c:ser>
        <c:dLbls>
          <c:showLegendKey val="0"/>
          <c:showVal val="0"/>
          <c:showCatName val="0"/>
          <c:showSerName val="0"/>
          <c:showPercent val="0"/>
          <c:showBubbleSize val="0"/>
        </c:dLbls>
        <c:gapWidth val="219"/>
        <c:axId val="1094029519"/>
        <c:axId val="854013647"/>
      </c:barChart>
      <c:catAx>
        <c:axId val="1094029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013647"/>
        <c:crosses val="autoZero"/>
        <c:auto val="1"/>
        <c:lblAlgn val="ctr"/>
        <c:lblOffset val="100"/>
        <c:noMultiLvlLbl val="0"/>
      </c:catAx>
      <c:valAx>
        <c:axId val="8540136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029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project.xlsx]meeting_list_202001231041!PivotTable5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meeting_list_202001231041!$M$24</c:f>
              <c:strCache>
                <c:ptCount val="1"/>
                <c:pt idx="0">
                  <c:v>Total</c:v>
                </c:pt>
              </c:strCache>
            </c:strRef>
          </c:tx>
          <c:spPr>
            <a:solidFill>
              <a:schemeClr val="accent1"/>
            </a:solidFill>
            <a:ln>
              <a:noFill/>
            </a:ln>
            <a:effectLst/>
          </c:spPr>
          <c:invertIfNegative val="0"/>
          <c:cat>
            <c:strRef>
              <c:f>meeting_list_202001231041!$L$25:$L$27</c:f>
              <c:strCache>
                <c:ptCount val="2"/>
                <c:pt idx="0">
                  <c:v>2019</c:v>
                </c:pt>
                <c:pt idx="1">
                  <c:v>2020</c:v>
                </c:pt>
              </c:strCache>
            </c:strRef>
          </c:cat>
          <c:val>
            <c:numRef>
              <c:f>meeting_list_202001231041!$M$25:$M$27</c:f>
              <c:numCache>
                <c:formatCode>General</c:formatCode>
                <c:ptCount val="2"/>
                <c:pt idx="0">
                  <c:v>3</c:v>
                </c:pt>
                <c:pt idx="1">
                  <c:v>31</c:v>
                </c:pt>
              </c:numCache>
            </c:numRef>
          </c:val>
          <c:extLst>
            <c:ext xmlns:c16="http://schemas.microsoft.com/office/drawing/2014/chart" uri="{C3380CC4-5D6E-409C-BE32-E72D297353CC}">
              <c16:uniqueId val="{00000000-9518-4150-8D8D-6E70D1C1AEA1}"/>
            </c:ext>
          </c:extLst>
        </c:ser>
        <c:dLbls>
          <c:showLegendKey val="0"/>
          <c:showVal val="0"/>
          <c:showCatName val="0"/>
          <c:showSerName val="0"/>
          <c:showPercent val="0"/>
          <c:showBubbleSize val="0"/>
        </c:dLbls>
        <c:gapWidth val="219"/>
        <c:overlap val="-27"/>
        <c:axId val="260157775"/>
        <c:axId val="260158255"/>
      </c:barChart>
      <c:catAx>
        <c:axId val="26015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158255"/>
        <c:crosses val="autoZero"/>
        <c:auto val="1"/>
        <c:lblAlgn val="ctr"/>
        <c:lblOffset val="100"/>
        <c:noMultiLvlLbl val="0"/>
      </c:catAx>
      <c:valAx>
        <c:axId val="260158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157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project.xlsx]meeting_list_202001231041!PivotTable4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meeting_list_202001231041!$AL$9</c:f>
              <c:strCache>
                <c:ptCount val="1"/>
                <c:pt idx="0">
                  <c:v>Total</c:v>
                </c:pt>
              </c:strCache>
            </c:strRef>
          </c:tx>
          <c:spPr>
            <a:solidFill>
              <a:schemeClr val="accent1"/>
            </a:solidFill>
            <a:ln>
              <a:noFill/>
            </a:ln>
            <a:effectLst/>
          </c:spPr>
          <c:invertIfNegative val="0"/>
          <c:cat>
            <c:strRef>
              <c:f>meeting_list_202001231041!$AK$10:$AK$12</c:f>
              <c:strCache>
                <c:ptCount val="2"/>
                <c:pt idx="0">
                  <c:v>2019</c:v>
                </c:pt>
                <c:pt idx="1">
                  <c:v>2020</c:v>
                </c:pt>
              </c:strCache>
            </c:strRef>
          </c:cat>
          <c:val>
            <c:numRef>
              <c:f>meeting_list_202001231041!$AL$10:$AL$12</c:f>
              <c:numCache>
                <c:formatCode>General</c:formatCode>
                <c:ptCount val="2"/>
                <c:pt idx="0">
                  <c:v>3</c:v>
                </c:pt>
                <c:pt idx="1">
                  <c:v>31</c:v>
                </c:pt>
              </c:numCache>
            </c:numRef>
          </c:val>
          <c:extLst>
            <c:ext xmlns:c16="http://schemas.microsoft.com/office/drawing/2014/chart" uri="{C3380CC4-5D6E-409C-BE32-E72D297353CC}">
              <c16:uniqueId val="{00000000-55AF-4B8D-B9F0-1B5CF5DE0DB2}"/>
            </c:ext>
          </c:extLst>
        </c:ser>
        <c:dLbls>
          <c:showLegendKey val="0"/>
          <c:showVal val="0"/>
          <c:showCatName val="0"/>
          <c:showSerName val="0"/>
          <c:showPercent val="0"/>
          <c:showBubbleSize val="0"/>
        </c:dLbls>
        <c:gapWidth val="219"/>
        <c:overlap val="-27"/>
        <c:axId val="1806894639"/>
        <c:axId val="1806896079"/>
      </c:barChart>
      <c:catAx>
        <c:axId val="180689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6896079"/>
        <c:crosses val="autoZero"/>
        <c:auto val="1"/>
        <c:lblAlgn val="ctr"/>
        <c:lblOffset val="100"/>
        <c:noMultiLvlLbl val="0"/>
      </c:catAx>
      <c:valAx>
        <c:axId val="1806896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6894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project.xlsx]gcrm_opportunity_202001231041!PivotTable6</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gcrm_opportunity_202001231041!$AC$2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919-4A16-B857-06A5B0D7B4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919-4A16-B857-06A5B0D7B4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919-4A16-B857-06A5B0D7B4C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165-4C59-A6FB-29312428EC7F}"/>
              </c:ext>
            </c:extLst>
          </c:dPt>
          <c:cat>
            <c:strRef>
              <c:f>gcrm_opportunity_202001231041!$AB$3:$AB$6</c:f>
              <c:strCache>
                <c:ptCount val="3"/>
                <c:pt idx="0">
                  <c:v>Negotiate</c:v>
                </c:pt>
                <c:pt idx="1">
                  <c:v>Propose Solution</c:v>
                </c:pt>
                <c:pt idx="2">
                  <c:v>Qualify Opportunity</c:v>
                </c:pt>
              </c:strCache>
            </c:strRef>
          </c:cat>
          <c:val>
            <c:numRef>
              <c:f>gcrm_opportunity_202001231041!$AC$3:$AC$6</c:f>
              <c:numCache>
                <c:formatCode>General</c:formatCode>
                <c:ptCount val="3"/>
                <c:pt idx="0">
                  <c:v>699000</c:v>
                </c:pt>
                <c:pt idx="1">
                  <c:v>60000</c:v>
                </c:pt>
                <c:pt idx="2">
                  <c:v>4944500</c:v>
                </c:pt>
              </c:numCache>
            </c:numRef>
          </c:val>
          <c:extLst>
            <c:ext xmlns:c16="http://schemas.microsoft.com/office/drawing/2014/chart" uri="{C3380CC4-5D6E-409C-BE32-E72D297353CC}">
              <c16:uniqueId val="{00000000-C6E7-47FC-95BC-214C7772EBC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project.xlsx]gcrm_opportunity_202001231041!PivotTable2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dLbl>
          <c:idx val="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80059"/>
                    <a:gd name="adj2" fmla="val -140211"/>
                  </a:avLst>
                </a:prstGeom>
                <a:noFill/>
                <a:ln>
                  <a:noFill/>
                </a:ln>
              </c15:spPr>
            </c:ext>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doughnutChart>
        <c:varyColors val="1"/>
        <c:ser>
          <c:idx val="0"/>
          <c:order val="0"/>
          <c:tx>
            <c:strRef>
              <c:f>gcrm_opportunity_202001231041!$R$54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2-FD40-4E1B-8CD2-85BF01D593ED}"/>
              </c:ext>
            </c:extLst>
          </c:dPt>
          <c:dPt>
            <c:idx val="1"/>
            <c:bubble3D val="0"/>
            <c:spPr>
              <a:solidFill>
                <a:schemeClr val="accent2"/>
              </a:solidFill>
              <a:ln>
                <a:noFill/>
              </a:ln>
              <a:effectLst/>
            </c:spPr>
            <c:extLst>
              <c:ext xmlns:c16="http://schemas.microsoft.com/office/drawing/2014/chart" uri="{C3380CC4-5D6E-409C-BE32-E72D297353CC}">
                <c16:uniqueId val="{00000003-FD40-4E1B-8CD2-85BF01D593ED}"/>
              </c:ext>
            </c:extLst>
          </c:dPt>
          <c:dPt>
            <c:idx val="2"/>
            <c:bubble3D val="0"/>
            <c:spPr>
              <a:solidFill>
                <a:schemeClr val="accent3"/>
              </a:solidFill>
              <a:ln>
                <a:noFill/>
              </a:ln>
              <a:effectLst/>
            </c:spPr>
            <c:extLst>
              <c:ext xmlns:c16="http://schemas.microsoft.com/office/drawing/2014/chart" uri="{C3380CC4-5D6E-409C-BE32-E72D297353CC}">
                <c16:uniqueId val="{00000004-FD40-4E1B-8CD2-85BF01D593ED}"/>
              </c:ext>
            </c:extLst>
          </c:dPt>
          <c:dPt>
            <c:idx val="3"/>
            <c:bubble3D val="0"/>
            <c:spPr>
              <a:solidFill>
                <a:schemeClr val="accent4"/>
              </a:solidFill>
              <a:ln>
                <a:noFill/>
              </a:ln>
              <a:effectLst/>
            </c:spPr>
            <c:extLst>
              <c:ext xmlns:c16="http://schemas.microsoft.com/office/drawing/2014/chart" uri="{C3380CC4-5D6E-409C-BE32-E72D297353CC}">
                <c16:uniqueId val="{00000005-FD40-4E1B-8CD2-85BF01D593ED}"/>
              </c:ext>
            </c:extLst>
          </c:dPt>
          <c:dPt>
            <c:idx val="4"/>
            <c:bubble3D val="0"/>
            <c:spPr>
              <a:solidFill>
                <a:schemeClr val="accent5"/>
              </a:solidFill>
              <a:ln>
                <a:noFill/>
              </a:ln>
              <a:effectLst/>
            </c:spPr>
            <c:extLst>
              <c:ext xmlns:c16="http://schemas.microsoft.com/office/drawing/2014/chart" uri="{C3380CC4-5D6E-409C-BE32-E72D297353CC}">
                <c16:uniqueId val="{00000006-FD40-4E1B-8CD2-85BF01D593ED}"/>
              </c:ext>
            </c:extLst>
          </c:dPt>
          <c:dPt>
            <c:idx val="5"/>
            <c:bubble3D val="0"/>
            <c:spPr>
              <a:solidFill>
                <a:schemeClr val="accent6"/>
              </a:solidFill>
              <a:ln>
                <a:noFill/>
              </a:ln>
              <a:effectLst/>
            </c:spPr>
            <c:extLst>
              <c:ext xmlns:c16="http://schemas.microsoft.com/office/drawing/2014/chart" uri="{C3380CC4-5D6E-409C-BE32-E72D297353CC}">
                <c16:uniqueId val="{00000007-FD40-4E1B-8CD2-85BF01D593E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8-FD40-4E1B-8CD2-85BF01D593E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9-FD40-4E1B-8CD2-85BF01D593ED}"/>
              </c:ext>
            </c:extLst>
          </c:dPt>
          <c:dLbls>
            <c:dLbl>
              <c:idx val="2"/>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80059"/>
                        <a:gd name="adj2" fmla="val -140211"/>
                      </a:avLst>
                    </a:prstGeom>
                    <a:noFill/>
                    <a:ln>
                      <a:noFill/>
                    </a:ln>
                  </c15:spPr>
                </c:ext>
                <c:ext xmlns:c16="http://schemas.microsoft.com/office/drawing/2014/chart" uri="{C3380CC4-5D6E-409C-BE32-E72D297353CC}">
                  <c16:uniqueId val="{00000004-FD40-4E1B-8CD2-85BF01D593E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gcrm_opportunity_202001231041!$Q$55:$Q$62</c:f>
              <c:strCache>
                <c:ptCount val="7"/>
                <c:pt idx="0">
                  <c:v>Employee Benefits</c:v>
                </c:pt>
                <c:pt idx="1">
                  <c:v>Fire</c:v>
                </c:pt>
                <c:pt idx="2">
                  <c:v>Marine</c:v>
                </c:pt>
                <c:pt idx="3">
                  <c:v>Engineering</c:v>
                </c:pt>
                <c:pt idx="4">
                  <c:v>Liability</c:v>
                </c:pt>
                <c:pt idx="5">
                  <c:v>Miscellaneous</c:v>
                </c:pt>
                <c:pt idx="6">
                  <c:v>Terrorism</c:v>
                </c:pt>
              </c:strCache>
            </c:strRef>
          </c:cat>
          <c:val>
            <c:numRef>
              <c:f>gcrm_opportunity_202001231041!$R$55:$R$62</c:f>
              <c:numCache>
                <c:formatCode>General</c:formatCode>
                <c:ptCount val="7"/>
                <c:pt idx="0">
                  <c:v>15</c:v>
                </c:pt>
                <c:pt idx="1">
                  <c:v>13</c:v>
                </c:pt>
                <c:pt idx="2">
                  <c:v>7</c:v>
                </c:pt>
                <c:pt idx="3">
                  <c:v>6</c:v>
                </c:pt>
                <c:pt idx="4">
                  <c:v>5</c:v>
                </c:pt>
                <c:pt idx="5">
                  <c:v>2</c:v>
                </c:pt>
                <c:pt idx="6">
                  <c:v>1</c:v>
                </c:pt>
              </c:numCache>
            </c:numRef>
          </c:val>
          <c:extLst>
            <c:ext xmlns:c16="http://schemas.microsoft.com/office/drawing/2014/chart" uri="{C3380CC4-5D6E-409C-BE32-E72D297353CC}">
              <c16:uniqueId val="{00000000-FD40-4E1B-8CD2-85BF01D593ED}"/>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project.xlsx]gcrm_opportunity_202001231041!PivotTable1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gcrm_opportunity_202001231041!$AT$7</c:f>
              <c:strCache>
                <c:ptCount val="1"/>
                <c:pt idx="0">
                  <c:v>Total</c:v>
                </c:pt>
              </c:strCache>
            </c:strRef>
          </c:tx>
          <c:spPr>
            <a:solidFill>
              <a:schemeClr val="accent1"/>
            </a:solidFill>
            <a:ln>
              <a:noFill/>
            </a:ln>
            <a:effectLst/>
          </c:spPr>
          <c:invertIfNegative val="0"/>
          <c:cat>
            <c:strRef>
              <c:f>gcrm_opportunity_202001231041!$AS$8:$AS$12</c:f>
              <c:strCache>
                <c:ptCount val="4"/>
                <c:pt idx="0">
                  <c:v>CVP GMC</c:v>
                </c:pt>
                <c:pt idx="1">
                  <c:v>EL-Group Mediclaim</c:v>
                </c:pt>
                <c:pt idx="2">
                  <c:v>DB -Mega Policy</c:v>
                </c:pt>
                <c:pt idx="3">
                  <c:v>Fire</c:v>
                </c:pt>
              </c:strCache>
            </c:strRef>
          </c:cat>
          <c:val>
            <c:numRef>
              <c:f>gcrm_opportunity_202001231041!$AT$8:$AT$12</c:f>
              <c:numCache>
                <c:formatCode>0,"K"</c:formatCode>
                <c:ptCount val="4"/>
                <c:pt idx="0">
                  <c:v>350000</c:v>
                </c:pt>
                <c:pt idx="1">
                  <c:v>400000</c:v>
                </c:pt>
                <c:pt idx="2">
                  <c:v>400000</c:v>
                </c:pt>
                <c:pt idx="3">
                  <c:v>500000</c:v>
                </c:pt>
              </c:numCache>
            </c:numRef>
          </c:val>
          <c:extLst>
            <c:ext xmlns:c16="http://schemas.microsoft.com/office/drawing/2014/chart" uri="{C3380CC4-5D6E-409C-BE32-E72D297353CC}">
              <c16:uniqueId val="{00000000-1576-48F8-ABA1-9C729C94A342}"/>
            </c:ext>
          </c:extLst>
        </c:ser>
        <c:dLbls>
          <c:showLegendKey val="0"/>
          <c:showVal val="0"/>
          <c:showCatName val="0"/>
          <c:showSerName val="0"/>
          <c:showPercent val="0"/>
          <c:showBubbleSize val="0"/>
        </c:dLbls>
        <c:gapWidth val="219"/>
        <c:overlap val="-27"/>
        <c:axId val="1804724703"/>
        <c:axId val="1246509791"/>
      </c:barChart>
      <c:catAx>
        <c:axId val="1804724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6509791"/>
        <c:crosses val="autoZero"/>
        <c:auto val="1"/>
        <c:lblAlgn val="ctr"/>
        <c:lblOffset val="100"/>
        <c:noMultiLvlLbl val="0"/>
      </c:catAx>
      <c:valAx>
        <c:axId val="1246509791"/>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24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 project.xlsx]gcrm_opportunity_202001231041!PivotTable3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gcrm_opportunity_202001231041!$AR$18</c:f>
              <c:strCache>
                <c:ptCount val="1"/>
                <c:pt idx="0">
                  <c:v>Total</c:v>
                </c:pt>
              </c:strCache>
            </c:strRef>
          </c:tx>
          <c:spPr>
            <a:solidFill>
              <a:schemeClr val="accent1"/>
            </a:solidFill>
            <a:ln>
              <a:noFill/>
            </a:ln>
            <a:effectLst/>
          </c:spPr>
          <c:invertIfNegative val="0"/>
          <c:cat>
            <c:strRef>
              <c:f>gcrm_opportunity_202001231041!$AQ$19:$AQ$23</c:f>
              <c:strCache>
                <c:ptCount val="4"/>
                <c:pt idx="0">
                  <c:v>Fire</c:v>
                </c:pt>
                <c:pt idx="1">
                  <c:v>EL-Group Mediclaim</c:v>
                </c:pt>
                <c:pt idx="2">
                  <c:v>DB -Mega Policy</c:v>
                </c:pt>
                <c:pt idx="3">
                  <c:v>CVP GMC</c:v>
                </c:pt>
              </c:strCache>
            </c:strRef>
          </c:cat>
          <c:val>
            <c:numRef>
              <c:f>gcrm_opportunity_202001231041!$AR$19:$AR$23</c:f>
              <c:numCache>
                <c:formatCode>General</c:formatCode>
                <c:ptCount val="4"/>
                <c:pt idx="0">
                  <c:v>500000</c:v>
                </c:pt>
                <c:pt idx="1">
                  <c:v>400000</c:v>
                </c:pt>
                <c:pt idx="2">
                  <c:v>400000</c:v>
                </c:pt>
                <c:pt idx="3">
                  <c:v>350000</c:v>
                </c:pt>
              </c:numCache>
            </c:numRef>
          </c:val>
          <c:extLst>
            <c:ext xmlns:c16="http://schemas.microsoft.com/office/drawing/2014/chart" uri="{C3380CC4-5D6E-409C-BE32-E72D297353CC}">
              <c16:uniqueId val="{00000000-7DB4-4CD1-88A2-9759AD61BE7F}"/>
            </c:ext>
          </c:extLst>
        </c:ser>
        <c:dLbls>
          <c:showLegendKey val="0"/>
          <c:showVal val="0"/>
          <c:showCatName val="0"/>
          <c:showSerName val="0"/>
          <c:showPercent val="0"/>
          <c:showBubbleSize val="0"/>
        </c:dLbls>
        <c:gapWidth val="219"/>
        <c:overlap val="-27"/>
        <c:axId val="1251746895"/>
        <c:axId val="1251739695"/>
      </c:barChart>
      <c:catAx>
        <c:axId val="1251746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739695"/>
        <c:crosses val="autoZero"/>
        <c:auto val="1"/>
        <c:lblAlgn val="ctr"/>
        <c:lblOffset val="100"/>
        <c:noMultiLvlLbl val="0"/>
      </c:catAx>
      <c:valAx>
        <c:axId val="1251739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746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1A72C772-0E75-4465-BB0F-A8FE45AB34E3}">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Stage Funnel By Revenue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1">
                  <a:lumMod val="85000"/>
                </a:schemeClr>
              </a:solidFill>
              <a:latin typeface="Calibri" panose="020F0502020204030204"/>
            </a:rPr>
            <a:t>Stage Funnel By Revenue</a:t>
          </a:r>
        </a:p>
      </cx:txPr>
    </cx:title>
    <cx:plotArea>
      <cx:plotAreaRegion>
        <cx:series layoutId="funnel" uniqueId="{1A72C772-0E75-4465-BB0F-A8FE45AB34E3}">
          <cx:spPr>
            <a:gradFill flip="none" rotWithShape="1">
              <a:gsLst>
                <a:gs pos="0">
                  <a:srgbClr val="333399">
                    <a:shade val="30000"/>
                    <a:satMod val="115000"/>
                  </a:srgbClr>
                </a:gs>
                <a:gs pos="50000">
                  <a:srgbClr val="333399">
                    <a:shade val="67500"/>
                    <a:satMod val="115000"/>
                  </a:srgbClr>
                </a:gs>
                <a:gs pos="100000">
                  <a:srgbClr val="333399">
                    <a:shade val="100000"/>
                    <a:satMod val="115000"/>
                  </a:srgbClr>
                </a:gs>
              </a:gsLst>
              <a:lin ang="5400000" scaled="1"/>
              <a:tileRect/>
            </a:gradFill>
          </cx:spPr>
          <cx:dataLabels>
            <cx:numFmt formatCode="#,##0" sourceLinked="0"/>
            <cx:txPr>
              <a:bodyPr spcFirstLastPara="1" vertOverflow="ellipsis" horzOverflow="overflow" wrap="square" lIns="0" tIns="0" rIns="0" bIns="0" anchor="ctr" anchorCtr="1"/>
              <a:lstStyle/>
              <a:p>
                <a:pPr algn="ctr" rtl="0">
                  <a:defRPr sz="1200">
                    <a:solidFill>
                      <a:schemeClr val="bg1"/>
                    </a:solidFill>
                  </a:defRPr>
                </a:pPr>
                <a:endParaRPr lang="en-US" sz="1200" b="0" i="0" u="none" strike="noStrike" baseline="0">
                  <a:solidFill>
                    <a:schemeClr val="bg1"/>
                  </a:solidFill>
                  <a:latin typeface="Calibri" panose="020F0502020204030204"/>
                </a:endParaRPr>
              </a:p>
            </cx:txPr>
            <cx:visibility seriesName="0" categoryName="0" value="1"/>
            <cx:separator>, </cx:separator>
          </cx:dataLabels>
          <cx:dataId val="0"/>
        </cx:series>
      </cx:plotAreaRegion>
      <cx:axis id="0">
        <cx:catScaling gapWidth="0.0299999993"/>
        <cx:tickLabels/>
        <cx:txPr>
          <a:bodyPr spcFirstLastPara="1" vertOverflow="ellipsis" horzOverflow="overflow" wrap="square" lIns="0" tIns="0" rIns="0" bIns="0" anchor="ctr" anchorCtr="1"/>
          <a:lstStyle/>
          <a:p>
            <a:pPr algn="ctr" rtl="0">
              <a:defRPr sz="1200">
                <a:solidFill>
                  <a:schemeClr val="bg1"/>
                </a:solidFill>
              </a:defRPr>
            </a:pPr>
            <a:endParaRPr lang="en-US" sz="1200" b="0" i="0" u="none" strike="noStrike" baseline="0">
              <a:solidFill>
                <a:schemeClr val="bg1"/>
              </a:solidFill>
              <a:latin typeface="Calibri" panose="020F0502020204030204"/>
            </a:endParaRPr>
          </a:p>
        </cx:txPr>
      </cx:axis>
    </cx:plotArea>
  </cx:chart>
  <cx:spPr>
    <a:solidFill>
      <a:schemeClr val="tx2">
        <a:lumMod val="50000"/>
      </a:schemeClr>
    </a:solidFill>
    <a:ln>
      <a:noFill/>
    </a:ln>
    <a:effectLst>
      <a:softEdge rad="63500"/>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plotArea>
      <cx:plotAreaRegion>
        <cx:series layoutId="funnel" uniqueId="{45B93215-7537-4AAA-BD2F-0E39BDAEE3FC}">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plotArea>
      <cx:plotAreaRegion>
        <cx:series layoutId="funnel" uniqueId="{1A72C772-0E75-4465-BB0F-A8FE45AB34E3}">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6">
  <a:schemeClr val="accent3"/>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28">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1.xml"/><Relationship Id="rId5" Type="http://schemas.openxmlformats.org/officeDocument/2006/relationships/chart" Target="../charts/chart12.xml"/><Relationship Id="rId4"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microsoft.com/office/2014/relationships/chartEx" Target="../charts/chartEx2.xml"/><Relationship Id="rId1" Type="http://schemas.openxmlformats.org/officeDocument/2006/relationships/chart" Target="../charts/chart13.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 Id="rId9" Type="http://schemas.openxmlformats.org/officeDocument/2006/relationships/chart" Target="../charts/chart2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8.xml.rels><?xml version="1.0" encoding="UTF-8" standalone="yes"?>
<Relationships xmlns="http://schemas.openxmlformats.org/package/2006/relationships"><Relationship Id="rId3" Type="http://schemas.microsoft.com/office/2014/relationships/chartEx" Target="../charts/chartEx3.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7.xml"/><Relationship Id="rId5" Type="http://schemas.openxmlformats.org/officeDocument/2006/relationships/chart" Target="../charts/chart26.xml"/><Relationship Id="rId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19</xdr:col>
      <xdr:colOff>464820</xdr:colOff>
      <xdr:row>5</xdr:row>
      <xdr:rowOff>64770</xdr:rowOff>
    </xdr:from>
    <xdr:to>
      <xdr:col>26</xdr:col>
      <xdr:colOff>556260</xdr:colOff>
      <xdr:row>20</xdr:row>
      <xdr:rowOff>64770</xdr:rowOff>
    </xdr:to>
    <xdr:graphicFrame macro="">
      <xdr:nvGraphicFramePr>
        <xdr:cNvPr id="3" name="Chart 2">
          <a:extLst>
            <a:ext uri="{FF2B5EF4-FFF2-40B4-BE49-F238E27FC236}">
              <a16:creationId xmlns:a16="http://schemas.microsoft.com/office/drawing/2014/main" id="{CC1F4538-8CA8-D8B4-E7C9-BD5D0EA34A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541020</xdr:colOff>
      <xdr:row>22</xdr:row>
      <xdr:rowOff>140970</xdr:rowOff>
    </xdr:from>
    <xdr:to>
      <xdr:col>17</xdr:col>
      <xdr:colOff>129540</xdr:colOff>
      <xdr:row>37</xdr:row>
      <xdr:rowOff>140970</xdr:rowOff>
    </xdr:to>
    <xdr:graphicFrame macro="">
      <xdr:nvGraphicFramePr>
        <xdr:cNvPr id="2" name="Chart 1">
          <a:extLst>
            <a:ext uri="{FF2B5EF4-FFF2-40B4-BE49-F238E27FC236}">
              <a16:creationId xmlns:a16="http://schemas.microsoft.com/office/drawing/2014/main" id="{8E91E24B-9A7D-5FE1-DB1E-D05FCA3FE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554355</xdr:colOff>
      <xdr:row>17</xdr:row>
      <xdr:rowOff>97155</xdr:rowOff>
    </xdr:from>
    <xdr:to>
      <xdr:col>18</xdr:col>
      <xdr:colOff>135255</xdr:colOff>
      <xdr:row>32</xdr:row>
      <xdr:rowOff>97155</xdr:rowOff>
    </xdr:to>
    <xdr:graphicFrame macro="">
      <xdr:nvGraphicFramePr>
        <xdr:cNvPr id="2" name="Chart 1">
          <a:extLst>
            <a:ext uri="{FF2B5EF4-FFF2-40B4-BE49-F238E27FC236}">
              <a16:creationId xmlns:a16="http://schemas.microsoft.com/office/drawing/2014/main" id="{A1D727A4-C63A-7A65-CD46-49337FFDB8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302895</xdr:colOff>
      <xdr:row>25</xdr:row>
      <xdr:rowOff>62865</xdr:rowOff>
    </xdr:from>
    <xdr:to>
      <xdr:col>6</xdr:col>
      <xdr:colOff>424815</xdr:colOff>
      <xdr:row>38</xdr:row>
      <xdr:rowOff>89535</xdr:rowOff>
    </xdr:to>
    <xdr:graphicFrame macro="">
      <xdr:nvGraphicFramePr>
        <xdr:cNvPr id="3" name="Chart 2">
          <a:extLst>
            <a:ext uri="{FF2B5EF4-FFF2-40B4-BE49-F238E27FC236}">
              <a16:creationId xmlns:a16="http://schemas.microsoft.com/office/drawing/2014/main" id="{4D5FA803-39F0-26A3-5BD0-F2C1EEBA5D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222885</xdr:colOff>
      <xdr:row>6</xdr:row>
      <xdr:rowOff>80010</xdr:rowOff>
    </xdr:from>
    <xdr:to>
      <xdr:col>10</xdr:col>
      <xdr:colOff>843915</xdr:colOff>
      <xdr:row>19</xdr:row>
      <xdr:rowOff>87630</xdr:rowOff>
    </xdr:to>
    <xdr:graphicFrame macro="">
      <xdr:nvGraphicFramePr>
        <xdr:cNvPr id="4" name="Chart 3">
          <a:extLst>
            <a:ext uri="{FF2B5EF4-FFF2-40B4-BE49-F238E27FC236}">
              <a16:creationId xmlns:a16="http://schemas.microsoft.com/office/drawing/2014/main" id="{9C65DEBB-04E7-04A0-A8BB-0CD9CCF5EF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523875</xdr:colOff>
      <xdr:row>5</xdr:row>
      <xdr:rowOff>57150</xdr:rowOff>
    </xdr:from>
    <xdr:to>
      <xdr:col>29</xdr:col>
      <xdr:colOff>516255</xdr:colOff>
      <xdr:row>20</xdr:row>
      <xdr:rowOff>57150</xdr:rowOff>
    </xdr:to>
    <xdr:graphicFrame macro="">
      <xdr:nvGraphicFramePr>
        <xdr:cNvPr id="5" name="Chart 4">
          <a:extLst>
            <a:ext uri="{FF2B5EF4-FFF2-40B4-BE49-F238E27FC236}">
              <a16:creationId xmlns:a16="http://schemas.microsoft.com/office/drawing/2014/main" id="{AE7BDC64-95DD-4F09-BA72-85A3243F41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60960</xdr:colOff>
      <xdr:row>31</xdr:row>
      <xdr:rowOff>179071</xdr:rowOff>
    </xdr:from>
    <xdr:to>
      <xdr:col>13</xdr:col>
      <xdr:colOff>142875</xdr:colOff>
      <xdr:row>38</xdr:row>
      <xdr:rowOff>72391</xdr:rowOff>
    </xdr:to>
    <mc:AlternateContent xmlns:mc="http://schemas.openxmlformats.org/markup-compatibility/2006" xmlns:a14="http://schemas.microsoft.com/office/drawing/2010/main">
      <mc:Choice Requires="a14">
        <xdr:graphicFrame macro="">
          <xdr:nvGraphicFramePr>
            <xdr:cNvPr id="6" name="Account Executive 1">
              <a:extLst>
                <a:ext uri="{FF2B5EF4-FFF2-40B4-BE49-F238E27FC236}">
                  <a16:creationId xmlns:a16="http://schemas.microsoft.com/office/drawing/2014/main" id="{35B46203-2E86-937E-9BA9-389579CF247C}"/>
                </a:ext>
              </a:extLst>
            </xdr:cNvPr>
            <xdr:cNvGraphicFramePr/>
          </xdr:nvGraphicFramePr>
          <xdr:xfrm>
            <a:off x="0" y="0"/>
            <a:ext cx="0" cy="0"/>
          </xdr:xfrm>
          <a:graphic>
            <a:graphicData uri="http://schemas.microsoft.com/office/drawing/2010/slicer">
              <sle:slicer xmlns:sle="http://schemas.microsoft.com/office/drawing/2010/slicer" name="Account Executive 1"/>
            </a:graphicData>
          </a:graphic>
        </xdr:graphicFrame>
      </mc:Choice>
      <mc:Fallback xmlns="">
        <xdr:sp macro="" textlink="">
          <xdr:nvSpPr>
            <xdr:cNvPr id="0" name=""/>
            <xdr:cNvSpPr>
              <a:spLocks noTextEdit="1"/>
            </xdr:cNvSpPr>
          </xdr:nvSpPr>
          <xdr:spPr>
            <a:xfrm>
              <a:off x="8823960" y="6084571"/>
              <a:ext cx="1828800" cy="1226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66675</xdr:colOff>
      <xdr:row>31</xdr:row>
      <xdr:rowOff>108585</xdr:rowOff>
    </xdr:from>
    <xdr:to>
      <xdr:col>10</xdr:col>
      <xdr:colOff>30480</xdr:colOff>
      <xdr:row>45</xdr:row>
      <xdr:rowOff>7620</xdr:rowOff>
    </xdr:to>
    <mc:AlternateContent xmlns:mc="http://schemas.openxmlformats.org/markup-compatibility/2006" xmlns:a14="http://schemas.microsoft.com/office/drawing/2010/main">
      <mc:Choice Requires="a14">
        <xdr:graphicFrame macro="">
          <xdr:nvGraphicFramePr>
            <xdr:cNvPr id="8" name="Exe Name">
              <a:extLst>
                <a:ext uri="{FF2B5EF4-FFF2-40B4-BE49-F238E27FC236}">
                  <a16:creationId xmlns:a16="http://schemas.microsoft.com/office/drawing/2014/main" id="{D9BFAECC-7886-9FAF-FDC7-01C1E38F4EDF}"/>
                </a:ext>
              </a:extLst>
            </xdr:cNvPr>
            <xdr:cNvGraphicFramePr/>
          </xdr:nvGraphicFramePr>
          <xdr:xfrm>
            <a:off x="0" y="0"/>
            <a:ext cx="0" cy="0"/>
          </xdr:xfrm>
          <a:graphic>
            <a:graphicData uri="http://schemas.microsoft.com/office/drawing/2010/slicer">
              <sle:slicer xmlns:sle="http://schemas.microsoft.com/office/drawing/2010/slicer" name="Exe Name"/>
            </a:graphicData>
          </a:graphic>
        </xdr:graphicFrame>
      </mc:Choice>
      <mc:Fallback xmlns="">
        <xdr:sp macro="" textlink="">
          <xdr:nvSpPr>
            <xdr:cNvPr id="0" name=""/>
            <xdr:cNvSpPr>
              <a:spLocks noTextEdit="1"/>
            </xdr:cNvSpPr>
          </xdr:nvSpPr>
          <xdr:spPr>
            <a:xfrm>
              <a:off x="6153150" y="6014085"/>
              <a:ext cx="1792605" cy="25660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21</xdr:col>
      <xdr:colOff>411480</xdr:colOff>
      <xdr:row>7</xdr:row>
      <xdr:rowOff>41910</xdr:rowOff>
    </xdr:from>
    <xdr:to>
      <xdr:col>29</xdr:col>
      <xdr:colOff>106680</xdr:colOff>
      <xdr:row>22</xdr:row>
      <xdr:rowOff>41910</xdr:rowOff>
    </xdr:to>
    <xdr:graphicFrame macro="">
      <xdr:nvGraphicFramePr>
        <xdr:cNvPr id="2" name="Chart 1">
          <a:extLst>
            <a:ext uri="{FF2B5EF4-FFF2-40B4-BE49-F238E27FC236}">
              <a16:creationId xmlns:a16="http://schemas.microsoft.com/office/drawing/2014/main" id="{180D8DE8-95F1-DBA8-D39B-093A707DF2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173005</xdr:colOff>
      <xdr:row>23</xdr:row>
      <xdr:rowOff>57150</xdr:rowOff>
    </xdr:from>
    <xdr:to>
      <xdr:col>34</xdr:col>
      <xdr:colOff>497632</xdr:colOff>
      <xdr:row>37</xdr:row>
      <xdr:rowOff>78921</xdr:rowOff>
    </xdr:to>
    <xdr:graphicFrame macro="">
      <xdr:nvGraphicFramePr>
        <xdr:cNvPr id="3" name="Chart 2">
          <a:extLst>
            <a:ext uri="{FF2B5EF4-FFF2-40B4-BE49-F238E27FC236}">
              <a16:creationId xmlns:a16="http://schemas.microsoft.com/office/drawing/2014/main" id="{0E221AA2-92FD-4476-9BB4-BC2B97AE5C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45720</xdr:colOff>
      <xdr:row>4</xdr:row>
      <xdr:rowOff>91440</xdr:rowOff>
    </xdr:from>
    <xdr:to>
      <xdr:col>4</xdr:col>
      <xdr:colOff>144780</xdr:colOff>
      <xdr:row>16</xdr:row>
      <xdr:rowOff>15240</xdr:rowOff>
    </xdr:to>
    <xdr:graphicFrame macro="">
      <xdr:nvGraphicFramePr>
        <xdr:cNvPr id="2" name="Chart 1">
          <a:extLst>
            <a:ext uri="{FF2B5EF4-FFF2-40B4-BE49-F238E27FC236}">
              <a16:creationId xmlns:a16="http://schemas.microsoft.com/office/drawing/2014/main" id="{C66BB339-7B00-B9AF-3C2A-09AED676D2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68580</xdr:colOff>
      <xdr:row>16</xdr:row>
      <xdr:rowOff>53340</xdr:rowOff>
    </xdr:from>
    <xdr:to>
      <xdr:col>4</xdr:col>
      <xdr:colOff>182880</xdr:colOff>
      <xdr:row>27</xdr:row>
      <xdr:rowOff>15240</xdr:rowOff>
    </xdr:to>
    <xdr:graphicFrame macro="">
      <xdr:nvGraphicFramePr>
        <xdr:cNvPr id="3" name="Chart 2">
          <a:extLst>
            <a:ext uri="{FF2B5EF4-FFF2-40B4-BE49-F238E27FC236}">
              <a16:creationId xmlns:a16="http://schemas.microsoft.com/office/drawing/2014/main" id="{BA5DE2D9-3CC4-4AF2-8A03-7C48D2D4D5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236221</xdr:colOff>
      <xdr:row>4</xdr:row>
      <xdr:rowOff>167640</xdr:rowOff>
    </xdr:from>
    <xdr:to>
      <xdr:col>9</xdr:col>
      <xdr:colOff>23299</xdr:colOff>
      <xdr:row>15</xdr:row>
      <xdr:rowOff>91440</xdr:rowOff>
    </xdr:to>
    <xdr:pic>
      <xdr:nvPicPr>
        <xdr:cNvPr id="7" name="Picture 6">
          <a:extLst>
            <a:ext uri="{FF2B5EF4-FFF2-40B4-BE49-F238E27FC236}">
              <a16:creationId xmlns:a16="http://schemas.microsoft.com/office/drawing/2014/main" id="{B1A63EE3-30F8-77FB-FDAE-F1D974D975C5}"/>
            </a:ext>
          </a:extLst>
        </xdr:cNvPr>
        <xdr:cNvPicPr>
          <a:picLocks noChangeAspect="1"/>
        </xdr:cNvPicPr>
      </xdr:nvPicPr>
      <xdr:blipFill>
        <a:blip xmlns:r="http://schemas.openxmlformats.org/officeDocument/2006/relationships" r:embed="rId3"/>
        <a:stretch>
          <a:fillRect/>
        </a:stretch>
      </xdr:blipFill>
      <xdr:spPr>
        <a:xfrm>
          <a:off x="4274821" y="891540"/>
          <a:ext cx="3901878" cy="1914525"/>
        </a:xfrm>
        <a:prstGeom prst="rect">
          <a:avLst/>
        </a:prstGeom>
      </xdr:spPr>
    </xdr:pic>
    <xdr:clientData/>
  </xdr:twoCellAnchor>
  <xdr:twoCellAnchor>
    <xdr:from>
      <xdr:col>9</xdr:col>
      <xdr:colOff>243840</xdr:colOff>
      <xdr:row>4</xdr:row>
      <xdr:rowOff>106680</xdr:rowOff>
    </xdr:from>
    <xdr:to>
      <xdr:col>14</xdr:col>
      <xdr:colOff>556260</xdr:colOff>
      <xdr:row>16</xdr:row>
      <xdr:rowOff>160020</xdr:rowOff>
    </xdr:to>
    <xdr:graphicFrame macro="">
      <xdr:nvGraphicFramePr>
        <xdr:cNvPr id="8" name="Chart 7">
          <a:extLst>
            <a:ext uri="{FF2B5EF4-FFF2-40B4-BE49-F238E27FC236}">
              <a16:creationId xmlns:a16="http://schemas.microsoft.com/office/drawing/2014/main" id="{D797FB01-4A2B-46F1-8DB5-39A861BFD0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396240</xdr:colOff>
      <xdr:row>6</xdr:row>
      <xdr:rowOff>60960</xdr:rowOff>
    </xdr:from>
    <xdr:to>
      <xdr:col>30</xdr:col>
      <xdr:colOff>365760</xdr:colOff>
      <xdr:row>19</xdr:row>
      <xdr:rowOff>45720</xdr:rowOff>
    </xdr:to>
    <xdr:graphicFrame macro="">
      <xdr:nvGraphicFramePr>
        <xdr:cNvPr id="9" name="Chart 8">
          <a:extLst>
            <a:ext uri="{FF2B5EF4-FFF2-40B4-BE49-F238E27FC236}">
              <a16:creationId xmlns:a16="http://schemas.microsoft.com/office/drawing/2014/main" id="{C1D99F03-0F03-462D-89DD-32798AB77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243840</xdr:colOff>
      <xdr:row>16</xdr:row>
      <xdr:rowOff>167640</xdr:rowOff>
    </xdr:from>
    <xdr:to>
      <xdr:col>9</xdr:col>
      <xdr:colOff>144780</xdr:colOff>
      <xdr:row>27</xdr:row>
      <xdr:rowOff>76200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A0D65BC1-773D-4766-BA2D-AAC6B834ED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282440" y="3093720"/>
              <a:ext cx="4008120" cy="19202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22860</xdr:colOff>
      <xdr:row>20</xdr:row>
      <xdr:rowOff>22859</xdr:rowOff>
    </xdr:from>
    <xdr:to>
      <xdr:col>2</xdr:col>
      <xdr:colOff>22860</xdr:colOff>
      <xdr:row>32</xdr:row>
      <xdr:rowOff>166308</xdr:rowOff>
    </xdr:to>
    <xdr:graphicFrame macro="">
      <xdr:nvGraphicFramePr>
        <xdr:cNvPr id="4" name="Chart 3">
          <a:extLst>
            <a:ext uri="{FF2B5EF4-FFF2-40B4-BE49-F238E27FC236}">
              <a16:creationId xmlns:a16="http://schemas.microsoft.com/office/drawing/2014/main" id="{F89E99F7-3156-4756-90C9-F827C7FA3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73055</xdr:colOff>
      <xdr:row>32</xdr:row>
      <xdr:rowOff>96399</xdr:rowOff>
    </xdr:from>
    <xdr:to>
      <xdr:col>2</xdr:col>
      <xdr:colOff>568476</xdr:colOff>
      <xdr:row>46</xdr:row>
      <xdr:rowOff>133048</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AD103779-8C77-4A16-BE3B-ACE709AAC5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3055" y="5948559"/>
              <a:ext cx="4701661" cy="25969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16</xdr:row>
      <xdr:rowOff>68580</xdr:rowOff>
    </xdr:from>
    <xdr:to>
      <xdr:col>1</xdr:col>
      <xdr:colOff>2103120</xdr:colOff>
      <xdr:row>17</xdr:row>
      <xdr:rowOff>160020</xdr:rowOff>
    </xdr:to>
    <xdr:sp macro="" textlink="">
      <xdr:nvSpPr>
        <xdr:cNvPr id="8" name="TextBox 7">
          <a:extLst>
            <a:ext uri="{FF2B5EF4-FFF2-40B4-BE49-F238E27FC236}">
              <a16:creationId xmlns:a16="http://schemas.microsoft.com/office/drawing/2014/main" id="{57645349-254E-0458-51B4-43699441554A}"/>
            </a:ext>
          </a:extLst>
        </xdr:cNvPr>
        <xdr:cNvSpPr txBox="1"/>
      </xdr:nvSpPr>
      <xdr:spPr>
        <a:xfrm>
          <a:off x="0" y="1897380"/>
          <a:ext cx="4213860" cy="274320"/>
        </a:xfrm>
        <a:prstGeom prst="rect">
          <a:avLst/>
        </a:prstGeom>
        <a:solidFill>
          <a:schemeClr val="tx2">
            <a:lumMod val="50000"/>
          </a:schemeClr>
        </a:solidFill>
        <a:ln w="9525" cmpd="sng">
          <a:noFill/>
        </a:ln>
        <a:effectLst>
          <a:softEdge rad="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kern="1200">
              <a:solidFill>
                <a:schemeClr val="bg1">
                  <a:lumMod val="85000"/>
                </a:schemeClr>
              </a:solidFill>
            </a:rPr>
            <a:t>Yearly Counting Meeting</a:t>
          </a:r>
        </a:p>
      </xdr:txBody>
    </xdr:sp>
    <xdr:clientData/>
  </xdr:twoCellAnchor>
  <xdr:twoCellAnchor>
    <xdr:from>
      <xdr:col>3</xdr:col>
      <xdr:colOff>133047</xdr:colOff>
      <xdr:row>31</xdr:row>
      <xdr:rowOff>130386</xdr:rowOff>
    </xdr:from>
    <xdr:to>
      <xdr:col>13</xdr:col>
      <xdr:colOff>471714</xdr:colOff>
      <xdr:row>47</xdr:row>
      <xdr:rowOff>24068</xdr:rowOff>
    </xdr:to>
    <xdr:graphicFrame macro="">
      <xdr:nvGraphicFramePr>
        <xdr:cNvPr id="9" name="Chart 8">
          <a:extLst>
            <a:ext uri="{FF2B5EF4-FFF2-40B4-BE49-F238E27FC236}">
              <a16:creationId xmlns:a16="http://schemas.microsoft.com/office/drawing/2014/main" id="{C73A65E5-A597-46A4-95D3-3B55CC4AD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53339</xdr:colOff>
      <xdr:row>5</xdr:row>
      <xdr:rowOff>68580</xdr:rowOff>
    </xdr:from>
    <xdr:to>
      <xdr:col>2</xdr:col>
      <xdr:colOff>90713</xdr:colOff>
      <xdr:row>16</xdr:row>
      <xdr:rowOff>53340</xdr:rowOff>
    </xdr:to>
    <xdr:graphicFrame macro="">
      <xdr:nvGraphicFramePr>
        <xdr:cNvPr id="19" name="Chart 2">
          <a:extLst>
            <a:ext uri="{FF2B5EF4-FFF2-40B4-BE49-F238E27FC236}">
              <a16:creationId xmlns:a16="http://schemas.microsoft.com/office/drawing/2014/main" id="{F76E0EDA-5EDE-47AE-8AB0-F22870446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589643</xdr:colOff>
      <xdr:row>5</xdr:row>
      <xdr:rowOff>75595</xdr:rowOff>
    </xdr:from>
    <xdr:to>
      <xdr:col>16</xdr:col>
      <xdr:colOff>373864</xdr:colOff>
      <xdr:row>16</xdr:row>
      <xdr:rowOff>30238</xdr:rowOff>
    </xdr:to>
    <xdr:graphicFrame macro="">
      <xdr:nvGraphicFramePr>
        <xdr:cNvPr id="29" name="Chart 6">
          <a:extLst>
            <a:ext uri="{FF2B5EF4-FFF2-40B4-BE49-F238E27FC236}">
              <a16:creationId xmlns:a16="http://schemas.microsoft.com/office/drawing/2014/main" id="{B7DE1C95-2530-40D0-ACC0-0225D7A9C7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1573</xdr:colOff>
      <xdr:row>5</xdr:row>
      <xdr:rowOff>93132</xdr:rowOff>
    </xdr:from>
    <xdr:to>
      <xdr:col>9</xdr:col>
      <xdr:colOff>96764</xdr:colOff>
      <xdr:row>16</xdr:row>
      <xdr:rowOff>24190</xdr:rowOff>
    </xdr:to>
    <xdr:graphicFrame macro="">
      <xdr:nvGraphicFramePr>
        <xdr:cNvPr id="27" name="Chart 4">
          <a:extLst>
            <a:ext uri="{FF2B5EF4-FFF2-40B4-BE49-F238E27FC236}">
              <a16:creationId xmlns:a16="http://schemas.microsoft.com/office/drawing/2014/main" id="{ABF5E770-0511-4088-9870-A1B12E9794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0</xdr:colOff>
      <xdr:row>16</xdr:row>
      <xdr:rowOff>45358</xdr:rowOff>
    </xdr:from>
    <xdr:to>
      <xdr:col>16</xdr:col>
      <xdr:colOff>472440</xdr:colOff>
      <xdr:row>31</xdr:row>
      <xdr:rowOff>75596</xdr:rowOff>
    </xdr:to>
    <xdr:graphicFrame macro="">
      <xdr:nvGraphicFramePr>
        <xdr:cNvPr id="13" name="Chart 12">
          <a:extLst>
            <a:ext uri="{FF2B5EF4-FFF2-40B4-BE49-F238E27FC236}">
              <a16:creationId xmlns:a16="http://schemas.microsoft.com/office/drawing/2014/main" id="{8094C9F1-633B-46A8-B026-D8720D5E2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597505</xdr:colOff>
      <xdr:row>31</xdr:row>
      <xdr:rowOff>13909</xdr:rowOff>
    </xdr:from>
    <xdr:to>
      <xdr:col>22</xdr:col>
      <xdr:colOff>120952</xdr:colOff>
      <xdr:row>46</xdr:row>
      <xdr:rowOff>157238</xdr:rowOff>
    </xdr:to>
    <xdr:graphicFrame macro="">
      <xdr:nvGraphicFramePr>
        <xdr:cNvPr id="16" name="Chart 15">
          <a:extLst>
            <a:ext uri="{FF2B5EF4-FFF2-40B4-BE49-F238E27FC236}">
              <a16:creationId xmlns:a16="http://schemas.microsoft.com/office/drawing/2014/main" id="{CE6450D1-2679-4A05-8534-68B59E0AE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22859</xdr:colOff>
      <xdr:row>0</xdr:row>
      <xdr:rowOff>91440</xdr:rowOff>
    </xdr:from>
    <xdr:to>
      <xdr:col>16</xdr:col>
      <xdr:colOff>266094</xdr:colOff>
      <xdr:row>5</xdr:row>
      <xdr:rowOff>45720</xdr:rowOff>
    </xdr:to>
    <xdr:sp macro="" textlink="">
      <xdr:nvSpPr>
        <xdr:cNvPr id="30" name="TextBox 29">
          <a:extLst>
            <a:ext uri="{FF2B5EF4-FFF2-40B4-BE49-F238E27FC236}">
              <a16:creationId xmlns:a16="http://schemas.microsoft.com/office/drawing/2014/main" id="{BA8A12BF-DD05-C4F3-B1B4-CFB2BB29FFF7}"/>
            </a:ext>
          </a:extLst>
        </xdr:cNvPr>
        <xdr:cNvSpPr txBox="1"/>
      </xdr:nvSpPr>
      <xdr:spPr>
        <a:xfrm>
          <a:off x="22859" y="91440"/>
          <a:ext cx="12943235" cy="861423"/>
        </a:xfrm>
        <a:prstGeom prst="rect">
          <a:avLst/>
        </a:prstGeom>
        <a:solidFill>
          <a:schemeClr val="tx2">
            <a:lumMod val="75000"/>
          </a:schemeClr>
        </a:solidFill>
        <a:ln w="9525" cmpd="sng">
          <a:solidFill>
            <a:schemeClr val="tx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400" b="1">
              <a:solidFill>
                <a:schemeClr val="accent5">
                  <a:lumMod val="40000"/>
                  <a:lumOff val="60000"/>
                </a:schemeClr>
              </a:solidFill>
              <a:effectLst>
                <a:glow rad="139700">
                  <a:schemeClr val="accent1">
                    <a:satMod val="175000"/>
                    <a:alpha val="40000"/>
                  </a:schemeClr>
                </a:glow>
              </a:effectLst>
            </a:rPr>
            <a:t>Weekly Branch Dashboard</a:t>
          </a:r>
        </a:p>
      </xdr:txBody>
    </xdr:sp>
    <xdr:clientData/>
  </xdr:twoCellAnchor>
  <xdr:twoCellAnchor editAs="oneCell">
    <xdr:from>
      <xdr:col>16</xdr:col>
      <xdr:colOff>457200</xdr:colOff>
      <xdr:row>15</xdr:row>
      <xdr:rowOff>88899</xdr:rowOff>
    </xdr:from>
    <xdr:to>
      <xdr:col>19</xdr:col>
      <xdr:colOff>435428</xdr:colOff>
      <xdr:row>30</xdr:row>
      <xdr:rowOff>90716</xdr:rowOff>
    </xdr:to>
    <mc:AlternateContent xmlns:mc="http://schemas.openxmlformats.org/markup-compatibility/2006" xmlns:a14="http://schemas.microsoft.com/office/drawing/2010/main">
      <mc:Choice Requires="a14">
        <xdr:graphicFrame macro="">
          <xdr:nvGraphicFramePr>
            <xdr:cNvPr id="40" name="Account Executive 2">
              <a:extLst>
                <a:ext uri="{FF2B5EF4-FFF2-40B4-BE49-F238E27FC236}">
                  <a16:creationId xmlns:a16="http://schemas.microsoft.com/office/drawing/2014/main" id="{6ECDAC3B-2D06-4792-BF80-511C4BAD2894}"/>
                </a:ext>
              </a:extLst>
            </xdr:cNvPr>
            <xdr:cNvGraphicFramePr/>
          </xdr:nvGraphicFramePr>
          <xdr:xfrm>
            <a:off x="0" y="0"/>
            <a:ext cx="0" cy="0"/>
          </xdr:xfrm>
          <a:graphic>
            <a:graphicData uri="http://schemas.microsoft.com/office/drawing/2010/slicer">
              <sle:slicer xmlns:sle="http://schemas.microsoft.com/office/drawing/2010/slicer" name="Account Executive 2"/>
            </a:graphicData>
          </a:graphic>
        </xdr:graphicFrame>
      </mc:Choice>
      <mc:Fallback xmlns="">
        <xdr:sp macro="" textlink="">
          <xdr:nvSpPr>
            <xdr:cNvPr id="0" name=""/>
            <xdr:cNvSpPr>
              <a:spLocks noTextEdit="1"/>
            </xdr:cNvSpPr>
          </xdr:nvSpPr>
          <xdr:spPr>
            <a:xfrm>
              <a:off x="13133010" y="2810328"/>
              <a:ext cx="1792513" cy="27232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532194</xdr:colOff>
      <xdr:row>0</xdr:row>
      <xdr:rowOff>77410</xdr:rowOff>
    </xdr:from>
    <xdr:to>
      <xdr:col>22</xdr:col>
      <xdr:colOff>532193</xdr:colOff>
      <xdr:row>20</xdr:row>
      <xdr:rowOff>108857</xdr:rowOff>
    </xdr:to>
    <mc:AlternateContent xmlns:mc="http://schemas.openxmlformats.org/markup-compatibility/2006" xmlns:a14="http://schemas.microsoft.com/office/drawing/2010/main">
      <mc:Choice Requires="a14">
        <xdr:graphicFrame macro="">
          <xdr:nvGraphicFramePr>
            <xdr:cNvPr id="42" name="Exe Name 1">
              <a:extLst>
                <a:ext uri="{FF2B5EF4-FFF2-40B4-BE49-F238E27FC236}">
                  <a16:creationId xmlns:a16="http://schemas.microsoft.com/office/drawing/2014/main" id="{429BD2AC-D848-49CB-B6FC-AFCEED3D9A61}"/>
                </a:ext>
              </a:extLst>
            </xdr:cNvPr>
            <xdr:cNvGraphicFramePr/>
          </xdr:nvGraphicFramePr>
          <xdr:xfrm>
            <a:off x="0" y="0"/>
            <a:ext cx="0" cy="0"/>
          </xdr:xfrm>
          <a:graphic>
            <a:graphicData uri="http://schemas.microsoft.com/office/drawing/2010/slicer">
              <sle:slicer xmlns:sle="http://schemas.microsoft.com/office/drawing/2010/slicer" name="Exe Name 1"/>
            </a:graphicData>
          </a:graphic>
        </xdr:graphicFrame>
      </mc:Choice>
      <mc:Fallback xmlns="">
        <xdr:sp macro="" textlink="">
          <xdr:nvSpPr>
            <xdr:cNvPr id="0" name=""/>
            <xdr:cNvSpPr>
              <a:spLocks noTextEdit="1"/>
            </xdr:cNvSpPr>
          </xdr:nvSpPr>
          <xdr:spPr>
            <a:xfrm>
              <a:off x="15022289" y="77410"/>
              <a:ext cx="1814285" cy="36600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459015</xdr:colOff>
      <xdr:row>2</xdr:row>
      <xdr:rowOff>133048</xdr:rowOff>
    </xdr:from>
    <xdr:to>
      <xdr:col>19</xdr:col>
      <xdr:colOff>459015</xdr:colOff>
      <xdr:row>14</xdr:row>
      <xdr:rowOff>48381</xdr:rowOff>
    </xdr:to>
    <mc:AlternateContent xmlns:mc="http://schemas.openxmlformats.org/markup-compatibility/2006" xmlns:a14="http://schemas.microsoft.com/office/drawing/2010/main">
      <mc:Choice Requires="a14">
        <xdr:graphicFrame macro="">
          <xdr:nvGraphicFramePr>
            <xdr:cNvPr id="43" name="product_group 1">
              <a:extLst>
                <a:ext uri="{FF2B5EF4-FFF2-40B4-BE49-F238E27FC236}">
                  <a16:creationId xmlns:a16="http://schemas.microsoft.com/office/drawing/2014/main" id="{81EBB0A1-3CD8-4898-BC16-7B5BB90D0773}"/>
                </a:ext>
              </a:extLst>
            </xdr:cNvPr>
            <xdr:cNvGraphicFramePr/>
          </xdr:nvGraphicFramePr>
          <xdr:xfrm>
            <a:off x="0" y="0"/>
            <a:ext cx="0" cy="0"/>
          </xdr:xfrm>
          <a:graphic>
            <a:graphicData uri="http://schemas.microsoft.com/office/drawing/2010/slicer">
              <sle:slicer xmlns:sle="http://schemas.microsoft.com/office/drawing/2010/slicer" name="product_group 1"/>
            </a:graphicData>
          </a:graphic>
        </xdr:graphicFrame>
      </mc:Choice>
      <mc:Fallback xmlns="">
        <xdr:sp macro="" textlink="">
          <xdr:nvSpPr>
            <xdr:cNvPr id="0" name=""/>
            <xdr:cNvSpPr>
              <a:spLocks noTextEdit="1"/>
            </xdr:cNvSpPr>
          </xdr:nvSpPr>
          <xdr:spPr>
            <a:xfrm>
              <a:off x="13134825" y="495905"/>
              <a:ext cx="1814285" cy="20924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45358</xdr:colOff>
      <xdr:row>16</xdr:row>
      <xdr:rowOff>75595</xdr:rowOff>
    </xdr:from>
    <xdr:to>
      <xdr:col>9</xdr:col>
      <xdr:colOff>529167</xdr:colOff>
      <xdr:row>31</xdr:row>
      <xdr:rowOff>45357</xdr:rowOff>
    </xdr:to>
    <xdr:graphicFrame macro="">
      <xdr:nvGraphicFramePr>
        <xdr:cNvPr id="17" name="Chart 16">
          <a:extLst>
            <a:ext uri="{FF2B5EF4-FFF2-40B4-BE49-F238E27FC236}">
              <a16:creationId xmlns:a16="http://schemas.microsoft.com/office/drawing/2014/main" id="{FFCCB294-CF66-49FC-B5A6-6EA82B03B6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19</xdr:col>
      <xdr:colOff>508000</xdr:colOff>
      <xdr:row>21</xdr:row>
      <xdr:rowOff>108858</xdr:rowOff>
    </xdr:from>
    <xdr:to>
      <xdr:col>22</xdr:col>
      <xdr:colOff>556382</xdr:colOff>
      <xdr:row>30</xdr:row>
      <xdr:rowOff>120953</xdr:rowOff>
    </xdr:to>
    <mc:AlternateContent xmlns:mc="http://schemas.openxmlformats.org/markup-compatibility/2006" xmlns:tsle="http://schemas.microsoft.com/office/drawing/2012/timeslicer">
      <mc:Choice Requires="tsle">
        <xdr:graphicFrame macro="">
          <xdr:nvGraphicFramePr>
            <xdr:cNvPr id="2" name="meeting_date 1">
              <a:extLst>
                <a:ext uri="{FF2B5EF4-FFF2-40B4-BE49-F238E27FC236}">
                  <a16:creationId xmlns:a16="http://schemas.microsoft.com/office/drawing/2014/main" id="{2303FE17-7001-460D-ACBE-457395B45E6E}"/>
                </a:ext>
              </a:extLst>
            </xdr:cNvPr>
            <xdr:cNvGraphicFramePr/>
          </xdr:nvGraphicFramePr>
          <xdr:xfrm>
            <a:off x="0" y="0"/>
            <a:ext cx="0" cy="0"/>
          </xdr:xfrm>
          <a:graphic>
            <a:graphicData uri="http://schemas.microsoft.com/office/drawing/2012/timeslicer">
              <tsle:timeslicer name="meeting_date 1"/>
            </a:graphicData>
          </a:graphic>
        </xdr:graphicFrame>
      </mc:Choice>
      <mc:Fallback xmlns="">
        <xdr:sp macro="" textlink="">
          <xdr:nvSpPr>
            <xdr:cNvPr id="0" name=""/>
            <xdr:cNvSpPr>
              <a:spLocks noTextEdit="1"/>
            </xdr:cNvSpPr>
          </xdr:nvSpPr>
          <xdr:spPr>
            <a:xfrm>
              <a:off x="14998095" y="3918858"/>
              <a:ext cx="1862668" cy="164495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12</xdr:col>
      <xdr:colOff>0</xdr:colOff>
      <xdr:row>3</xdr:row>
      <xdr:rowOff>0</xdr:rowOff>
    </xdr:from>
    <xdr:to>
      <xdr:col>19</xdr:col>
      <xdr:colOff>304800</xdr:colOff>
      <xdr:row>18</xdr:row>
      <xdr:rowOff>0</xdr:rowOff>
    </xdr:to>
    <xdr:graphicFrame macro="">
      <xdr:nvGraphicFramePr>
        <xdr:cNvPr id="3" name="Chart 2">
          <a:extLst>
            <a:ext uri="{FF2B5EF4-FFF2-40B4-BE49-F238E27FC236}">
              <a16:creationId xmlns:a16="http://schemas.microsoft.com/office/drawing/2014/main" id="{AEE115D0-01D5-4C77-8FC3-2A79CB006D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53340</xdr:colOff>
      <xdr:row>19</xdr:row>
      <xdr:rowOff>3810</xdr:rowOff>
    </xdr:from>
    <xdr:to>
      <xdr:col>28</xdr:col>
      <xdr:colOff>358140</xdr:colOff>
      <xdr:row>34</xdr:row>
      <xdr:rowOff>3810</xdr:rowOff>
    </xdr:to>
    <xdr:graphicFrame macro="">
      <xdr:nvGraphicFramePr>
        <xdr:cNvPr id="6" name="Chart 5">
          <a:extLst>
            <a:ext uri="{FF2B5EF4-FFF2-40B4-BE49-F238E27FC236}">
              <a16:creationId xmlns:a16="http://schemas.microsoft.com/office/drawing/2014/main" id="{56BDF980-253B-E5FD-F8C0-A35B74FFA6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304800</xdr:colOff>
      <xdr:row>29</xdr:row>
      <xdr:rowOff>106680</xdr:rowOff>
    </xdr:from>
    <xdr:to>
      <xdr:col>12</xdr:col>
      <xdr:colOff>1272540</xdr:colOff>
      <xdr:row>43</xdr:row>
      <xdr:rowOff>13335</xdr:rowOff>
    </xdr:to>
    <mc:AlternateContent xmlns:mc="http://schemas.openxmlformats.org/markup-compatibility/2006" xmlns:a14="http://schemas.microsoft.com/office/drawing/2010/main">
      <mc:Choice Requires="a14">
        <xdr:graphicFrame macro="">
          <xdr:nvGraphicFramePr>
            <xdr:cNvPr id="2" name="Years (meeting_date)">
              <a:extLst>
                <a:ext uri="{FF2B5EF4-FFF2-40B4-BE49-F238E27FC236}">
                  <a16:creationId xmlns:a16="http://schemas.microsoft.com/office/drawing/2014/main" id="{E83DC4D2-4132-471C-FD84-D67AC9CDF30F}"/>
                </a:ext>
              </a:extLst>
            </xdr:cNvPr>
            <xdr:cNvGraphicFramePr/>
          </xdr:nvGraphicFramePr>
          <xdr:xfrm>
            <a:off x="0" y="0"/>
            <a:ext cx="0" cy="0"/>
          </xdr:xfrm>
          <a:graphic>
            <a:graphicData uri="http://schemas.microsoft.com/office/drawing/2010/slicer">
              <sle:slicer xmlns:sle="http://schemas.microsoft.com/office/drawing/2010/slicer" name="Years (meeting_date)"/>
            </a:graphicData>
          </a:graphic>
        </xdr:graphicFrame>
      </mc:Choice>
      <mc:Fallback xmlns="">
        <xdr:sp macro="" textlink="">
          <xdr:nvSpPr>
            <xdr:cNvPr id="0" name=""/>
            <xdr:cNvSpPr>
              <a:spLocks noTextEdit="1"/>
            </xdr:cNvSpPr>
          </xdr:nvSpPr>
          <xdr:spPr>
            <a:xfrm>
              <a:off x="13030200" y="54102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533400</xdr:colOff>
      <xdr:row>7</xdr:row>
      <xdr:rowOff>41910</xdr:rowOff>
    </xdr:from>
    <xdr:to>
      <xdr:col>35</xdr:col>
      <xdr:colOff>228600</xdr:colOff>
      <xdr:row>22</xdr:row>
      <xdr:rowOff>41910</xdr:rowOff>
    </xdr:to>
    <xdr:graphicFrame macro="">
      <xdr:nvGraphicFramePr>
        <xdr:cNvPr id="4" name="Chart 3">
          <a:extLst>
            <a:ext uri="{FF2B5EF4-FFF2-40B4-BE49-F238E27FC236}">
              <a16:creationId xmlns:a16="http://schemas.microsoft.com/office/drawing/2014/main" id="{15DB4F0D-77D3-0D71-2C07-6DAB303DCD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510540</xdr:colOff>
      <xdr:row>8</xdr:row>
      <xdr:rowOff>38100</xdr:rowOff>
    </xdr:from>
    <xdr:to>
      <xdr:col>26</xdr:col>
      <xdr:colOff>190500</xdr:colOff>
      <xdr:row>15</xdr:row>
      <xdr:rowOff>129540</xdr:rowOff>
    </xdr:to>
    <mc:AlternateContent xmlns:mc="http://schemas.openxmlformats.org/markup-compatibility/2006" xmlns:tsle="http://schemas.microsoft.com/office/drawing/2012/timeslicer">
      <mc:Choice Requires="tsle">
        <xdr:graphicFrame macro="">
          <xdr:nvGraphicFramePr>
            <xdr:cNvPr id="7" name="meeting_date">
              <a:extLst>
                <a:ext uri="{FF2B5EF4-FFF2-40B4-BE49-F238E27FC236}">
                  <a16:creationId xmlns:a16="http://schemas.microsoft.com/office/drawing/2014/main" id="{D3603DB4-015C-40FF-AFB6-CFDA61233ACB}"/>
                </a:ext>
              </a:extLst>
            </xdr:cNvPr>
            <xdr:cNvGraphicFramePr/>
          </xdr:nvGraphicFramePr>
          <xdr:xfrm>
            <a:off x="0" y="0"/>
            <a:ext cx="0" cy="0"/>
          </xdr:xfrm>
          <a:graphic>
            <a:graphicData uri="http://schemas.microsoft.com/office/drawing/2012/timeslicer">
              <tsle:timeslicer name="meeting_date"/>
            </a:graphicData>
          </a:graphic>
        </xdr:graphicFrame>
      </mc:Choice>
      <mc:Fallback xmlns="">
        <xdr:sp macro="" textlink="">
          <xdr:nvSpPr>
            <xdr:cNvPr id="0" name=""/>
            <xdr:cNvSpPr>
              <a:spLocks noTextEdit="1"/>
            </xdr:cNvSpPr>
          </xdr:nvSpPr>
          <xdr:spPr>
            <a:xfrm>
              <a:off x="20436840" y="15011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27</xdr:col>
      <xdr:colOff>358140</xdr:colOff>
      <xdr:row>9</xdr:row>
      <xdr:rowOff>34290</xdr:rowOff>
    </xdr:from>
    <xdr:to>
      <xdr:col>33</xdr:col>
      <xdr:colOff>99060</xdr:colOff>
      <xdr:row>24</xdr:row>
      <xdr:rowOff>34290</xdr:rowOff>
    </xdr:to>
    <xdr:graphicFrame macro="">
      <xdr:nvGraphicFramePr>
        <xdr:cNvPr id="6" name="Chart 5">
          <a:extLst>
            <a:ext uri="{FF2B5EF4-FFF2-40B4-BE49-F238E27FC236}">
              <a16:creationId xmlns:a16="http://schemas.microsoft.com/office/drawing/2014/main" id="{0A425269-2468-34DE-3277-0707CAE80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1609700</xdr:colOff>
      <xdr:row>58</xdr:row>
      <xdr:rowOff>76152</xdr:rowOff>
    </xdr:from>
    <xdr:to>
      <xdr:col>14</xdr:col>
      <xdr:colOff>264919</xdr:colOff>
      <xdr:row>73</xdr:row>
      <xdr:rowOff>76151</xdr:rowOff>
    </xdr:to>
    <xdr:graphicFrame macro="">
      <xdr:nvGraphicFramePr>
        <xdr:cNvPr id="3" name="Chart 2">
          <a:extLst>
            <a:ext uri="{FF2B5EF4-FFF2-40B4-BE49-F238E27FC236}">
              <a16:creationId xmlns:a16="http://schemas.microsoft.com/office/drawing/2014/main" id="{C17A0913-81C9-C143-DC15-DF1C4418A3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15</xdr:col>
      <xdr:colOff>487680</xdr:colOff>
      <xdr:row>46</xdr:row>
      <xdr:rowOff>121920</xdr:rowOff>
    </xdr:from>
    <xdr:ext cx="184731" cy="264560"/>
    <xdr:sp macro="" textlink="">
      <xdr:nvSpPr>
        <xdr:cNvPr id="2" name="TextBox 1">
          <a:extLst>
            <a:ext uri="{FF2B5EF4-FFF2-40B4-BE49-F238E27FC236}">
              <a16:creationId xmlns:a16="http://schemas.microsoft.com/office/drawing/2014/main" id="{7501FAC1-B920-F2D5-95CB-8999245028E4}"/>
            </a:ext>
          </a:extLst>
        </xdr:cNvPr>
        <xdr:cNvSpPr txBox="1"/>
      </xdr:nvSpPr>
      <xdr:spPr>
        <a:xfrm>
          <a:off x="21404580" y="853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21</xdr:col>
      <xdr:colOff>1074420</xdr:colOff>
      <xdr:row>56</xdr:row>
      <xdr:rowOff>102870</xdr:rowOff>
    </xdr:from>
    <xdr:to>
      <xdr:col>27</xdr:col>
      <xdr:colOff>205740</xdr:colOff>
      <xdr:row>71</xdr:row>
      <xdr:rowOff>102870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C2350A96-3DE4-30B0-BCEA-5432688059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9230320" y="10344150"/>
              <a:ext cx="57531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160020</xdr:colOff>
      <xdr:row>20</xdr:row>
      <xdr:rowOff>144780</xdr:rowOff>
    </xdr:from>
    <xdr:to>
      <xdr:col>28</xdr:col>
      <xdr:colOff>60960</xdr:colOff>
      <xdr:row>35</xdr:row>
      <xdr:rowOff>144780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941F1ED0-5336-0CCC-0BBB-DE9D9BCE60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0365700" y="3802380"/>
              <a:ext cx="565404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45</xdr:col>
      <xdr:colOff>548640</xdr:colOff>
      <xdr:row>12</xdr:row>
      <xdr:rowOff>133350</xdr:rowOff>
    </xdr:from>
    <xdr:to>
      <xdr:col>51</xdr:col>
      <xdr:colOff>914400</xdr:colOff>
      <xdr:row>27</xdr:row>
      <xdr:rowOff>133350</xdr:rowOff>
    </xdr:to>
    <xdr:graphicFrame macro="">
      <xdr:nvGraphicFramePr>
        <xdr:cNvPr id="5" name="Chart 4">
          <a:extLst>
            <a:ext uri="{FF2B5EF4-FFF2-40B4-BE49-F238E27FC236}">
              <a16:creationId xmlns:a16="http://schemas.microsoft.com/office/drawing/2014/main" id="{645965F1-A7DB-FEDE-25AC-164CD220A6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41</xdr:col>
      <xdr:colOff>99060</xdr:colOff>
      <xdr:row>28</xdr:row>
      <xdr:rowOff>160020</xdr:rowOff>
    </xdr:from>
    <xdr:to>
      <xdr:col>45</xdr:col>
      <xdr:colOff>495300</xdr:colOff>
      <xdr:row>43</xdr:row>
      <xdr:rowOff>160020</xdr:rowOff>
    </xdr:to>
    <xdr:graphicFrame macro="">
      <xdr:nvGraphicFramePr>
        <xdr:cNvPr id="8" name="Chart 7">
          <a:extLst>
            <a:ext uri="{FF2B5EF4-FFF2-40B4-BE49-F238E27FC236}">
              <a16:creationId xmlns:a16="http://schemas.microsoft.com/office/drawing/2014/main" id="{F85E4904-EBE1-0723-B6A8-D2F3BB6F70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3108960</xdr:colOff>
      <xdr:row>53</xdr:row>
      <xdr:rowOff>7621</xdr:rowOff>
    </xdr:from>
    <xdr:to>
      <xdr:col>15</xdr:col>
      <xdr:colOff>487680</xdr:colOff>
      <xdr:row>57</xdr:row>
      <xdr:rowOff>114301</xdr:rowOff>
    </xdr:to>
    <mc:AlternateContent xmlns:mc="http://schemas.openxmlformats.org/markup-compatibility/2006" xmlns:a14="http://schemas.microsoft.com/office/drawing/2010/main">
      <mc:Choice Requires="a14">
        <xdr:graphicFrame macro="">
          <xdr:nvGraphicFramePr>
            <xdr:cNvPr id="14" name="product_group">
              <a:extLst>
                <a:ext uri="{FF2B5EF4-FFF2-40B4-BE49-F238E27FC236}">
                  <a16:creationId xmlns:a16="http://schemas.microsoft.com/office/drawing/2014/main" id="{9D3A74CF-7DB3-A7D0-9CF3-BA6EBACF108A}"/>
                </a:ext>
              </a:extLst>
            </xdr:cNvPr>
            <xdr:cNvGraphicFramePr/>
          </xdr:nvGraphicFramePr>
          <xdr:xfrm>
            <a:off x="0" y="0"/>
            <a:ext cx="0" cy="0"/>
          </xdr:xfrm>
          <a:graphic>
            <a:graphicData uri="http://schemas.microsoft.com/office/drawing/2010/slicer">
              <sle:slicer xmlns:sle="http://schemas.microsoft.com/office/drawing/2010/slicer" name="product_group"/>
            </a:graphicData>
          </a:graphic>
        </xdr:graphicFrame>
      </mc:Choice>
      <mc:Fallback xmlns="">
        <xdr:sp macro="" textlink="">
          <xdr:nvSpPr>
            <xdr:cNvPr id="0" name=""/>
            <xdr:cNvSpPr>
              <a:spLocks noTextEdit="1"/>
            </xdr:cNvSpPr>
          </xdr:nvSpPr>
          <xdr:spPr>
            <a:xfrm>
              <a:off x="19575780" y="9700261"/>
              <a:ext cx="1828800" cy="838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lekha Rangubothu" refreshedDate="45689.575508564812" createdVersion="8" refreshedVersion="8" minRefreshableVersion="3" recordCount="35" xr:uid="{2552877F-E6BC-456A-9E6B-7E6A7BB6B3E5}">
  <cacheSource type="worksheet">
    <worksheetSource ref="G1:G1048576" sheet="meeting_list_202001231041"/>
  </cacheSource>
  <cacheFields count="4">
    <cacheField name="meeting_date" numFmtId="0">
      <sharedItems containsNonDate="0" containsDate="1" containsString="0" containsBlank="1" minDate="2019-10-17T00:00:00" maxDate="2020-01-23T00:00:00" count="14">
        <d v="2020-01-06T00:00:00"/>
        <d v="2020-01-08T00:00:00"/>
        <d v="2020-01-07T00:00:00"/>
        <d v="2020-01-03T00:00:00"/>
        <d v="2020-01-02T00:00:00"/>
        <d v="2020-01-09T00:00:00"/>
        <d v="2019-10-17T00:00:00"/>
        <d v="2019-12-24T00:00:00"/>
        <d v="2020-01-13T00:00:00"/>
        <d v="2020-01-10T00:00:00"/>
        <d v="2020-01-20T00:00:00"/>
        <d v="2020-01-21T00:00:00"/>
        <d v="2020-01-22T00:00:00"/>
        <m/>
      </sharedItems>
      <fieldGroup par="3"/>
    </cacheField>
    <cacheField name="Months (meeting_date)" numFmtId="0" databaseField="0">
      <fieldGroup base="0">
        <rangePr groupBy="months" startDate="2019-10-17T00:00:00" endDate="2020-01-23T00:00:00"/>
        <groupItems count="14">
          <s v="&lt;17-10-2019"/>
          <s v="Jan"/>
          <s v="Feb"/>
          <s v="Mar"/>
          <s v="Apr"/>
          <s v="May"/>
          <s v="Jun"/>
          <s v="Jul"/>
          <s v="Aug"/>
          <s v="Sep"/>
          <s v="Oct"/>
          <s v="Nov"/>
          <s v="Dec"/>
          <s v="&gt;23-01-2020"/>
        </groupItems>
      </fieldGroup>
    </cacheField>
    <cacheField name="Quarters (meeting_date)" numFmtId="0" databaseField="0">
      <fieldGroup base="0">
        <rangePr groupBy="quarters" startDate="2019-10-17T00:00:00" endDate="2020-01-23T00:00:00"/>
        <groupItems count="6">
          <s v="&lt;17-10-2019"/>
          <s v="Qtr1"/>
          <s v="Qtr2"/>
          <s v="Qtr3"/>
          <s v="Qtr4"/>
          <s v="&gt;23-01-2020"/>
        </groupItems>
      </fieldGroup>
    </cacheField>
    <cacheField name="Years (meeting_date)" numFmtId="0" databaseField="0">
      <fieldGroup base="0">
        <rangePr groupBy="years" startDate="2019-10-17T00:00:00" endDate="2020-01-23T00:00:00"/>
        <groupItems count="4">
          <s v="&lt;17-10-2019"/>
          <s v="2019"/>
          <s v="2020"/>
          <s v="&gt;23-01-2020"/>
        </groupItems>
      </fieldGroup>
    </cacheField>
  </cacheFields>
  <extLst>
    <ext xmlns:x14="http://schemas.microsoft.com/office/spreadsheetml/2009/9/main" uri="{725AE2AE-9491-48be-B2B4-4EB974FC3084}">
      <x14:pivotCacheDefinition pivotCacheId="184897450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lekha Rangubothu" refreshedDate="45689.575508796297" createdVersion="8" refreshedVersion="8" minRefreshableVersion="3" recordCount="28" xr:uid="{2D81CE05-2597-4B15-8222-262A7453587C}">
  <cacheSource type="worksheet">
    <worksheetSource ref="U22:W50" sheet="gcrm_opportunity_202001231041"/>
  </cacheSource>
  <cacheFields count="6">
    <cacheField name="01-12-2019" numFmtId="14">
      <sharedItems containsSemiMixedTypes="0" containsNonDate="0" containsDate="1" containsString="0" minDate="2019-09-30T00:00:00" maxDate="2020-09-01T00:00:00" count="9">
        <d v="2019-11-30T00:00:00"/>
        <d v="2019-09-30T00:00:00"/>
        <d v="2019-10-31T00:00:00"/>
        <d v="2020-08-31T00:00:00"/>
        <d v="2020-03-31T00:00:00"/>
        <d v="2020-07-31T00:00:00"/>
        <d v="2020-06-30T00:00:00"/>
        <d v="2019-12-31T00:00:00"/>
        <d v="2019-10-01T00:00:00"/>
      </sharedItems>
      <fieldGroup par="5"/>
    </cacheField>
    <cacheField name="Qualify Opportunity" numFmtId="0">
      <sharedItems count="3">
        <s v="Qualify Opportunity"/>
        <s v="Negotiate"/>
        <s v="Propose Solution"/>
      </sharedItems>
    </cacheField>
    <cacheField name="300000" numFmtId="0">
      <sharedItems containsSemiMixedTypes="0" containsString="0" containsNumber="1" containsInteger="1" minValue="10000" maxValue="500000"/>
    </cacheField>
    <cacheField name="Months (01-12-2019)" numFmtId="0" databaseField="0">
      <fieldGroup base="0">
        <rangePr groupBy="months" startDate="2019-09-30T00:00:00" endDate="2020-09-01T00:00:00"/>
        <groupItems count="14">
          <s v="&lt;30-09-2019"/>
          <s v="Jan"/>
          <s v="Feb"/>
          <s v="Mar"/>
          <s v="Apr"/>
          <s v="May"/>
          <s v="Jun"/>
          <s v="Jul"/>
          <s v="Aug"/>
          <s v="Sep"/>
          <s v="Oct"/>
          <s v="Nov"/>
          <s v="Dec"/>
          <s v="&gt;01-09-2020"/>
        </groupItems>
      </fieldGroup>
    </cacheField>
    <cacheField name="Quarters (01-12-2019)" numFmtId="0" databaseField="0">
      <fieldGroup base="0">
        <rangePr groupBy="quarters" startDate="2019-09-30T00:00:00" endDate="2020-09-01T00:00:00"/>
        <groupItems count="6">
          <s v="&lt;30-09-2019"/>
          <s v="Qtr1"/>
          <s v="Qtr2"/>
          <s v="Qtr3"/>
          <s v="Qtr4"/>
          <s v="&gt;01-09-2020"/>
        </groupItems>
      </fieldGroup>
    </cacheField>
    <cacheField name="Years (01-12-2019)" numFmtId="0" databaseField="0">
      <fieldGroup base="0">
        <rangePr groupBy="years" startDate="2019-09-30T00:00:00" endDate="2020-09-01T00:00:00"/>
        <groupItems count="4">
          <s v="&lt;30-09-2019"/>
          <s v="2019"/>
          <s v="2020"/>
          <s v="&gt;01-09-2020"/>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lekha Rangubothu" refreshedDate="45689.57550914352" createdVersion="8" refreshedVersion="8" minRefreshableVersion="3" recordCount="63" xr:uid="{F562B8D4-149B-4FA3-B0BA-4ECD9397FBB6}">
  <cacheSource type="worksheet">
    <worksheetSource ref="K1:K1048576" sheet="gcrm_opportunity_202001231041"/>
  </cacheSource>
  <cacheFields count="1">
    <cacheField name="product_group" numFmtId="0">
      <sharedItems containsBlank="1" count="8">
        <s v="Employee Benefits"/>
        <s v="Marine"/>
        <s v="Miscellaneous"/>
        <s v="Liability"/>
        <s v="Fire"/>
        <s v="Engineering"/>
        <s v="Terrorism"/>
        <m/>
      </sharedItems>
    </cacheField>
  </cacheFields>
  <extLst>
    <ext xmlns:x14="http://schemas.microsoft.com/office/spreadsheetml/2009/9/main" uri="{725AE2AE-9491-48be-B2B4-4EB974FC3084}">
      <x14:pivotCacheDefinition pivotCacheId="114830906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lekha Rangubothu" refreshedDate="45689.57550983796" createdVersion="8" refreshedVersion="8" minRefreshableVersion="3" recordCount="49" xr:uid="{A18DA77E-D728-48EF-BB46-1ED733F0F223}">
  <cacheSource type="worksheet">
    <worksheetSource ref="V1:W50" sheet="gcrm_opportunity_202001231041"/>
  </cacheSource>
  <cacheFields count="2">
    <cacheField name="stage" numFmtId="0">
      <sharedItems containsBlank="1" count="4">
        <s v="Qualify Opportunity"/>
        <m/>
        <s v="Negotiate"/>
        <s v="Propose Solution"/>
      </sharedItems>
    </cacheField>
    <cacheField name="revenue_amount" numFmtId="0">
      <sharedItems containsString="0" containsBlank="1" containsNumber="1" containsInteger="1" minValue="10000" maxValue="500000" count="18">
        <n v="400000"/>
        <n v="30000"/>
        <n v="100000"/>
        <n v="125000"/>
        <n v="200000"/>
        <n v="75000"/>
        <n v="25000"/>
        <n v="150000"/>
        <m/>
        <n v="300000"/>
        <n v="35000"/>
        <n v="49500"/>
        <n v="250000"/>
        <n v="10000"/>
        <n v="50000"/>
        <n v="62000"/>
        <n v="37500"/>
        <n v="500000"/>
      </sharedItems>
    </cacheField>
  </cacheFields>
  <extLst>
    <ext xmlns:x14="http://schemas.microsoft.com/office/spreadsheetml/2009/9/main" uri="{725AE2AE-9491-48be-B2B4-4EB974FC3084}">
      <x14:pivotCacheDefinition pivotCacheId="50117287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lekha Rangubothu" refreshedDate="45689.575510069444" createdVersion="8" refreshedVersion="8" minRefreshableVersion="3" recordCount="34" xr:uid="{B6A173E6-AA54-4542-B353-5CAFD47F9C09}">
  <cacheSource type="worksheet">
    <worksheetSource name="meeting_list_202001231041"/>
  </cacheSource>
  <cacheFields count="8">
    <cacheField name="Account Exe ID" numFmtId="0">
      <sharedItems containsSemiMixedTypes="0" containsString="0" containsNumber="1" containsInteger="1" minValue="1" maxValue="12"/>
    </cacheField>
    <cacheField name="Account Executive" numFmtId="0">
      <sharedItems count="9">
        <s v="Vinay"/>
        <s v="Abhinav Shivam"/>
        <s v="Animesh Rawat"/>
        <s v="Gilbert"/>
        <s v="Ketan Jain"/>
        <s v="Manish Sharma"/>
        <s v="Mark"/>
        <s v="Raju Kumar"/>
        <s v="Shivani Sharma"/>
      </sharedItems>
    </cacheField>
    <cacheField name="branch_name" numFmtId="0">
      <sharedItems/>
    </cacheField>
    <cacheField name="global_attendees" numFmtId="0">
      <sharedItems/>
    </cacheField>
    <cacheField name="meeting_date" numFmtId="14">
      <sharedItems containsSemiMixedTypes="0" containsNonDate="0" containsDate="1" containsString="0" minDate="2019-10-17T00:00:00" maxDate="2020-01-23T00:00:00" count="13">
        <d v="2020-01-06T00:00:00"/>
        <d v="2020-01-08T00:00:00"/>
        <d v="2020-01-07T00:00:00"/>
        <d v="2020-01-03T00:00:00"/>
        <d v="2020-01-02T00:00:00"/>
        <d v="2020-01-09T00:00:00"/>
        <d v="2019-10-17T00:00:00"/>
        <d v="2019-12-24T00:00:00"/>
        <d v="2020-01-13T00:00:00"/>
        <d v="2020-01-10T00:00:00"/>
        <d v="2020-01-20T00:00:00"/>
        <d v="2020-01-21T00:00:00"/>
        <d v="2020-01-22T00:00:00"/>
      </sharedItems>
      <fieldGroup par="7"/>
    </cacheField>
    <cacheField name="Months (meeting_date)" numFmtId="0" databaseField="0">
      <fieldGroup base="4">
        <rangePr groupBy="months" startDate="2019-10-17T00:00:00" endDate="2020-01-23T00:00:00"/>
        <groupItems count="14">
          <s v="&lt;17-10-2019"/>
          <s v="Jan"/>
          <s v="Feb"/>
          <s v="Mar"/>
          <s v="Apr"/>
          <s v="May"/>
          <s v="Jun"/>
          <s v="Jul"/>
          <s v="Aug"/>
          <s v="Sep"/>
          <s v="Oct"/>
          <s v="Nov"/>
          <s v="Dec"/>
          <s v="&gt;23-01-2020"/>
        </groupItems>
      </fieldGroup>
    </cacheField>
    <cacheField name="Quarters (meeting_date)" numFmtId="0" databaseField="0">
      <fieldGroup base="4">
        <rangePr groupBy="quarters" startDate="2019-10-17T00:00:00" endDate="2020-01-23T00:00:00"/>
        <groupItems count="6">
          <s v="&lt;17-10-2019"/>
          <s v="Qtr1"/>
          <s v="Qtr2"/>
          <s v="Qtr3"/>
          <s v="Qtr4"/>
          <s v="&gt;23-01-2020"/>
        </groupItems>
      </fieldGroup>
    </cacheField>
    <cacheField name="Years (meeting_date)" numFmtId="0" databaseField="0">
      <fieldGroup base="4">
        <rangePr groupBy="years" startDate="2019-10-17T00:00:00" endDate="2020-01-23T00:00:00"/>
        <groupItems count="4">
          <s v="&lt;17-10-2019"/>
          <s v="2019"/>
          <s v="2020"/>
          <s v="&gt;23-01-2020"/>
        </groupItems>
      </fieldGroup>
    </cacheField>
  </cacheFields>
  <extLst>
    <ext xmlns:x14="http://schemas.microsoft.com/office/spreadsheetml/2009/9/main" uri="{725AE2AE-9491-48be-B2B4-4EB974FC3084}">
      <x14:pivotCacheDefinition pivotCacheId="1739584216"/>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lekha Rangubothu" refreshedDate="45689.587484143522" createdVersion="8" refreshedVersion="8" minRefreshableVersion="3" recordCount="969" xr:uid="{CF79C3FD-0665-4F3A-8B2B-C5EA3F510929}">
  <cacheSource type="worksheet">
    <worksheetSource name="brokerage_202001231040"/>
  </cacheSource>
  <cacheFields count="18">
    <cacheField name="client_name" numFmtId="0">
      <sharedItems/>
    </cacheField>
    <cacheField name="policy_number" numFmtId="0">
      <sharedItems containsBlank="1" containsMixedTypes="1" containsNumber="1" containsInteger="1" minValue="3393" maxValue="3.213400201191E+23"/>
    </cacheField>
    <cacheField name="policy_status" numFmtId="0">
      <sharedItems containsBlank="1"/>
    </cacheField>
    <cacheField name="policy_start_date" numFmtId="14">
      <sharedItems containsNonDate="0" containsDate="1" containsString="0" containsBlank="1" minDate="2015-10-13T00:00:00" maxDate="2020-05-19T00:00:00"/>
    </cacheField>
    <cacheField name="policy_end_date" numFmtId="14">
      <sharedItems containsNonDate="0" containsDate="1" containsString="0" containsBlank="1" minDate="2017-12-30T00:00:00" maxDate="2027-05-29T00:00:00"/>
    </cacheField>
    <cacheField name="product_group" numFmtId="0">
      <sharedItems containsBlank="1"/>
    </cacheField>
    <cacheField name="Account Exe ID" numFmtId="0">
      <sharedItems containsSemiMixedTypes="0" containsString="0" containsNumber="1" containsInteger="1" minValue="1" maxValue="13"/>
    </cacheField>
    <cacheField name="Exe Name" numFmtId="0">
      <sharedItems containsBlank="1"/>
    </cacheField>
    <cacheField name="branch_name" numFmtId="0">
      <sharedItems/>
    </cacheField>
    <cacheField name="solution_group" numFmtId="0">
      <sharedItems/>
    </cacheField>
    <cacheField name="income_class" numFmtId="0">
      <sharedItems containsBlank="1" count="4">
        <s v="Renewal"/>
        <s v="New"/>
        <s v="Cross Sell"/>
        <m/>
      </sharedItems>
    </cacheField>
    <cacheField name="Amount" numFmtId="0">
      <sharedItems containsString="0" containsBlank="1" containsNumber="1" minValue="-98802.02" maxValue="1474120.36"/>
    </cacheField>
    <cacheField name="income_due_date" numFmtId="14">
      <sharedItems containsNonDate="0" containsDate="1" containsString="0" containsBlank="1" minDate="2015-10-13T00:00:00" maxDate="2108-04-01T00:00:00"/>
    </cacheField>
    <cacheField name="revenue_transaction_type" numFmtId="0">
      <sharedItems/>
    </cacheField>
    <cacheField name="renewal_status" numFmtId="0">
      <sharedItems containsBlank="1"/>
    </cacheField>
    <cacheField name="lapse_reason" numFmtId="0">
      <sharedItems containsBlank="1"/>
    </cacheField>
    <cacheField name="last_updated_date" numFmtId="14">
      <sharedItems containsNonDate="0" containsDate="1" containsString="0" containsBlank="1" minDate="2020-01-22T00:00:00" maxDate="2020-01-23T00:00:00"/>
    </cacheField>
    <cacheField name="Account Executive" numFmtId="0">
      <sharedItems containsBlank="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lekha Rangubothu" refreshedDate="45689.591731134256" createdVersion="8" refreshedVersion="8" minRefreshableVersion="3" recordCount="10" xr:uid="{4A8011A8-ABB9-4BB3-9665-CA86FA893C20}">
  <cacheSource type="worksheet">
    <worksheetSource name="NN_EN_EE_Indi_bdgt__20012020"/>
  </cacheSource>
  <cacheFields count="7">
    <cacheField name="Branch" numFmtId="0">
      <sharedItems/>
    </cacheField>
    <cacheField name="Account Exe ID" numFmtId="0">
      <sharedItems containsSemiMixedTypes="0" containsString="0" containsNumber="1" containsInteger="1" minValue="1" maxValue="13"/>
    </cacheField>
    <cacheField name="Employee Name" numFmtId="0">
      <sharedItems/>
    </cacheField>
    <cacheField name="New Role2" numFmtId="0">
      <sharedItems/>
    </cacheField>
    <cacheField name="New Budget" numFmtId="0">
      <sharedItems containsSemiMixedTypes="0" containsString="0" containsNumber="1" containsInteger="1" minValue="12888" maxValue="12788092"/>
    </cacheField>
    <cacheField name="Cross sell bugdet" numFmtId="0">
      <sharedItems containsSemiMixedTypes="0" containsString="0" containsNumber="1" containsInteger="1" minValue="128777" maxValue="12365300" count="10">
        <n v="250000"/>
        <n v="129000"/>
        <n v="12365300"/>
        <n v="500000"/>
        <n v="3500000"/>
        <n v="170034"/>
        <n v="1250000"/>
        <n v="750000"/>
        <n v="128777"/>
        <n v="1040000"/>
      </sharedItems>
    </cacheField>
    <cacheField name="Renewal Budget" numFmtId="0">
      <sharedItems containsSemiMixedTypes="0" containsString="0" containsNumber="1" containsInteger="1" minValue="12900" maxValue="5010000"/>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lekha Rangubothu" refreshedDate="45689.594830208334" createdVersion="8" refreshedVersion="8" minRefreshableVersion="3" recordCount="204" xr:uid="{509854E4-6138-427C-BCD9-4A4AEAD1BC7D}">
  <cacheSource type="worksheet">
    <worksheetSource name="invoice_202001231041"/>
  </cacheSource>
  <cacheFields count="12">
    <cacheField name="invoice_number" numFmtId="0">
      <sharedItems containsSemiMixedTypes="0" containsString="0" containsNumber="1" containsInteger="1" minValue="1900001087" maxValue="2000001604"/>
    </cacheField>
    <cacheField name="invoice_date" numFmtId="14">
      <sharedItems containsSemiMixedTypes="0" containsNonDate="0" containsDate="1" containsString="0" minDate="2019-04-11T00:00:00" maxDate="2020-01-17T00:00:00"/>
    </cacheField>
    <cacheField name="revenue_transaction_type" numFmtId="0">
      <sharedItems/>
    </cacheField>
    <cacheField name="branch_name" numFmtId="0">
      <sharedItems/>
    </cacheField>
    <cacheField name="solution_group" numFmtId="0">
      <sharedItems/>
    </cacheField>
    <cacheField name="Account Exe ID" numFmtId="0">
      <sharedItems containsSemiMixedTypes="0" containsString="0" containsNumber="1" containsInteger="1" minValue="1" maxValue="13"/>
    </cacheField>
    <cacheField name="Account Executive" numFmtId="0">
      <sharedItems/>
    </cacheField>
    <cacheField name="income_class" numFmtId="0">
      <sharedItems count="3">
        <s v="New"/>
        <s v="Renewal"/>
        <s v="Cross Sell"/>
      </sharedItems>
    </cacheField>
    <cacheField name="Client Name" numFmtId="0">
      <sharedItems/>
    </cacheField>
    <cacheField name="policy_number" numFmtId="0">
      <sharedItems containsBlank="1" containsMixedTypes="1" containsNumber="1" containsInteger="1" minValue="3393" maxValue="3.213400201191E+23"/>
    </cacheField>
    <cacheField name="Amount" numFmtId="0">
      <sharedItems containsSemiMixedTypes="0" containsString="0" containsNumber="1" containsInteger="1" minValue="64" maxValue="914999"/>
    </cacheField>
    <cacheField name="income_due_date" numFmtId="14">
      <sharedItems containsSemiMixedTypes="0" containsNonDate="0" containsDate="1" containsString="0" minDate="2019-01-01T00:00:00" maxDate="2019-12-21T00:00:00"/>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lekha Rangubothu" refreshedDate="45689.918997800924" createdVersion="8" refreshedVersion="8" minRefreshableVersion="3" recordCount="49" xr:uid="{79361327-21D0-49B7-BF25-3E8A8E2B976C}">
  <cacheSource type="worksheet">
    <worksheetSource ref="AM1:AN50" sheet="gcrm_opportunity_202001231041"/>
  </cacheSource>
  <cacheFields count="2">
    <cacheField name="opportunity_name" numFmtId="0">
      <sharedItems count="49">
        <s v="EL-Group Mediclaim"/>
        <s v="AL GPA"/>
        <s v="BL - Marine STOP"/>
        <s v="II-Marine"/>
        <s v="PIL-Credit Insurance"/>
        <s v="PIL-CGL"/>
        <s v="PIL -Marine"/>
        <s v="SGL- GMC"/>
        <s v="Sandesh - Marine"/>
        <s v="VS.-Marine"/>
        <s v="II -  GMC"/>
        <s v="II - GPA"/>
        <s v="G R -GMC"/>
        <s v="DB- Cyber Liability"/>
        <s v="KB GMC"/>
        <s v="EI- GMC"/>
        <s v="CVP GMC"/>
        <s v="Sin GMC"/>
        <s v="FM-Group Mediclaim"/>
        <s v="Stem GMC"/>
        <s v="DS- Employees GMC"/>
        <s v="BVGMC"/>
        <s v="BV GPA"/>
        <s v="GL-CGL"/>
        <s v="GL-Crime"/>
        <s v="OP-GMC"/>
        <s v="Marine"/>
        <s v="ITNL - IAR (Operational Roads)"/>
        <s v="Maine Open"/>
        <s v="BD PDBI"/>
        <s v="CI-CAR/EAR Policy"/>
        <s v="Sandesh - PDBI"/>
        <s v="VS-PDBI"/>
        <s v="ag - Property Insurance"/>
        <s v="BE-Mega policy"/>
        <s v="BC - PDBI"/>
        <s v="CP-PDBI"/>
        <s v="DB -Mega Policy"/>
        <s v="DB -Terrorism Policy"/>
        <s v="KG-CAR"/>
        <s v="G R -CAR"/>
        <s v="SI-CAR"/>
        <s v="GRTC-CAR"/>
        <s v="PDBI"/>
        <s v="Infra-CAR"/>
        <s v="Fire"/>
        <s v="PI(Operational Road)"/>
        <s v="SFSP"/>
        <s v="VS.-D &amp; O"/>
      </sharedItems>
    </cacheField>
    <cacheField name="revenue_amount" numFmtId="0">
      <sharedItems containsSemiMixedTypes="0" containsString="0" containsNumber="1" containsInteger="1" minValue="10000" maxValue="500000"/>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lekha Rangubothu" refreshedDate="45689.930368402776" createdVersion="8" refreshedVersion="8" minRefreshableVersion="3" recordCount="49" xr:uid="{5EEDFF53-4EE2-4EC4-A3C4-98419268A3B5}">
  <cacheSource type="worksheet">
    <worksheetSource ref="AM1:AO50" sheet="gcrm_opportunity_202001231041"/>
  </cacheSource>
  <cacheFields count="6">
    <cacheField name="opportunity_name" numFmtId="0">
      <sharedItems count="49">
        <s v="EL-Group Mediclaim"/>
        <s v="AL GPA"/>
        <s v="BL - Marine STOP"/>
        <s v="II-Marine"/>
        <s v="PIL-Credit Insurance"/>
        <s v="PIL-CGL"/>
        <s v="PIL -Marine"/>
        <s v="SGL- GMC"/>
        <s v="Sandesh - Marine"/>
        <s v="VS.-Marine"/>
        <s v="II -  GMC"/>
        <s v="II - GPA"/>
        <s v="G R -GMC"/>
        <s v="DB- Cyber Liability"/>
        <s v="KB GMC"/>
        <s v="EI- GMC"/>
        <s v="CVP GMC"/>
        <s v="Sin GMC"/>
        <s v="FM-Group Mediclaim"/>
        <s v="Stem GMC"/>
        <s v="DS- Employees GMC"/>
        <s v="BVGMC"/>
        <s v="BV GPA"/>
        <s v="GL-CGL"/>
        <s v="GL-Crime"/>
        <s v="OP-GMC"/>
        <s v="Marine"/>
        <s v="ITNL - IAR (Operational Roads)"/>
        <s v="Maine Open"/>
        <s v="BD PDBI"/>
        <s v="CI-CAR/EAR Policy"/>
        <s v="Sandesh - PDBI"/>
        <s v="VS-PDBI"/>
        <s v="ag - Property Insurance"/>
        <s v="BE-Mega policy"/>
        <s v="BC - PDBI"/>
        <s v="CP-PDBI"/>
        <s v="DB -Mega Policy"/>
        <s v="DB -Terrorism Policy"/>
        <s v="KG-CAR"/>
        <s v="G R -CAR"/>
        <s v="SI-CAR"/>
        <s v="GRTC-CAR"/>
        <s v="PDBI"/>
        <s v="Infra-CAR"/>
        <s v="Fire"/>
        <s v="PI(Operational Road)"/>
        <s v="SFSP"/>
        <s v="VS.-D &amp; O"/>
      </sharedItems>
    </cacheField>
    <cacheField name="revenue_amount" numFmtId="0">
      <sharedItems containsSemiMixedTypes="0" containsString="0" containsNumber="1" containsInteger="1" minValue="10000" maxValue="500000"/>
    </cacheField>
    <cacheField name="closing_date" numFmtId="14">
      <sharedItems containsSemiMixedTypes="0" containsNonDate="0" containsDate="1" containsString="0" minDate="2019-09-30T00:00:00" maxDate="2020-09-01T00:00:00" count="16">
        <d v="2019-11-13T00:00:00"/>
        <d v="2020-03-31T00:00:00"/>
        <d v="2020-06-30T00:00:00"/>
        <d v="2020-05-31T00:00:00"/>
        <d v="2019-12-01T00:00:00"/>
        <d v="2019-12-09T00:00:00"/>
        <d v="2019-12-11T00:00:00"/>
        <d v="2019-09-30T00:00:00"/>
        <d v="2019-10-29T00:00:00"/>
        <d v="2019-11-15T00:00:00"/>
        <d v="2019-11-30T00:00:00"/>
        <d v="2019-10-31T00:00:00"/>
        <d v="2020-08-31T00:00:00"/>
        <d v="2020-07-31T00:00:00"/>
        <d v="2019-12-31T00:00:00"/>
        <d v="2019-10-01T00:00:00"/>
      </sharedItems>
      <fieldGroup par="5"/>
    </cacheField>
    <cacheField name="Months (closing_date)" numFmtId="0" databaseField="0">
      <fieldGroup base="2">
        <rangePr groupBy="months" startDate="2019-09-30T00:00:00" endDate="2020-09-01T00:00:00"/>
        <groupItems count="14">
          <s v="&lt;30-09-2019"/>
          <s v="Jan"/>
          <s v="Feb"/>
          <s v="Mar"/>
          <s v="Apr"/>
          <s v="May"/>
          <s v="Jun"/>
          <s v="Jul"/>
          <s v="Aug"/>
          <s v="Sep"/>
          <s v="Oct"/>
          <s v="Nov"/>
          <s v="Dec"/>
          <s v="&gt;01-09-2020"/>
        </groupItems>
      </fieldGroup>
    </cacheField>
    <cacheField name="Quarters (closing_date)" numFmtId="0" databaseField="0">
      <fieldGroup base="2">
        <rangePr groupBy="quarters" startDate="2019-09-30T00:00:00" endDate="2020-09-01T00:00:00"/>
        <groupItems count="6">
          <s v="&lt;30-09-2019"/>
          <s v="Qtr1"/>
          <s v="Qtr2"/>
          <s v="Qtr3"/>
          <s v="Qtr4"/>
          <s v="&gt;01-09-2020"/>
        </groupItems>
      </fieldGroup>
    </cacheField>
    <cacheField name="Years (closing_date)" numFmtId="0" databaseField="0">
      <fieldGroup base="2">
        <rangePr groupBy="years" startDate="2019-09-30T00:00:00" endDate="2020-09-01T00:00:00"/>
        <groupItems count="4">
          <s v="&lt;30-09-2019"/>
          <s v="2019"/>
          <s v="2020"/>
          <s v="&gt;01-09-2020"/>
        </groupItems>
      </fieldGroup>
    </cacheField>
  </cacheFields>
  <extLst>
    <ext xmlns:x14="http://schemas.microsoft.com/office/spreadsheetml/2009/9/main" uri="{725AE2AE-9491-48be-B2B4-4EB974FC3084}">
      <x14:pivotCacheDefinition pivotCacheId="1121322512"/>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refreshedDate="45691.395643981479" createdVersion="6" refreshedVersion="6" minRefreshableVersion="3" recordCount="0" supportSubquery="1" supportAdvancedDrill="1" xr:uid="{9BE373FF-36C7-4C30-A06A-96175D109B95}">
  <cacheSource type="external" connectionId="18"/>
  <cacheFields count="3">
    <cacheField name="[invoice_202001231041].[Account Executive].[Account Executive]" caption="Account Executive" numFmtId="0" hierarchy="86" level="1">
      <sharedItems count="8">
        <s v="Abhinav Shivam"/>
        <s v="Animesh Rawat"/>
        <s v="Gilbert"/>
        <s v="Juli"/>
        <s v="Ketan Jain"/>
        <s v="Mark"/>
        <s v="Vidit Shah"/>
        <s v="Vinay"/>
      </sharedItems>
    </cacheField>
    <cacheField name="[Measures].[Count of invoice_number]" caption="Count of invoice_number" numFmtId="0" hierarchy="167" level="32767"/>
    <cacheField name="[invoice_202001231041].[income_class].[income_class]" caption="income_class" numFmtId="0" hierarchy="87" level="1">
      <sharedItems count="3">
        <s v="Cross Sell"/>
        <s v="New"/>
        <s v="Renewal"/>
      </sharedItems>
    </cacheField>
  </cacheFields>
  <cacheHierarchies count="168">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 1].[client_name]" caption="client_name" attribute="1" defaultMemberUniqueName="[brokerage_202001231040 1].[client_name].[All]" allUniqueName="[brokerage_202001231040 1].[client_name].[All]" dimensionUniqueName="[brokerage_202001231040 1]" displayFolder="" count="0" memberValueDatatype="130" unbalanced="0"/>
    <cacheHierarchy uniqueName="[brokerage_202001231040 1].[policy_number]" caption="policy_number" attribute="1" defaultMemberUniqueName="[brokerage_202001231040 1].[policy_number].[All]" allUniqueName="[brokerage_202001231040 1].[policy_number].[All]" dimensionUniqueName="[brokerage_202001231040 1]" displayFolder="" count="0" memberValueDatatype="130" unbalanced="0"/>
    <cacheHierarchy uniqueName="[brokerage_202001231040 1].[policy_status]" caption="policy_status" attribute="1" defaultMemberUniqueName="[brokerage_202001231040 1].[policy_status].[All]" allUniqueName="[brokerage_202001231040 1].[policy_status].[All]" dimensionUniqueName="[brokerage_202001231040 1]" displayFolder="" count="0" memberValueDatatype="130" unbalanced="0"/>
    <cacheHierarchy uniqueName="[brokerage_202001231040 1].[policy_start_date]" caption="policy_start_date" attribute="1" time="1" defaultMemberUniqueName="[brokerage_202001231040 1].[policy_start_date].[All]" allUniqueName="[brokerage_202001231040 1].[policy_start_date].[All]" dimensionUniqueName="[brokerage_202001231040 1]" displayFolder="" count="0" memberValueDatatype="7" unbalanced="0"/>
    <cacheHierarchy uniqueName="[brokerage_202001231040 1].[policy_end_date]" caption="policy_end_date" attribute="1" time="1" defaultMemberUniqueName="[brokerage_202001231040 1].[policy_end_date].[All]" allUniqueName="[brokerage_202001231040 1].[policy_end_date].[All]" dimensionUniqueName="[brokerage_202001231040 1]" displayFolder="" count="0" memberValueDatatype="7" unbalanced="0"/>
    <cacheHierarchy uniqueName="[brokerage_202001231040 1].[product_group]" caption="product_group" attribute="1" defaultMemberUniqueName="[brokerage_202001231040 1].[product_group].[All]" allUniqueName="[brokerage_202001231040 1].[product_group].[All]" dimensionUniqueName="[brokerage_202001231040 1]" displayFolder="" count="0" memberValueDatatype="130" unbalanced="0"/>
    <cacheHierarchy uniqueName="[brokerage_202001231040 1].[Account Exe ID]" caption="Account Exe ID" attribute="1" defaultMemberUniqueName="[brokerage_202001231040 1].[Account Exe ID].[All]" allUniqueName="[brokerage_202001231040 1].[Account Exe ID].[All]" dimensionUniqueName="[brokerage_202001231040 1]" displayFolder="" count="0" memberValueDatatype="20" unbalanced="0"/>
    <cacheHierarchy uniqueName="[brokerage_202001231040 1].[Exe Name]" caption="Exe Name" attribute="1" defaultMemberUniqueName="[brokerage_202001231040 1].[Exe Name].[All]" allUniqueName="[brokerage_202001231040 1].[Exe Name].[All]" dimensionUniqueName="[brokerage_202001231040 1]" displayFolder="" count="0" memberValueDatatype="130" unbalanced="0"/>
    <cacheHierarchy uniqueName="[brokerage_202001231040 1].[branch_name]" caption="branch_name" attribute="1" defaultMemberUniqueName="[brokerage_202001231040 1].[branch_name].[All]" allUniqueName="[brokerage_202001231040 1].[branch_name].[All]" dimensionUniqueName="[brokerage_202001231040 1]" displayFolder="" count="0" memberValueDatatype="130" unbalanced="0"/>
    <cacheHierarchy uniqueName="[brokerage_202001231040 1].[solution_group]" caption="solution_group" attribute="1" defaultMemberUniqueName="[brokerage_202001231040 1].[solution_group].[All]" allUniqueName="[brokerage_202001231040 1].[solution_group].[All]" dimensionUniqueName="[brokerage_202001231040 1]" displayFolder="" count="0" memberValueDatatype="130" unbalanced="0"/>
    <cacheHierarchy uniqueName="[brokerage_202001231040 1].[income_class]" caption="income_class" attribute="1" defaultMemberUniqueName="[brokerage_202001231040 1].[income_class].[All]" allUniqueName="[brokerage_202001231040 1].[income_class].[All]" dimensionUniqueName="[brokerage_202001231040 1]" displayFolder="" count="0" memberValueDatatype="130" unbalanced="0"/>
    <cacheHierarchy uniqueName="[brokerage_202001231040 1].[Amount]" caption="Amount" attribute="1" defaultMemberUniqueName="[brokerage_202001231040 1].[Amount].[All]" allUniqueName="[brokerage_202001231040 1].[Amount].[All]" dimensionUniqueName="[brokerage_202001231040 1]" displayFolder="" count="0" memberValueDatatype="5" unbalanced="0"/>
    <cacheHierarchy uniqueName="[brokerage_202001231040 1].[income_due_date]" caption="income_due_date" attribute="1" time="1" defaultMemberUniqueName="[brokerage_202001231040 1].[income_due_date].[All]" allUniqueName="[brokerage_202001231040 1].[income_due_date].[All]" dimensionUniqueName="[brokerage_202001231040 1]" displayFolder="" count="0" memberValueDatatype="7" unbalanced="0"/>
    <cacheHierarchy uniqueName="[brokerage_202001231040 1].[revenue_transaction_type]" caption="revenue_transaction_type" attribute="1" defaultMemberUniqueName="[brokerage_202001231040 1].[revenue_transaction_type].[All]" allUniqueName="[brokerage_202001231040 1].[revenue_transaction_type].[All]" dimensionUniqueName="[brokerage_202001231040 1]" displayFolder="" count="0" memberValueDatatype="130" unbalanced="0"/>
    <cacheHierarchy uniqueName="[brokerage_202001231040 1].[renewal_status]" caption="renewal_status" attribute="1" defaultMemberUniqueName="[brokerage_202001231040 1].[renewal_status].[All]" allUniqueName="[brokerage_202001231040 1].[renewal_status].[All]" dimensionUniqueName="[brokerage_202001231040 1]" displayFolder="" count="0" memberValueDatatype="130" unbalanced="0"/>
    <cacheHierarchy uniqueName="[brokerage_202001231040 1].[lapse_reason]" caption="lapse_reason" attribute="1" defaultMemberUniqueName="[brokerage_202001231040 1].[lapse_reason].[All]" allUniqueName="[brokerage_202001231040 1].[lapse_reason].[All]" dimensionUniqueName="[brokerage_202001231040 1]" displayFolder="" count="0" memberValueDatatype="130" unbalanced="0"/>
    <cacheHierarchy uniqueName="[brokerage_202001231040 1].[last_updated_date]" caption="last_updated_date" attribute="1" time="1" defaultMemberUniqueName="[brokerage_202001231040 1].[last_updated_date].[All]" allUniqueName="[brokerage_202001231040 1].[last_updated_date].[All]" dimensionUniqueName="[brokerage_202001231040 1]" displayFolder="" count="0" memberValueDatatype="7" unbalanced="0"/>
    <cacheHierarchy uniqueName="[brokerage_202001231040 1].[Account Executive]" caption="Account Executive" attribute="1" defaultMemberUniqueName="[brokerage_202001231040 1].[Account Executive].[All]" allUniqueName="[brokerage_202001231040 1].[Account Executive].[All]" dimensionUniqueName="[brokerage_202001231040 1]"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 1].[client_name]" caption="client_name" attribute="1" defaultMemberUniqueName="[fees_202001231041 1].[client_name].[All]" allUniqueName="[fees_202001231041 1].[client_name].[All]" dimensionUniqueName="[fees_202001231041 1]" displayFolder="" count="0" memberValueDatatype="130" unbalanced="0"/>
    <cacheHierarchy uniqueName="[fees_202001231041 1].[branch_name]" caption="branch_name" attribute="1" defaultMemberUniqueName="[fees_202001231041 1].[branch_name].[All]" allUniqueName="[fees_202001231041 1].[branch_name].[All]" dimensionUniqueName="[fees_202001231041 1]" displayFolder="" count="0" memberValueDatatype="130" unbalanced="0"/>
    <cacheHierarchy uniqueName="[fees_202001231041 1].[solution_group]" caption="solution_group" attribute="1" defaultMemberUniqueName="[fees_202001231041 1].[solution_group].[All]" allUniqueName="[fees_202001231041 1].[solution_group].[All]" dimensionUniqueName="[fees_202001231041 1]" displayFolder="" count="0" memberValueDatatype="130" unbalanced="0"/>
    <cacheHierarchy uniqueName="[fees_202001231041 1].[Account Exe ID]" caption="Account Exe ID" attribute="1" defaultMemberUniqueName="[fees_202001231041 1].[Account Exe ID].[All]" allUniqueName="[fees_202001231041 1].[Account Exe ID].[All]" dimensionUniqueName="[fees_202001231041 1]" displayFolder="" count="0" memberValueDatatype="20" unbalanced="0"/>
    <cacheHierarchy uniqueName="[fees_202001231041 1].[Account Executive]" caption="Account Executive" attribute="1" defaultMemberUniqueName="[fees_202001231041 1].[Account Executive].[All]" allUniqueName="[fees_202001231041 1].[Account Executive].[All]" dimensionUniqueName="[fees_202001231041 1]" displayFolder="" count="0" memberValueDatatype="130" unbalanced="0"/>
    <cacheHierarchy uniqueName="[fees_202001231041 1].[income_class]" caption="income_class" attribute="1" defaultMemberUniqueName="[fees_202001231041 1].[income_class].[All]" allUniqueName="[fees_202001231041 1].[income_class].[All]" dimensionUniqueName="[fees_202001231041 1]" displayFolder="" count="0" memberValueDatatype="130" unbalanced="0"/>
    <cacheHierarchy uniqueName="[fees_202001231041 1].[Amount]" caption="Amount" attribute="1" defaultMemberUniqueName="[fees_202001231041 1].[Amount].[All]" allUniqueName="[fees_202001231041 1].[Amount].[All]" dimensionUniqueName="[fees_202001231041 1]" displayFolder="" count="0" memberValueDatatype="20" unbalanced="0"/>
    <cacheHierarchy uniqueName="[fees_202001231041 1].[income_due_date]" caption="income_due_date" attribute="1" time="1" defaultMemberUniqueName="[fees_202001231041 1].[income_due_date].[All]" allUniqueName="[fees_202001231041 1].[income_due_date].[All]" dimensionUniqueName="[fees_202001231041 1]" displayFolder="" count="0" memberValueDatatype="7" unbalanced="0"/>
    <cacheHierarchy uniqueName="[fees_202001231041 1].[revenue_transaction_type]" caption="revenue_transaction_type" attribute="1" defaultMemberUniqueName="[fees_202001231041 1].[revenue_transaction_type].[All]" allUniqueName="[fees_202001231041 1].[revenue_transaction_type].[All]" dimensionUniqueName="[fees_202001231041 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 1].[opportunity_name]" caption="opportunity_name" attribute="1" defaultMemberUniqueName="[gcrm_opportunity_202001231041 1].[opportunity_name].[All]" allUniqueName="[gcrm_opportunity_202001231041 1].[opportunity_name].[All]" dimensionUniqueName="[gcrm_opportunity_202001231041 1]" displayFolder="" count="0" memberValueDatatype="130" unbalanced="0"/>
    <cacheHierarchy uniqueName="[gcrm_opportunity_202001231041 1].[opportunity_id]" caption="opportunity_id" attribute="1" defaultMemberUniqueName="[gcrm_opportunity_202001231041 1].[opportunity_id].[All]" allUniqueName="[gcrm_opportunity_202001231041 1].[opportunity_id].[All]" dimensionUniqueName="[gcrm_opportunity_202001231041 1]" displayFolder="" count="0" memberValueDatatype="130" unbalanced="0"/>
    <cacheHierarchy uniqueName="[gcrm_opportunity_202001231041 1].[Account Exe Id]" caption="Account Exe Id" attribute="1" defaultMemberUniqueName="[gcrm_opportunity_202001231041 1].[Account Exe Id].[All]" allUniqueName="[gcrm_opportunity_202001231041 1].[Account Exe Id].[All]" dimensionUniqueName="[gcrm_opportunity_202001231041 1]" displayFolder="" count="0" memberValueDatatype="20" unbalanced="0"/>
    <cacheHierarchy uniqueName="[gcrm_opportunity_202001231041 1].[Account Executive]" caption="Account Executive" attribute="1" defaultMemberUniqueName="[gcrm_opportunity_202001231041 1].[Account Executive].[All]" allUniqueName="[gcrm_opportunity_202001231041 1].[Account Executive].[All]" dimensionUniqueName="[gcrm_opportunity_202001231041 1]" displayFolder="" count="0" memberValueDatatype="130" unbalanced="0"/>
    <cacheHierarchy uniqueName="[gcrm_opportunity_202001231041 1].[premium_amount]" caption="premium_amount" attribute="1" defaultMemberUniqueName="[gcrm_opportunity_202001231041 1].[premium_amount].[All]" allUniqueName="[gcrm_opportunity_202001231041 1].[premium_amount].[All]" dimensionUniqueName="[gcrm_opportunity_202001231041 1]" displayFolder="" count="0" memberValueDatatype="20" unbalanced="0"/>
    <cacheHierarchy uniqueName="[gcrm_opportunity_202001231041 1].[revenue_amount]" caption="revenue_amount" attribute="1" defaultMemberUniqueName="[gcrm_opportunity_202001231041 1].[revenue_amount].[All]" allUniqueName="[gcrm_opportunity_202001231041 1].[revenue_amount].[All]" dimensionUniqueName="[gcrm_opportunity_202001231041 1]" displayFolder="" count="0" memberValueDatatype="20" unbalanced="0"/>
    <cacheHierarchy uniqueName="[gcrm_opportunity_202001231041 1].[closing_date]" caption="closing_date" attribute="1" time="1" defaultMemberUniqueName="[gcrm_opportunity_202001231041 1].[closing_date].[All]" allUniqueName="[gcrm_opportunity_202001231041 1].[closing_date].[All]" dimensionUniqueName="[gcrm_opportunity_202001231041 1]" displayFolder="" count="0" memberValueDatatype="7" unbalanced="0"/>
    <cacheHierarchy uniqueName="[gcrm_opportunity_202001231041 1].[stage]" caption="stage" attribute="1" defaultMemberUniqueName="[gcrm_opportunity_202001231041 1].[stage].[All]" allUniqueName="[gcrm_opportunity_202001231041 1].[stage].[All]" dimensionUniqueName="[gcrm_opportunity_202001231041 1]" displayFolder="" count="0" memberValueDatatype="130" unbalanced="0"/>
    <cacheHierarchy uniqueName="[gcrm_opportunity_202001231041 1].[branch]" caption="branch" attribute="1" defaultMemberUniqueName="[gcrm_opportunity_202001231041 1].[branch].[All]" allUniqueName="[gcrm_opportunity_202001231041 1].[branch].[All]" dimensionUniqueName="[gcrm_opportunity_202001231041 1]" displayFolder="" count="0" memberValueDatatype="130" unbalanced="0"/>
    <cacheHierarchy uniqueName="[gcrm_opportunity_202001231041 1].[specialty]" caption="specialty" attribute="1" defaultMemberUniqueName="[gcrm_opportunity_202001231041 1].[specialty].[All]" allUniqueName="[gcrm_opportunity_202001231041 1].[specialty].[All]" dimensionUniqueName="[gcrm_opportunity_202001231041 1]" displayFolder="" count="0" memberValueDatatype="130" unbalanced="0"/>
    <cacheHierarchy uniqueName="[gcrm_opportunity_202001231041 1].[product_group]" caption="product_group" attribute="1" defaultMemberUniqueName="[gcrm_opportunity_202001231041 1].[product_group].[All]" allUniqueName="[gcrm_opportunity_202001231041 1].[product_group].[All]" dimensionUniqueName="[gcrm_opportunity_202001231041 1]" displayFolder="" count="0" memberValueDatatype="130" unbalanced="0"/>
    <cacheHierarchy uniqueName="[gcrm_opportunity_202001231041 1].[product_sub_group]" caption="product_sub_group" attribute="1" defaultMemberUniqueName="[gcrm_opportunity_202001231041 1].[product_sub_group].[All]" allUniqueName="[gcrm_opportunity_202001231041 1].[product_sub_group].[All]" dimensionUniqueName="[gcrm_opportunity_202001231041 1]" displayFolder="" count="0" memberValueDatatype="130" unbalanced="0"/>
    <cacheHierarchy uniqueName="[gcrm_opportunity_202001231041 1].[risk_details]" caption="risk_details" attribute="1" defaultMemberUniqueName="[gcrm_opportunity_202001231041 1].[risk_details].[All]" allUniqueName="[gcrm_opportunity_202001231041 1].[risk_details].[All]" dimensionUniqueName="[gcrm_opportunity_202001231041 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2" memberValueDatatype="130" unbalanced="0">
      <fieldsUsage count="2">
        <fieldUsage x="-1"/>
        <fieldUsage x="0"/>
      </fieldsUsage>
    </cacheHierarchy>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2"/>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 1].[invoice_number]" caption="invoice_number" attribute="1" defaultMemberUniqueName="[invoice_202001231041 1].[invoice_number].[All]" allUniqueName="[invoice_202001231041 1].[invoice_number].[All]" dimensionUniqueName="[invoice_202001231041 1]" displayFolder="" count="0" memberValueDatatype="20" unbalanced="0"/>
    <cacheHierarchy uniqueName="[invoice_202001231041 1].[invoice_date]" caption="invoice_date" attribute="1" time="1" defaultMemberUniqueName="[invoice_202001231041 1].[invoice_date].[All]" allUniqueName="[invoice_202001231041 1].[invoice_date].[All]" dimensionUniqueName="[invoice_202001231041 1]" displayFolder="" count="0" memberValueDatatype="7" unbalanced="0"/>
    <cacheHierarchy uniqueName="[invoice_202001231041 1].[revenue_transaction_type]" caption="revenue_transaction_type" attribute="1" defaultMemberUniqueName="[invoice_202001231041 1].[revenue_transaction_type].[All]" allUniqueName="[invoice_202001231041 1].[revenue_transaction_type].[All]" dimensionUniqueName="[invoice_202001231041 1]" displayFolder="" count="0" memberValueDatatype="130" unbalanced="0"/>
    <cacheHierarchy uniqueName="[invoice_202001231041 1].[branch_name]" caption="branch_name" attribute="1" defaultMemberUniqueName="[invoice_202001231041 1].[branch_name].[All]" allUniqueName="[invoice_202001231041 1].[branch_name].[All]" dimensionUniqueName="[invoice_202001231041 1]" displayFolder="" count="0" memberValueDatatype="130" unbalanced="0"/>
    <cacheHierarchy uniqueName="[invoice_202001231041 1].[solution_group]" caption="solution_group" attribute="1" defaultMemberUniqueName="[invoice_202001231041 1].[solution_group].[All]" allUniqueName="[invoice_202001231041 1].[solution_group].[All]" dimensionUniqueName="[invoice_202001231041 1]" displayFolder="" count="0" memberValueDatatype="130" unbalanced="0"/>
    <cacheHierarchy uniqueName="[invoice_202001231041 1].[Account Exe ID]" caption="Account Exe ID" attribute="1" defaultMemberUniqueName="[invoice_202001231041 1].[Account Exe ID].[All]" allUniqueName="[invoice_202001231041 1].[Account Exe ID].[All]" dimensionUniqueName="[invoice_202001231041 1]" displayFolder="" count="0" memberValueDatatype="20" unbalanced="0"/>
    <cacheHierarchy uniqueName="[invoice_202001231041 1].[Account Executive]" caption="Account Executive" attribute="1" defaultMemberUniqueName="[invoice_202001231041 1].[Account Executive].[All]" allUniqueName="[invoice_202001231041 1].[Account Executive].[All]" dimensionUniqueName="[invoice_202001231041 1]" displayFolder="" count="0" memberValueDatatype="130" unbalanced="0"/>
    <cacheHierarchy uniqueName="[invoice_202001231041 1].[income_class]" caption="income_class" attribute="1" defaultMemberUniqueName="[invoice_202001231041 1].[income_class].[All]" allUniqueName="[invoice_202001231041 1].[income_class].[All]" dimensionUniqueName="[invoice_202001231041 1]" displayFolder="" count="0" memberValueDatatype="130" unbalanced="0"/>
    <cacheHierarchy uniqueName="[invoice_202001231041 1].[Client Name]" caption="Client Name" attribute="1" defaultMemberUniqueName="[invoice_202001231041 1].[Client Name].[All]" allUniqueName="[invoice_202001231041 1].[Client Name].[All]" dimensionUniqueName="[invoice_202001231041 1]" displayFolder="" count="0" memberValueDatatype="130" unbalanced="0"/>
    <cacheHierarchy uniqueName="[invoice_202001231041 1].[policy_number]" caption="policy_number" attribute="1" defaultMemberUniqueName="[invoice_202001231041 1].[policy_number].[All]" allUniqueName="[invoice_202001231041 1].[policy_number].[All]" dimensionUniqueName="[invoice_202001231041 1]" displayFolder="" count="0" memberValueDatatype="130" unbalanced="0"/>
    <cacheHierarchy uniqueName="[invoice_202001231041 1].[Amount]" caption="Amount" attribute="1" defaultMemberUniqueName="[invoice_202001231041 1].[Amount].[All]" allUniqueName="[invoice_202001231041 1].[Amount].[All]" dimensionUniqueName="[invoice_202001231041 1]" displayFolder="" count="0" memberValueDatatype="20" unbalanced="0"/>
    <cacheHierarchy uniqueName="[invoice_202001231041 1].[income_due_date]" caption="income_due_date" attribute="1" time="1" defaultMemberUniqueName="[invoice_202001231041 1].[income_due_date].[All]" allUniqueName="[invoice_202001231041 1].[income_due_date].[All]" dimensionUniqueName="[invoice_202001231041 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 1].[Account Exe ID]" caption="Account Exe ID" attribute="1" defaultMemberUniqueName="[meeting_list_202001231041 1].[Account Exe ID].[All]" allUniqueName="[meeting_list_202001231041 1].[Account Exe ID].[All]" dimensionUniqueName="[meeting_list_202001231041 1]" displayFolder="" count="0" memberValueDatatype="20" unbalanced="0"/>
    <cacheHierarchy uniqueName="[meeting_list_202001231041 1].[Account Executive]" caption="Account Executive" attribute="1" defaultMemberUniqueName="[meeting_list_202001231041 1].[Account Executive].[All]" allUniqueName="[meeting_list_202001231041 1].[Account Executive].[All]" dimensionUniqueName="[meeting_list_202001231041 1]" displayFolder="" count="0" memberValueDatatype="130" unbalanced="0"/>
    <cacheHierarchy uniqueName="[meeting_list_202001231041 1].[branch_name]" caption="branch_name" attribute="1" defaultMemberUniqueName="[meeting_list_202001231041 1].[branch_name].[All]" allUniqueName="[meeting_list_202001231041 1].[branch_name].[All]" dimensionUniqueName="[meeting_list_202001231041 1]" displayFolder="" count="0" memberValueDatatype="130" unbalanced="0"/>
    <cacheHierarchy uniqueName="[meeting_list_202001231041 1].[global_attendees]" caption="global_attendees" attribute="1" defaultMemberUniqueName="[meeting_list_202001231041 1].[global_attendees].[All]" allUniqueName="[meeting_list_202001231041 1].[global_attendees].[All]" dimensionUniqueName="[meeting_list_202001231041 1]" displayFolder="" count="0" memberValueDatatype="130" unbalanced="0"/>
    <cacheHierarchy uniqueName="[meeting_list_202001231041 1].[meeting_date]" caption="meeting_date" attribute="1" time="1" defaultMemberUniqueName="[meeting_list_202001231041 1].[meeting_date].[All]" allUniqueName="[meeting_list_202001231041 1].[meeting_date].[All]" dimensionUniqueName="[meeting_list_202001231041 1]" displayFolder="" count="0" memberValueDatatype="7" unbalanced="0"/>
    <cacheHierarchy uniqueName="[NN EN EE Indi bdgt -20012020].[Branch]" caption="Branch" attribute="1" defaultMemberUniqueName="[NN EN EE Indi bdgt -20012020].[Branch].[All]" allUniqueName="[NN EN EE Indi bdgt -20012020].[Branch].[All]" dimensionUniqueName="[NN EN EE Indi bdgt -20012020]" displayFolder="" count="0" memberValueDatatype="130" unbalanced="0"/>
    <cacheHierarchy uniqueName="[NN EN EE Indi bdgt -20012020].[Account Exe ID]" caption="Account Exe ID" attribute="1" defaultMemberUniqueName="[NN EN EE Indi bdgt -20012020].[Account Exe ID].[All]" allUniqueName="[NN EN EE Indi bdgt -20012020].[Account Exe ID].[All]" dimensionUniqueName="[NN EN EE Indi bdgt -20012020]" displayFolder="" count="0" memberValueDatatype="20" unbalanced="0"/>
    <cacheHierarchy uniqueName="[NN EN EE Indi bdgt -20012020].[Employee Name]" caption="Employee Name" attribute="1" defaultMemberUniqueName="[NN EN EE Indi bdgt -20012020].[Employee Name].[All]" allUniqueName="[NN EN EE Indi bdgt -20012020].[Employee Name].[All]" dimensionUniqueName="[NN EN EE Indi bdgt -20012020]" displayFolder="" count="0" memberValueDatatype="130" unbalanced="0"/>
    <cacheHierarchy uniqueName="[NN EN EE Indi bdgt -20012020].[New Role2]" caption="New Role2" attribute="1" defaultMemberUniqueName="[NN EN EE Indi bdgt -20012020].[New Role2].[All]" allUniqueName="[NN EN EE Indi bdgt -20012020].[New Role2].[All]" dimensionUniqueName="[NN EN EE Indi bdgt -20012020]" displayFolder="" count="0" memberValueDatatype="130" unbalanced="0"/>
    <cacheHierarchy uniqueName="[NN EN EE Indi bdgt -20012020].[New Budget]" caption="New Budget" attribute="1" defaultMemberUniqueName="[NN EN EE Indi bdgt -20012020].[New Budget].[All]" allUniqueName="[NN EN EE Indi bdgt -20012020].[New Budget].[All]" dimensionUniqueName="[NN EN EE Indi bdgt -20012020]" displayFolder="" count="0" memberValueDatatype="20" unbalanced="0"/>
    <cacheHierarchy uniqueName="[NN EN EE Indi bdgt -20012020].[Cross sell bugdet]" caption="Cross sell bugdet" attribute="1" defaultMemberUniqueName="[NN EN EE Indi bdgt -20012020].[Cross sell bugdet].[All]" allUniqueName="[NN EN EE Indi bdgt -20012020].[Cross sell bugdet].[All]" dimensionUniqueName="[NN EN EE Indi bdgt -20012020]" displayFolder="" count="0" memberValueDatatype="20" unbalanced="0"/>
    <cacheHierarchy uniqueName="[NN EN EE Indi bdgt -20012020].[Renewal Budget]" caption="Renewal Budget" attribute="1" defaultMemberUniqueName="[NN EN EE Indi bdgt -20012020].[Renewal Budget].[All]" allUniqueName="[NN EN EE Indi bdgt -20012020].[Renewal Budget].[All]" dimensionUniqueName="[NN EN EE Indi bdgt -20012020]" displayFolder="" count="0" memberValueDatatype="2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Table16].[Column1]" caption="Column1" attribute="1" defaultMemberUniqueName="[Table16].[Column1].[All]" allUniqueName="[Table16].[Column1].[All]" dimensionUniqueName="[Table16]" displayFolder="" count="0" memberValueDatatype="130" unbalanced="0"/>
    <cacheHierarchy uniqueName="[Table16].[Column2]" caption="Column2" attribute="1" defaultMemberUniqueName="[Table16].[Column2].[All]" allUniqueName="[Table16].[Column2].[All]" dimensionUniqueName="[Table16]" displayFolder="" count="0" memberValueDatatype="20" unbalanced="0"/>
    <cacheHierarchy uniqueName="[Measures].[__XL_Count brokerage_202001231040]" caption="__XL_Count brokerage_202001231040" measure="1" displayFolder="" measureGroup="brokerage_202001231040" count="0" hidden="1"/>
    <cacheHierarchy uniqueName="[Measures].[__XL_Count NN EN EE Indi bdgt -20012020]" caption="__XL_Count NN EN EE Indi bdgt -20012020" measure="1" displayFolder="" measureGroup="NN EN EE Indi bdgt -20012020" count="0" hidden="1"/>
    <cacheHierarchy uniqueName="[Measures].[__XL_Count fees_202001231041]" caption="__XL_Count fees_202001231041" measure="1" displayFolder="" measureGroup="fees_202001231041"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Policy Details]" caption="__XL_Count Policy Details" measure="1" displayFolder="" measureGroup="Policy Details" count="0" hidden="1"/>
    <cacheHierarchy uniqueName="[Measures].[__XL_Count Payment History]" caption="__XL_Count Payment History" measure="1" displayFolder="" measureGroup="Payment History" count="0" hidden="1"/>
    <cacheHierarchy uniqueName="[Measures].[__XL_Count Table16]" caption="__XL_Count Table16" measure="1" displayFolder="" measureGroup="Table16" count="0" hidden="1"/>
    <cacheHierarchy uniqueName="[Measures].[__XL_Count brokerage_202001231040 1]" caption="__XL_Count brokerage_202001231040 1" measure="1" displayFolder="" measureGroup="brokerage_202001231040 1"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1]" caption="__XL_Count invoice_202001231041 1" measure="1" displayFolder="" measureGroup="invoice_202001231041 1" count="0" hidden="1"/>
    <cacheHierarchy uniqueName="[Measures].[__XL_Count fees_202001231041 1]" caption="__XL_Count fees_202001231041 1" measure="1" displayFolder="" measureGroup="fees_202001231041 1" count="0" hidden="1"/>
    <cacheHierarchy uniqueName="[Measures].[__XL_Count gcrm_opportunity_202001231041 1]" caption="__XL_Count gcrm_opportunity_202001231041 1" measure="1" displayFolder="" measureGroup="gcrm_opportunity_202001231041 1" count="0" hidden="1"/>
    <cacheHierarchy uniqueName="[Measures].[__XL_Count meeting_list_202001231041 1]" caption="__XL_Count meeting_list_202001231041 1" measure="1" displayFolder="" measureGroup="meeting_list_202001231041 1" count="0" hidden="1"/>
    <cacheHierarchy uniqueName="[Measures].[__No measures defined]" caption="__No measures defined" measure="1" displayFolder="" count="0" hidden="1"/>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126"/>
        </ext>
      </extLst>
    </cacheHierarchy>
    <cacheHierarchy uniqueName="[Measures].[Sum of Amount]" caption="Sum of Amount" measure="1" displayFolder="" measureGroup="brokerage_202001231040 1" count="0" hidden="1">
      <extLst>
        <ext xmlns:x15="http://schemas.microsoft.com/office/spreadsheetml/2010/11/main" uri="{B97F6D7D-B522-45F9-BDA1-12C45D357490}">
          <x15:cacheHierarchy aggregatedColumn="29"/>
        </ext>
      </extLst>
    </cacheHierarchy>
    <cacheHierarchy uniqueName="[Measures].[Sum of Amount 2]" caption="Sum of Amount 2" measure="1" displayFolder="" measureGroup="invoice_202001231041 1" count="0" hidden="1">
      <extLst>
        <ext xmlns:x15="http://schemas.microsoft.com/office/spreadsheetml/2010/11/main" uri="{B97F6D7D-B522-45F9-BDA1-12C45D357490}">
          <x15:cacheHierarchy aggregatedColumn="10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125"/>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127"/>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80"/>
        </ext>
      </extLst>
    </cacheHierarchy>
    <cacheHierarchy uniqueName="[Measures].[Count of invoice_number]" caption="Count of invoice_number" measure="1" displayFolder="" measureGroup="invoice_202001231041" count="0" oneField="1" hidden="1">
      <fieldsUsage count="1">
        <fieldUsage x="1"/>
      </fieldsUsage>
      <extLst>
        <ext xmlns:x15="http://schemas.microsoft.com/office/spreadsheetml/2010/11/main" uri="{B97F6D7D-B522-45F9-BDA1-12C45D357490}">
          <x15:cacheHierarchy aggregatedColumn="80"/>
        </ext>
      </extLst>
    </cacheHierarchy>
  </cacheHierarchies>
  <kpis count="0"/>
  <dimensions count="16">
    <dimension name="brokerage_202001231040" uniqueName="[brokerage_202001231040]" caption="brokerage_202001231040"/>
    <dimension name="brokerage_202001231040 1" uniqueName="[brokerage_202001231040 1]" caption="brokerage_202001231040 1"/>
    <dimension name="fees_202001231041" uniqueName="[fees_202001231041]" caption="fees_202001231041"/>
    <dimension name="fees_202001231041 1" uniqueName="[fees_202001231041 1]" caption="fees_202001231041 1"/>
    <dimension name="gcrm_opportunity_202001231041" uniqueName="[gcrm_opportunity_202001231041]" caption="gcrm_opportunity_202001231041"/>
    <dimension name="gcrm_opportunity_202001231041 1" uniqueName="[gcrm_opportunity_202001231041 1]" caption="gcrm_opportunity_202001231041 1"/>
    <dimension name="invoice_202001231041" uniqueName="[invoice_202001231041]" caption="invoice_202001231041"/>
    <dimension name="invoice_202001231041 1" uniqueName="[invoice_202001231041 1]" caption="invoice_202001231041 1"/>
    <dimension measure="1" name="Measures" uniqueName="[Measures]" caption="Measures"/>
    <dimension name="meeting_list_202001231041" uniqueName="[meeting_list_202001231041]" caption="meeting_list_202001231041"/>
    <dimension name="meeting_list_202001231041 1" uniqueName="[meeting_list_202001231041 1]" caption="meeting_list_202001231041 1"/>
    <dimension name="NN EN EE Indi bdgt -20012020" uniqueName="[NN EN EE Indi bdgt -20012020]" caption="NN EN EE Indi bdgt -20012020"/>
    <dimension name="NN_EN_EE_Indi_bdgt__20012020" uniqueName="[NN_EN_EE_Indi_bdgt__20012020]" caption="NN_EN_EE_Indi_bdgt__20012020"/>
    <dimension name="Payment History" uniqueName="[Payment History]" caption="Payment History"/>
    <dimension name="Policy Details" uniqueName="[Policy Details]" caption="Policy Details"/>
    <dimension name="Table16" uniqueName="[Table16]" caption="Table16"/>
  </dimensions>
  <measureGroups count="15">
    <measureGroup name="brokerage_202001231040" caption="brokerage_202001231040"/>
    <measureGroup name="brokerage_202001231040 1" caption="brokerage_202001231040 1"/>
    <measureGroup name="fees_202001231041" caption="fees_202001231041"/>
    <measureGroup name="fees_202001231041 1" caption="fees_202001231041 1"/>
    <measureGroup name="gcrm_opportunity_202001231041" caption="gcrm_opportunity_202001231041"/>
    <measureGroup name="gcrm_opportunity_202001231041 1" caption="gcrm_opportunity_202001231041 1"/>
    <measureGroup name="invoice_202001231041" caption="invoice_202001231041"/>
    <measureGroup name="invoice_202001231041 1" caption="invoice_202001231041 1"/>
    <measureGroup name="meeting_list_202001231041" caption="meeting_list_202001231041"/>
    <measureGroup name="meeting_list_202001231041 1" caption="meeting_list_202001231041 1"/>
    <measureGroup name="NN EN EE Indi bdgt -20012020" caption="NN EN EE Indi bdgt -20012020"/>
    <measureGroup name="NN_EN_EE_Indi_bdgt__20012020" caption="NN_EN_EE_Indi_bdgt__20012020"/>
    <measureGroup name="Payment History" caption="Payment History"/>
    <measureGroup name="Policy Details" caption="Policy Details"/>
    <measureGroup name="Table16" caption="Table16"/>
  </measureGroups>
  <maps count="15">
    <map measureGroup="0" dimension="0"/>
    <map measureGroup="1" dimension="1"/>
    <map measureGroup="2" dimension="2"/>
    <map measureGroup="3" dimension="3"/>
    <map measureGroup="4" dimension="4"/>
    <map measureGroup="5" dimension="5"/>
    <map measureGroup="6" dimension="6"/>
    <map measureGroup="7" dimension="7"/>
    <map measureGroup="8" dimension="9"/>
    <map measureGroup="9" dimension="10"/>
    <map measureGroup="10" dimension="11"/>
    <map measureGroup="11" dimension="12"/>
    <map measureGroup="12" dimension="13"/>
    <map measureGroup="13" dimension="14"/>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lekha Rangubothu" refreshedDate="45691.556948611113" createdVersion="5" refreshedVersion="8" minRefreshableVersion="3" recordCount="0" supportSubquery="1" supportAdvancedDrill="1" xr:uid="{5E10357F-A593-405C-B24C-94BF6609F04F}">
  <cacheSource type="external" connectionId="18"/>
  <cacheFields count="6">
    <cacheField name="[brokerage_202001231040 1].[income_class].[income_class]" caption="income_class" numFmtId="0" hierarchy="28" level="1">
      <sharedItems count="1">
        <s v="Cross Sell"/>
      </sharedItems>
    </cacheField>
    <cacheField name="[Measures].[Sum of Cross sell bugdet]" caption="Sum of Cross sell bugdet" numFmtId="0" hierarchy="161" level="32767"/>
    <cacheField name="[Measures].[Sum of Amount]" caption="Sum of Amount" numFmtId="0" hierarchy="162" level="32767"/>
    <cacheField name="[Measures].[Sum of Amount 2]" caption="Sum of Amount 2" numFmtId="0" hierarchy="163" level="32767"/>
    <cacheField name="[invoice_202001231041 1].[income_class].[income_class]" caption="income_class" numFmtId="0" hierarchy="99" level="1">
      <sharedItems containsSemiMixedTypes="0" containsNonDate="0" containsString="0"/>
    </cacheField>
    <cacheField name="[brokerage_202001231040 1].[Exe Name].[Exe Name]" caption="Exe Name" numFmtId="0" hierarchy="25" level="1">
      <sharedItems containsSemiMixedTypes="0" containsNonDate="0" containsString="0"/>
    </cacheField>
  </cacheFields>
  <cacheHierarchies count="168">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 1].[client_name]" caption="client_name" attribute="1" defaultMemberUniqueName="[brokerage_202001231040 1].[client_name].[All]" allUniqueName="[brokerage_202001231040 1].[client_name].[All]" dimensionUniqueName="[brokerage_202001231040 1]" displayFolder="" count="0" memberValueDatatype="130" unbalanced="0"/>
    <cacheHierarchy uniqueName="[brokerage_202001231040 1].[policy_number]" caption="policy_number" attribute="1" defaultMemberUniqueName="[brokerage_202001231040 1].[policy_number].[All]" allUniqueName="[brokerage_202001231040 1].[policy_number].[All]" dimensionUniqueName="[brokerage_202001231040 1]" displayFolder="" count="0" memberValueDatatype="130" unbalanced="0"/>
    <cacheHierarchy uniqueName="[brokerage_202001231040 1].[policy_status]" caption="policy_status" attribute="1" defaultMemberUniqueName="[brokerage_202001231040 1].[policy_status].[All]" allUniqueName="[brokerage_202001231040 1].[policy_status].[All]" dimensionUniqueName="[brokerage_202001231040 1]" displayFolder="" count="0" memberValueDatatype="130" unbalanced="0"/>
    <cacheHierarchy uniqueName="[brokerage_202001231040 1].[policy_start_date]" caption="policy_start_date" attribute="1" time="1" defaultMemberUniqueName="[brokerage_202001231040 1].[policy_start_date].[All]" allUniqueName="[brokerage_202001231040 1].[policy_start_date].[All]" dimensionUniqueName="[brokerage_202001231040 1]" displayFolder="" count="0" memberValueDatatype="7" unbalanced="0"/>
    <cacheHierarchy uniqueName="[brokerage_202001231040 1].[policy_end_date]" caption="policy_end_date" attribute="1" time="1" defaultMemberUniqueName="[brokerage_202001231040 1].[policy_end_date].[All]" allUniqueName="[brokerage_202001231040 1].[policy_end_date].[All]" dimensionUniqueName="[brokerage_202001231040 1]" displayFolder="" count="0" memberValueDatatype="7" unbalanced="0"/>
    <cacheHierarchy uniqueName="[brokerage_202001231040 1].[product_group]" caption="product_group" attribute="1" defaultMemberUniqueName="[brokerage_202001231040 1].[product_group].[All]" allUniqueName="[brokerage_202001231040 1].[product_group].[All]" dimensionUniqueName="[brokerage_202001231040 1]" displayFolder="" count="0" memberValueDatatype="130" unbalanced="0"/>
    <cacheHierarchy uniqueName="[brokerage_202001231040 1].[Account Exe ID]" caption="Account Exe ID" attribute="1" defaultMemberUniqueName="[brokerage_202001231040 1].[Account Exe ID].[All]" allUniqueName="[brokerage_202001231040 1].[Account Exe ID].[All]" dimensionUniqueName="[brokerage_202001231040 1]" displayFolder="" count="0" memberValueDatatype="20" unbalanced="0"/>
    <cacheHierarchy uniqueName="[brokerage_202001231040 1].[Exe Name]" caption="Exe Name" attribute="1" defaultMemberUniqueName="[brokerage_202001231040 1].[Exe Name].[All]" allUniqueName="[brokerage_202001231040 1].[Exe Name].[All]" dimensionUniqueName="[brokerage_202001231040 1]" displayFolder="" count="2" memberValueDatatype="130" unbalanced="0">
      <fieldsUsage count="2">
        <fieldUsage x="-1"/>
        <fieldUsage x="5"/>
      </fieldsUsage>
    </cacheHierarchy>
    <cacheHierarchy uniqueName="[brokerage_202001231040 1].[branch_name]" caption="branch_name" attribute="1" defaultMemberUniqueName="[brokerage_202001231040 1].[branch_name].[All]" allUniqueName="[brokerage_202001231040 1].[branch_name].[All]" dimensionUniqueName="[brokerage_202001231040 1]" displayFolder="" count="0" memberValueDatatype="130" unbalanced="0"/>
    <cacheHierarchy uniqueName="[brokerage_202001231040 1].[solution_group]" caption="solution_group" attribute="1" defaultMemberUniqueName="[brokerage_202001231040 1].[solution_group].[All]" allUniqueName="[brokerage_202001231040 1].[solution_group].[All]" dimensionUniqueName="[brokerage_202001231040 1]" displayFolder="" count="0" memberValueDatatype="130" unbalanced="0"/>
    <cacheHierarchy uniqueName="[brokerage_202001231040 1].[income_class]" caption="income_class" attribute="1" defaultMemberUniqueName="[brokerage_202001231040 1].[income_class].[All]" allUniqueName="[brokerage_202001231040 1].[income_class].[All]" dimensionUniqueName="[brokerage_202001231040 1]" displayFolder="" count="2" memberValueDatatype="130" unbalanced="0">
      <fieldsUsage count="2">
        <fieldUsage x="-1"/>
        <fieldUsage x="0"/>
      </fieldsUsage>
    </cacheHierarchy>
    <cacheHierarchy uniqueName="[brokerage_202001231040 1].[Amount]" caption="Amount" attribute="1" defaultMemberUniqueName="[brokerage_202001231040 1].[Amount].[All]" allUniqueName="[brokerage_202001231040 1].[Amount].[All]" dimensionUniqueName="[brokerage_202001231040 1]" displayFolder="" count="0" memberValueDatatype="5" unbalanced="0"/>
    <cacheHierarchy uniqueName="[brokerage_202001231040 1].[income_due_date]" caption="income_due_date" attribute="1" time="1" defaultMemberUniqueName="[brokerage_202001231040 1].[income_due_date].[All]" allUniqueName="[brokerage_202001231040 1].[income_due_date].[All]" dimensionUniqueName="[brokerage_202001231040 1]" displayFolder="" count="0" memberValueDatatype="7" unbalanced="0"/>
    <cacheHierarchy uniqueName="[brokerage_202001231040 1].[revenue_transaction_type]" caption="revenue_transaction_type" attribute="1" defaultMemberUniqueName="[brokerage_202001231040 1].[revenue_transaction_type].[All]" allUniqueName="[brokerage_202001231040 1].[revenue_transaction_type].[All]" dimensionUniqueName="[brokerage_202001231040 1]" displayFolder="" count="0" memberValueDatatype="130" unbalanced="0"/>
    <cacheHierarchy uniqueName="[brokerage_202001231040 1].[renewal_status]" caption="renewal_status" attribute="1" defaultMemberUniqueName="[brokerage_202001231040 1].[renewal_status].[All]" allUniqueName="[brokerage_202001231040 1].[renewal_status].[All]" dimensionUniqueName="[brokerage_202001231040 1]" displayFolder="" count="0" memberValueDatatype="130" unbalanced="0"/>
    <cacheHierarchy uniqueName="[brokerage_202001231040 1].[lapse_reason]" caption="lapse_reason" attribute="1" defaultMemberUniqueName="[brokerage_202001231040 1].[lapse_reason].[All]" allUniqueName="[brokerage_202001231040 1].[lapse_reason].[All]" dimensionUniqueName="[brokerage_202001231040 1]" displayFolder="" count="0" memberValueDatatype="130" unbalanced="0"/>
    <cacheHierarchy uniqueName="[brokerage_202001231040 1].[last_updated_date]" caption="last_updated_date" attribute="1" time="1" defaultMemberUniqueName="[brokerage_202001231040 1].[last_updated_date].[All]" allUniqueName="[brokerage_202001231040 1].[last_updated_date].[All]" dimensionUniqueName="[brokerage_202001231040 1]" displayFolder="" count="0" memberValueDatatype="7" unbalanced="0"/>
    <cacheHierarchy uniqueName="[brokerage_202001231040 1].[Account Executive]" caption="Account Executive" attribute="1" defaultMemberUniqueName="[brokerage_202001231040 1].[Account Executive].[All]" allUniqueName="[brokerage_202001231040 1].[Account Executive].[All]" dimensionUniqueName="[brokerage_202001231040 1]"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 1].[client_name]" caption="client_name" attribute="1" defaultMemberUniqueName="[fees_202001231041 1].[client_name].[All]" allUniqueName="[fees_202001231041 1].[client_name].[All]" dimensionUniqueName="[fees_202001231041 1]" displayFolder="" count="0" memberValueDatatype="130" unbalanced="0"/>
    <cacheHierarchy uniqueName="[fees_202001231041 1].[branch_name]" caption="branch_name" attribute="1" defaultMemberUniqueName="[fees_202001231041 1].[branch_name].[All]" allUniqueName="[fees_202001231041 1].[branch_name].[All]" dimensionUniqueName="[fees_202001231041 1]" displayFolder="" count="0" memberValueDatatype="130" unbalanced="0"/>
    <cacheHierarchy uniqueName="[fees_202001231041 1].[solution_group]" caption="solution_group" attribute="1" defaultMemberUniqueName="[fees_202001231041 1].[solution_group].[All]" allUniqueName="[fees_202001231041 1].[solution_group].[All]" dimensionUniqueName="[fees_202001231041 1]" displayFolder="" count="0" memberValueDatatype="130" unbalanced="0"/>
    <cacheHierarchy uniqueName="[fees_202001231041 1].[Account Exe ID]" caption="Account Exe ID" attribute="1" defaultMemberUniqueName="[fees_202001231041 1].[Account Exe ID].[All]" allUniqueName="[fees_202001231041 1].[Account Exe ID].[All]" dimensionUniqueName="[fees_202001231041 1]" displayFolder="" count="0" memberValueDatatype="20" unbalanced="0"/>
    <cacheHierarchy uniqueName="[fees_202001231041 1].[Account Executive]" caption="Account Executive" attribute="1" defaultMemberUniqueName="[fees_202001231041 1].[Account Executive].[All]" allUniqueName="[fees_202001231041 1].[Account Executive].[All]" dimensionUniqueName="[fees_202001231041 1]" displayFolder="" count="0" memberValueDatatype="130" unbalanced="0"/>
    <cacheHierarchy uniqueName="[fees_202001231041 1].[income_class]" caption="income_class" attribute="1" defaultMemberUniqueName="[fees_202001231041 1].[income_class].[All]" allUniqueName="[fees_202001231041 1].[income_class].[All]" dimensionUniqueName="[fees_202001231041 1]" displayFolder="" count="0" memberValueDatatype="130" unbalanced="0"/>
    <cacheHierarchy uniqueName="[fees_202001231041 1].[Amount]" caption="Amount" attribute="1" defaultMemberUniqueName="[fees_202001231041 1].[Amount].[All]" allUniqueName="[fees_202001231041 1].[Amount].[All]" dimensionUniqueName="[fees_202001231041 1]" displayFolder="" count="0" memberValueDatatype="20" unbalanced="0"/>
    <cacheHierarchy uniqueName="[fees_202001231041 1].[income_due_date]" caption="income_due_date" attribute="1" time="1" defaultMemberUniqueName="[fees_202001231041 1].[income_due_date].[All]" allUniqueName="[fees_202001231041 1].[income_due_date].[All]" dimensionUniqueName="[fees_202001231041 1]" displayFolder="" count="0" memberValueDatatype="7" unbalanced="0"/>
    <cacheHierarchy uniqueName="[fees_202001231041 1].[revenue_transaction_type]" caption="revenue_transaction_type" attribute="1" defaultMemberUniqueName="[fees_202001231041 1].[revenue_transaction_type].[All]" allUniqueName="[fees_202001231041 1].[revenue_transaction_type].[All]" dimensionUniqueName="[fees_202001231041 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 1].[opportunity_name]" caption="opportunity_name" attribute="1" defaultMemberUniqueName="[gcrm_opportunity_202001231041 1].[opportunity_name].[All]" allUniqueName="[gcrm_opportunity_202001231041 1].[opportunity_name].[All]" dimensionUniqueName="[gcrm_opportunity_202001231041 1]" displayFolder="" count="0" memberValueDatatype="130" unbalanced="0"/>
    <cacheHierarchy uniqueName="[gcrm_opportunity_202001231041 1].[opportunity_id]" caption="opportunity_id" attribute="1" defaultMemberUniqueName="[gcrm_opportunity_202001231041 1].[opportunity_id].[All]" allUniqueName="[gcrm_opportunity_202001231041 1].[opportunity_id].[All]" dimensionUniqueName="[gcrm_opportunity_202001231041 1]" displayFolder="" count="0" memberValueDatatype="130" unbalanced="0"/>
    <cacheHierarchy uniqueName="[gcrm_opportunity_202001231041 1].[Account Exe Id]" caption="Account Exe Id" attribute="1" defaultMemberUniqueName="[gcrm_opportunity_202001231041 1].[Account Exe Id].[All]" allUniqueName="[gcrm_opportunity_202001231041 1].[Account Exe Id].[All]" dimensionUniqueName="[gcrm_opportunity_202001231041 1]" displayFolder="" count="0" memberValueDatatype="20" unbalanced="0"/>
    <cacheHierarchy uniqueName="[gcrm_opportunity_202001231041 1].[Account Executive]" caption="Account Executive" attribute="1" defaultMemberUniqueName="[gcrm_opportunity_202001231041 1].[Account Executive].[All]" allUniqueName="[gcrm_opportunity_202001231041 1].[Account Executive].[All]" dimensionUniqueName="[gcrm_opportunity_202001231041 1]" displayFolder="" count="0" memberValueDatatype="130" unbalanced="0"/>
    <cacheHierarchy uniqueName="[gcrm_opportunity_202001231041 1].[premium_amount]" caption="premium_amount" attribute="1" defaultMemberUniqueName="[gcrm_opportunity_202001231041 1].[premium_amount].[All]" allUniqueName="[gcrm_opportunity_202001231041 1].[premium_amount].[All]" dimensionUniqueName="[gcrm_opportunity_202001231041 1]" displayFolder="" count="0" memberValueDatatype="20" unbalanced="0"/>
    <cacheHierarchy uniqueName="[gcrm_opportunity_202001231041 1].[revenue_amount]" caption="revenue_amount" attribute="1" defaultMemberUniqueName="[gcrm_opportunity_202001231041 1].[revenue_amount].[All]" allUniqueName="[gcrm_opportunity_202001231041 1].[revenue_amount].[All]" dimensionUniqueName="[gcrm_opportunity_202001231041 1]" displayFolder="" count="0" memberValueDatatype="20" unbalanced="0"/>
    <cacheHierarchy uniqueName="[gcrm_opportunity_202001231041 1].[closing_date]" caption="closing_date" attribute="1" time="1" defaultMemberUniqueName="[gcrm_opportunity_202001231041 1].[closing_date].[All]" allUniqueName="[gcrm_opportunity_202001231041 1].[closing_date].[All]" dimensionUniqueName="[gcrm_opportunity_202001231041 1]" displayFolder="" count="0" memberValueDatatype="7" unbalanced="0"/>
    <cacheHierarchy uniqueName="[gcrm_opportunity_202001231041 1].[stage]" caption="stage" attribute="1" defaultMemberUniqueName="[gcrm_opportunity_202001231041 1].[stage].[All]" allUniqueName="[gcrm_opportunity_202001231041 1].[stage].[All]" dimensionUniqueName="[gcrm_opportunity_202001231041 1]" displayFolder="" count="0" memberValueDatatype="130" unbalanced="0"/>
    <cacheHierarchy uniqueName="[gcrm_opportunity_202001231041 1].[branch]" caption="branch" attribute="1" defaultMemberUniqueName="[gcrm_opportunity_202001231041 1].[branch].[All]" allUniqueName="[gcrm_opportunity_202001231041 1].[branch].[All]" dimensionUniqueName="[gcrm_opportunity_202001231041 1]" displayFolder="" count="0" memberValueDatatype="130" unbalanced="0"/>
    <cacheHierarchy uniqueName="[gcrm_opportunity_202001231041 1].[specialty]" caption="specialty" attribute="1" defaultMemberUniqueName="[gcrm_opportunity_202001231041 1].[specialty].[All]" allUniqueName="[gcrm_opportunity_202001231041 1].[specialty].[All]" dimensionUniqueName="[gcrm_opportunity_202001231041 1]" displayFolder="" count="0" memberValueDatatype="130" unbalanced="0"/>
    <cacheHierarchy uniqueName="[gcrm_opportunity_202001231041 1].[product_group]" caption="product_group" attribute="1" defaultMemberUniqueName="[gcrm_opportunity_202001231041 1].[product_group].[All]" allUniqueName="[gcrm_opportunity_202001231041 1].[product_group].[All]" dimensionUniqueName="[gcrm_opportunity_202001231041 1]" displayFolder="" count="0" memberValueDatatype="130" unbalanced="0"/>
    <cacheHierarchy uniqueName="[gcrm_opportunity_202001231041 1].[product_sub_group]" caption="product_sub_group" attribute="1" defaultMemberUniqueName="[gcrm_opportunity_202001231041 1].[product_sub_group].[All]" allUniqueName="[gcrm_opportunity_202001231041 1].[product_sub_group].[All]" dimensionUniqueName="[gcrm_opportunity_202001231041 1]" displayFolder="" count="0" memberValueDatatype="130" unbalanced="0"/>
    <cacheHierarchy uniqueName="[gcrm_opportunity_202001231041 1].[risk_details]" caption="risk_details" attribute="1" defaultMemberUniqueName="[gcrm_opportunity_202001231041 1].[risk_details].[All]" allUniqueName="[gcrm_opportunity_202001231041 1].[risk_details].[All]" dimensionUniqueName="[gcrm_opportunity_202001231041 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 1].[invoice_number]" caption="invoice_number" attribute="1" defaultMemberUniqueName="[invoice_202001231041 1].[invoice_number].[All]" allUniqueName="[invoice_202001231041 1].[invoice_number].[All]" dimensionUniqueName="[invoice_202001231041 1]" displayFolder="" count="0" memberValueDatatype="20" unbalanced="0"/>
    <cacheHierarchy uniqueName="[invoice_202001231041 1].[invoice_date]" caption="invoice_date" attribute="1" time="1" defaultMemberUniqueName="[invoice_202001231041 1].[invoice_date].[All]" allUniqueName="[invoice_202001231041 1].[invoice_date].[All]" dimensionUniqueName="[invoice_202001231041 1]" displayFolder="" count="0" memberValueDatatype="7" unbalanced="0"/>
    <cacheHierarchy uniqueName="[invoice_202001231041 1].[revenue_transaction_type]" caption="revenue_transaction_type" attribute="1" defaultMemberUniqueName="[invoice_202001231041 1].[revenue_transaction_type].[All]" allUniqueName="[invoice_202001231041 1].[revenue_transaction_type].[All]" dimensionUniqueName="[invoice_202001231041 1]" displayFolder="" count="0" memberValueDatatype="130" unbalanced="0"/>
    <cacheHierarchy uniqueName="[invoice_202001231041 1].[branch_name]" caption="branch_name" attribute="1" defaultMemberUniqueName="[invoice_202001231041 1].[branch_name].[All]" allUniqueName="[invoice_202001231041 1].[branch_name].[All]" dimensionUniqueName="[invoice_202001231041 1]" displayFolder="" count="0" memberValueDatatype="130" unbalanced="0"/>
    <cacheHierarchy uniqueName="[invoice_202001231041 1].[solution_group]" caption="solution_group" attribute="1" defaultMemberUniqueName="[invoice_202001231041 1].[solution_group].[All]" allUniqueName="[invoice_202001231041 1].[solution_group].[All]" dimensionUniqueName="[invoice_202001231041 1]" displayFolder="" count="0" memberValueDatatype="130" unbalanced="0"/>
    <cacheHierarchy uniqueName="[invoice_202001231041 1].[Account Exe ID]" caption="Account Exe ID" attribute="1" defaultMemberUniqueName="[invoice_202001231041 1].[Account Exe ID].[All]" allUniqueName="[invoice_202001231041 1].[Account Exe ID].[All]" dimensionUniqueName="[invoice_202001231041 1]" displayFolder="" count="0" memberValueDatatype="20" unbalanced="0"/>
    <cacheHierarchy uniqueName="[invoice_202001231041 1].[Account Executive]" caption="Account Executive" attribute="1" defaultMemberUniqueName="[invoice_202001231041 1].[Account Executive].[All]" allUniqueName="[invoice_202001231041 1].[Account Executive].[All]" dimensionUniqueName="[invoice_202001231041 1]" displayFolder="" count="0" memberValueDatatype="130" unbalanced="0"/>
    <cacheHierarchy uniqueName="[invoice_202001231041 1].[income_class]" caption="income_class" attribute="1" defaultMemberUniqueName="[invoice_202001231041 1].[income_class].[All]" allUniqueName="[invoice_202001231041 1].[income_class].[All]" dimensionUniqueName="[invoice_202001231041 1]" displayFolder="" count="2" memberValueDatatype="130" unbalanced="0">
      <fieldsUsage count="2">
        <fieldUsage x="-1"/>
        <fieldUsage x="4"/>
      </fieldsUsage>
    </cacheHierarchy>
    <cacheHierarchy uniqueName="[invoice_202001231041 1].[Client Name]" caption="Client Name" attribute="1" defaultMemberUniqueName="[invoice_202001231041 1].[Client Name].[All]" allUniqueName="[invoice_202001231041 1].[Client Name].[All]" dimensionUniqueName="[invoice_202001231041 1]" displayFolder="" count="0" memberValueDatatype="130" unbalanced="0"/>
    <cacheHierarchy uniqueName="[invoice_202001231041 1].[policy_number]" caption="policy_number" attribute="1" defaultMemberUniqueName="[invoice_202001231041 1].[policy_number].[All]" allUniqueName="[invoice_202001231041 1].[policy_number].[All]" dimensionUniqueName="[invoice_202001231041 1]" displayFolder="" count="0" memberValueDatatype="130" unbalanced="0"/>
    <cacheHierarchy uniqueName="[invoice_202001231041 1].[Amount]" caption="Amount" attribute="1" defaultMemberUniqueName="[invoice_202001231041 1].[Amount].[All]" allUniqueName="[invoice_202001231041 1].[Amount].[All]" dimensionUniqueName="[invoice_202001231041 1]" displayFolder="" count="0" memberValueDatatype="20" unbalanced="0"/>
    <cacheHierarchy uniqueName="[invoice_202001231041 1].[income_due_date]" caption="income_due_date" attribute="1" time="1" defaultMemberUniqueName="[invoice_202001231041 1].[income_due_date].[All]" allUniqueName="[invoice_202001231041 1].[income_due_date].[All]" dimensionUniqueName="[invoice_202001231041 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 1].[Account Exe ID]" caption="Account Exe ID" attribute="1" defaultMemberUniqueName="[meeting_list_202001231041 1].[Account Exe ID].[All]" allUniqueName="[meeting_list_202001231041 1].[Account Exe ID].[All]" dimensionUniqueName="[meeting_list_202001231041 1]" displayFolder="" count="0" memberValueDatatype="20" unbalanced="0"/>
    <cacheHierarchy uniqueName="[meeting_list_202001231041 1].[Account Executive]" caption="Account Executive" attribute="1" defaultMemberUniqueName="[meeting_list_202001231041 1].[Account Executive].[All]" allUniqueName="[meeting_list_202001231041 1].[Account Executive].[All]" dimensionUniqueName="[meeting_list_202001231041 1]" displayFolder="" count="0" memberValueDatatype="130" unbalanced="0"/>
    <cacheHierarchy uniqueName="[meeting_list_202001231041 1].[branch_name]" caption="branch_name" attribute="1" defaultMemberUniqueName="[meeting_list_202001231041 1].[branch_name].[All]" allUniqueName="[meeting_list_202001231041 1].[branch_name].[All]" dimensionUniqueName="[meeting_list_202001231041 1]" displayFolder="" count="0" memberValueDatatype="130" unbalanced="0"/>
    <cacheHierarchy uniqueName="[meeting_list_202001231041 1].[global_attendees]" caption="global_attendees" attribute="1" defaultMemberUniqueName="[meeting_list_202001231041 1].[global_attendees].[All]" allUniqueName="[meeting_list_202001231041 1].[global_attendees].[All]" dimensionUniqueName="[meeting_list_202001231041 1]" displayFolder="" count="0" memberValueDatatype="130" unbalanced="0"/>
    <cacheHierarchy uniqueName="[meeting_list_202001231041 1].[meeting_date]" caption="meeting_date" attribute="1" time="1" defaultMemberUniqueName="[meeting_list_202001231041 1].[meeting_date].[All]" allUniqueName="[meeting_list_202001231041 1].[meeting_date].[All]" dimensionUniqueName="[meeting_list_202001231041 1]" displayFolder="" count="0" memberValueDatatype="7" unbalanced="0"/>
    <cacheHierarchy uniqueName="[NN EN EE Indi bdgt -20012020].[Branch]" caption="Branch" attribute="1" defaultMemberUniqueName="[NN EN EE Indi bdgt -20012020].[Branch].[All]" allUniqueName="[NN EN EE Indi bdgt -20012020].[Branch].[All]" dimensionUniqueName="[NN EN EE Indi bdgt -20012020]" displayFolder="" count="0" memberValueDatatype="130" unbalanced="0"/>
    <cacheHierarchy uniqueName="[NN EN EE Indi bdgt -20012020].[Account Exe ID]" caption="Account Exe ID" attribute="1" defaultMemberUniqueName="[NN EN EE Indi bdgt -20012020].[Account Exe ID].[All]" allUniqueName="[NN EN EE Indi bdgt -20012020].[Account Exe ID].[All]" dimensionUniqueName="[NN EN EE Indi bdgt -20012020]" displayFolder="" count="0" memberValueDatatype="20" unbalanced="0"/>
    <cacheHierarchy uniqueName="[NN EN EE Indi bdgt -20012020].[Employee Name]" caption="Employee Name" attribute="1" defaultMemberUniqueName="[NN EN EE Indi bdgt -20012020].[Employee Name].[All]" allUniqueName="[NN EN EE Indi bdgt -20012020].[Employee Name].[All]" dimensionUniqueName="[NN EN EE Indi bdgt -20012020]" displayFolder="" count="0" memberValueDatatype="130" unbalanced="0"/>
    <cacheHierarchy uniqueName="[NN EN EE Indi bdgt -20012020].[New Role2]" caption="New Role2" attribute="1" defaultMemberUniqueName="[NN EN EE Indi bdgt -20012020].[New Role2].[All]" allUniqueName="[NN EN EE Indi bdgt -20012020].[New Role2].[All]" dimensionUniqueName="[NN EN EE Indi bdgt -20012020]" displayFolder="" count="0" memberValueDatatype="130" unbalanced="0"/>
    <cacheHierarchy uniqueName="[NN EN EE Indi bdgt -20012020].[New Budget]" caption="New Budget" attribute="1" defaultMemberUniqueName="[NN EN EE Indi bdgt -20012020].[New Budget].[All]" allUniqueName="[NN EN EE Indi bdgt -20012020].[New Budget].[All]" dimensionUniqueName="[NN EN EE Indi bdgt -20012020]" displayFolder="" count="0" memberValueDatatype="20" unbalanced="0"/>
    <cacheHierarchy uniqueName="[NN EN EE Indi bdgt -20012020].[Cross sell bugdet]" caption="Cross sell bugdet" attribute="1" defaultMemberUniqueName="[NN EN EE Indi bdgt -20012020].[Cross sell bugdet].[All]" allUniqueName="[NN EN EE Indi bdgt -20012020].[Cross sell bugdet].[All]" dimensionUniqueName="[NN EN EE Indi bdgt -20012020]" displayFolder="" count="0" memberValueDatatype="20" unbalanced="0"/>
    <cacheHierarchy uniqueName="[NN EN EE Indi bdgt -20012020].[Renewal Budget]" caption="Renewal Budget" attribute="1" defaultMemberUniqueName="[NN EN EE Indi bdgt -20012020].[Renewal Budget].[All]" allUniqueName="[NN EN EE Indi bdgt -20012020].[Renewal Budget].[All]" dimensionUniqueName="[NN EN EE Indi bdgt -20012020]" displayFolder="" count="0" memberValueDatatype="2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Table16].[Column1]" caption="Column1" attribute="1" defaultMemberUniqueName="[Table16].[Column1].[All]" allUniqueName="[Table16].[Column1].[All]" dimensionUniqueName="[Table16]" displayFolder="" count="0" memberValueDatatype="130" unbalanced="0"/>
    <cacheHierarchy uniqueName="[Table16].[Column2]" caption="Column2" attribute="1" defaultMemberUniqueName="[Table16].[Column2].[All]" allUniqueName="[Table16].[Column2].[All]" dimensionUniqueName="[Table16]" displayFolder="" count="0" memberValueDatatype="20" unbalanced="0"/>
    <cacheHierarchy uniqueName="[Measures].[__XL_Count brokerage_202001231040]" caption="__XL_Count brokerage_202001231040" measure="1" displayFolder="" measureGroup="brokerage_202001231040" count="0" hidden="1"/>
    <cacheHierarchy uniqueName="[Measures].[__XL_Count NN EN EE Indi bdgt -20012020]" caption="__XL_Count NN EN EE Indi bdgt -20012020" measure="1" displayFolder="" measureGroup="NN EN EE Indi bdgt -20012020" count="0" hidden="1"/>
    <cacheHierarchy uniqueName="[Measures].[__XL_Count fees_202001231041]" caption="__XL_Count fees_202001231041" measure="1" displayFolder="" measureGroup="fees_202001231041"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Policy Details]" caption="__XL_Count Policy Details" measure="1" displayFolder="" measureGroup="Policy Details" count="0" hidden="1"/>
    <cacheHierarchy uniqueName="[Measures].[__XL_Count Payment History]" caption="__XL_Count Payment History" measure="1" displayFolder="" measureGroup="Payment History" count="0" hidden="1"/>
    <cacheHierarchy uniqueName="[Measures].[__XL_Count Table16]" caption="__XL_Count Table16" measure="1" displayFolder="" measureGroup="Table16" count="0" hidden="1"/>
    <cacheHierarchy uniqueName="[Measures].[__XL_Count brokerage_202001231040 1]" caption="__XL_Count brokerage_202001231040 1" measure="1" displayFolder="" measureGroup="brokerage_202001231040 1"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1]" caption="__XL_Count invoice_202001231041 1" measure="1" displayFolder="" measureGroup="invoice_202001231041 1" count="0" hidden="1"/>
    <cacheHierarchy uniqueName="[Measures].[__XL_Count fees_202001231041 1]" caption="__XL_Count fees_202001231041 1" measure="1" displayFolder="" measureGroup="fees_202001231041 1" count="0" hidden="1"/>
    <cacheHierarchy uniqueName="[Measures].[__XL_Count gcrm_opportunity_202001231041 1]" caption="__XL_Count gcrm_opportunity_202001231041 1" measure="1" displayFolder="" measureGroup="gcrm_opportunity_202001231041 1" count="0" hidden="1"/>
    <cacheHierarchy uniqueName="[Measures].[__XL_Count meeting_list_202001231041 1]" caption="__XL_Count meeting_list_202001231041 1" measure="1" displayFolder="" measureGroup="meeting_list_202001231041 1" count="0" hidden="1"/>
    <cacheHierarchy uniqueName="[Measures].[__No measures defined]" caption="__No measures defined" measure="1" displayFolder="" count="0" hidden="1"/>
    <cacheHierarchy uniqueName="[Measures].[Sum of Cross sell bugdet]" caption="Sum of Cross sell bugdet" measure="1" displayFolder="" measureGroup="NN_EN_EE_Indi_bdgt__20012020" count="0" oneField="1" hidden="1">
      <fieldsUsage count="1">
        <fieldUsage x="1"/>
      </fieldsUsage>
      <extLst>
        <ext xmlns:x15="http://schemas.microsoft.com/office/spreadsheetml/2010/11/main" uri="{B97F6D7D-B522-45F9-BDA1-12C45D357490}">
          <x15:cacheHierarchy aggregatedColumn="126"/>
        </ext>
      </extLst>
    </cacheHierarchy>
    <cacheHierarchy uniqueName="[Measures].[Sum of Amount]" caption="Sum of Amount" measure="1" displayFolder="" measureGroup="brokerage_202001231040 1"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Amount 2]" caption="Sum of Amount 2" measure="1" displayFolder="" measureGroup="invoice_202001231041 1" count="0" oneField="1" hidden="1">
      <fieldsUsage count="1">
        <fieldUsage x="3"/>
      </fieldsUsage>
      <extLst>
        <ext xmlns:x15="http://schemas.microsoft.com/office/spreadsheetml/2010/11/main" uri="{B97F6D7D-B522-45F9-BDA1-12C45D357490}">
          <x15:cacheHierarchy aggregatedColumn="10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125"/>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127"/>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80"/>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80"/>
        </ext>
      </extLst>
    </cacheHierarchy>
  </cacheHierarchies>
  <kpis count="0"/>
  <dimensions count="16">
    <dimension name="brokerage_202001231040" uniqueName="[brokerage_202001231040]" caption="brokerage_202001231040"/>
    <dimension name="brokerage_202001231040 1" uniqueName="[brokerage_202001231040 1]" caption="brokerage_202001231040 1"/>
    <dimension name="fees_202001231041" uniqueName="[fees_202001231041]" caption="fees_202001231041"/>
    <dimension name="fees_202001231041 1" uniqueName="[fees_202001231041 1]" caption="fees_202001231041 1"/>
    <dimension name="gcrm_opportunity_202001231041" uniqueName="[gcrm_opportunity_202001231041]" caption="gcrm_opportunity_202001231041"/>
    <dimension name="gcrm_opportunity_202001231041 1" uniqueName="[gcrm_opportunity_202001231041 1]" caption="gcrm_opportunity_202001231041 1"/>
    <dimension name="invoice_202001231041" uniqueName="[invoice_202001231041]" caption="invoice_202001231041"/>
    <dimension name="invoice_202001231041 1" uniqueName="[invoice_202001231041 1]" caption="invoice_202001231041 1"/>
    <dimension measure="1" name="Measures" uniqueName="[Measures]" caption="Measures"/>
    <dimension name="meeting_list_202001231041" uniqueName="[meeting_list_202001231041]" caption="meeting_list_202001231041"/>
    <dimension name="meeting_list_202001231041 1" uniqueName="[meeting_list_202001231041 1]" caption="meeting_list_202001231041 1"/>
    <dimension name="NN EN EE Indi bdgt -20012020" uniqueName="[NN EN EE Indi bdgt -20012020]" caption="NN EN EE Indi bdgt -20012020"/>
    <dimension name="NN_EN_EE_Indi_bdgt__20012020" uniqueName="[NN_EN_EE_Indi_bdgt__20012020]" caption="NN_EN_EE_Indi_bdgt__20012020"/>
    <dimension name="Payment History" uniqueName="[Payment History]" caption="Payment History"/>
    <dimension name="Policy Details" uniqueName="[Policy Details]" caption="Policy Details"/>
    <dimension name="Table16" uniqueName="[Table16]" caption="Table16"/>
  </dimensions>
  <measureGroups count="15">
    <measureGroup name="brokerage_202001231040" caption="brokerage_202001231040"/>
    <measureGroup name="brokerage_202001231040 1" caption="brokerage_202001231040 1"/>
    <measureGroup name="fees_202001231041" caption="fees_202001231041"/>
    <measureGroup name="fees_202001231041 1" caption="fees_202001231041 1"/>
    <measureGroup name="gcrm_opportunity_202001231041" caption="gcrm_opportunity_202001231041"/>
    <measureGroup name="gcrm_opportunity_202001231041 1" caption="gcrm_opportunity_202001231041 1"/>
    <measureGroup name="invoice_202001231041" caption="invoice_202001231041"/>
    <measureGroup name="invoice_202001231041 1" caption="invoice_202001231041 1"/>
    <measureGroup name="meeting_list_202001231041" caption="meeting_list_202001231041"/>
    <measureGroup name="meeting_list_202001231041 1" caption="meeting_list_202001231041 1"/>
    <measureGroup name="NN EN EE Indi bdgt -20012020" caption="NN EN EE Indi bdgt -20012020"/>
    <measureGroup name="NN_EN_EE_Indi_bdgt__20012020" caption="NN_EN_EE_Indi_bdgt__20012020"/>
    <measureGroup name="Payment History" caption="Payment History"/>
    <measureGroup name="Policy Details" caption="Policy Details"/>
    <measureGroup name="Table16" caption="Table16"/>
  </measureGroups>
  <maps count="15">
    <map measureGroup="0" dimension="0"/>
    <map measureGroup="1" dimension="1"/>
    <map measureGroup="2" dimension="2"/>
    <map measureGroup="3" dimension="3"/>
    <map measureGroup="4" dimension="4"/>
    <map measureGroup="5" dimension="5"/>
    <map measureGroup="6" dimension="6"/>
    <map measureGroup="7" dimension="7"/>
    <map measureGroup="8" dimension="9"/>
    <map measureGroup="9" dimension="10"/>
    <map measureGroup="10" dimension="11"/>
    <map measureGroup="11" dimension="12"/>
    <map measureGroup="12" dimension="13"/>
    <map measureGroup="13" dimension="14"/>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lekha Rangubothu" refreshedDate="45691.556949189813" createdVersion="5" refreshedVersion="8" minRefreshableVersion="3" recordCount="0" supportSubquery="1" supportAdvancedDrill="1" xr:uid="{679D2F96-8DBD-4EFD-877C-1A0BD95E830A}">
  <cacheSource type="external" connectionId="18"/>
  <cacheFields count="6">
    <cacheField name="[brokerage_202001231040 1].[income_class].[income_class]" caption="income_class" numFmtId="0" hierarchy="28" level="1">
      <sharedItems count="1">
        <s v="New"/>
      </sharedItems>
    </cacheField>
    <cacheField name="[Measures].[Sum of New Budget]" caption="Sum of New Budget" numFmtId="0" hierarchy="164" level="32767"/>
    <cacheField name="[Measures].[Sum of Amount]" caption="Sum of Amount" numFmtId="0" hierarchy="162" level="32767"/>
    <cacheField name="[Measures].[Sum of Amount 2]" caption="Sum of Amount 2" numFmtId="0" hierarchy="163" level="32767"/>
    <cacheField name="[invoice_202001231041 1].[income_class].[income_class]" caption="income_class" numFmtId="0" hierarchy="99" level="1">
      <sharedItems containsSemiMixedTypes="0" containsNonDate="0" containsString="0"/>
    </cacheField>
    <cacheField name="[brokerage_202001231040 1].[Exe Name].[Exe Name]" caption="Exe Name" numFmtId="0" hierarchy="25" level="1">
      <sharedItems containsSemiMixedTypes="0" containsNonDate="0" containsString="0"/>
    </cacheField>
  </cacheFields>
  <cacheHierarchies count="168">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 1].[client_name]" caption="client_name" attribute="1" defaultMemberUniqueName="[brokerage_202001231040 1].[client_name].[All]" allUniqueName="[brokerage_202001231040 1].[client_name].[All]" dimensionUniqueName="[brokerage_202001231040 1]" displayFolder="" count="0" memberValueDatatype="130" unbalanced="0"/>
    <cacheHierarchy uniqueName="[brokerage_202001231040 1].[policy_number]" caption="policy_number" attribute="1" defaultMemberUniqueName="[brokerage_202001231040 1].[policy_number].[All]" allUniqueName="[brokerage_202001231040 1].[policy_number].[All]" dimensionUniqueName="[brokerage_202001231040 1]" displayFolder="" count="0" memberValueDatatype="130" unbalanced="0"/>
    <cacheHierarchy uniqueName="[brokerage_202001231040 1].[policy_status]" caption="policy_status" attribute="1" defaultMemberUniqueName="[brokerage_202001231040 1].[policy_status].[All]" allUniqueName="[brokerage_202001231040 1].[policy_status].[All]" dimensionUniqueName="[brokerage_202001231040 1]" displayFolder="" count="0" memberValueDatatype="130" unbalanced="0"/>
    <cacheHierarchy uniqueName="[brokerage_202001231040 1].[policy_start_date]" caption="policy_start_date" attribute="1" time="1" defaultMemberUniqueName="[brokerage_202001231040 1].[policy_start_date].[All]" allUniqueName="[brokerage_202001231040 1].[policy_start_date].[All]" dimensionUniqueName="[brokerage_202001231040 1]" displayFolder="" count="0" memberValueDatatype="7" unbalanced="0"/>
    <cacheHierarchy uniqueName="[brokerage_202001231040 1].[policy_end_date]" caption="policy_end_date" attribute="1" time="1" defaultMemberUniqueName="[brokerage_202001231040 1].[policy_end_date].[All]" allUniqueName="[brokerage_202001231040 1].[policy_end_date].[All]" dimensionUniqueName="[brokerage_202001231040 1]" displayFolder="" count="0" memberValueDatatype="7" unbalanced="0"/>
    <cacheHierarchy uniqueName="[brokerage_202001231040 1].[product_group]" caption="product_group" attribute="1" defaultMemberUniqueName="[brokerage_202001231040 1].[product_group].[All]" allUniqueName="[brokerage_202001231040 1].[product_group].[All]" dimensionUniqueName="[brokerage_202001231040 1]" displayFolder="" count="0" memberValueDatatype="130" unbalanced="0"/>
    <cacheHierarchy uniqueName="[brokerage_202001231040 1].[Account Exe ID]" caption="Account Exe ID" attribute="1" defaultMemberUniqueName="[brokerage_202001231040 1].[Account Exe ID].[All]" allUniqueName="[brokerage_202001231040 1].[Account Exe ID].[All]" dimensionUniqueName="[brokerage_202001231040 1]" displayFolder="" count="0" memberValueDatatype="20" unbalanced="0"/>
    <cacheHierarchy uniqueName="[brokerage_202001231040 1].[Exe Name]" caption="Exe Name" attribute="1" defaultMemberUniqueName="[brokerage_202001231040 1].[Exe Name].[All]" allUniqueName="[brokerage_202001231040 1].[Exe Name].[All]" dimensionUniqueName="[brokerage_202001231040 1]" displayFolder="" count="2" memberValueDatatype="130" unbalanced="0">
      <fieldsUsage count="2">
        <fieldUsage x="-1"/>
        <fieldUsage x="5"/>
      </fieldsUsage>
    </cacheHierarchy>
    <cacheHierarchy uniqueName="[brokerage_202001231040 1].[branch_name]" caption="branch_name" attribute="1" defaultMemberUniqueName="[brokerage_202001231040 1].[branch_name].[All]" allUniqueName="[brokerage_202001231040 1].[branch_name].[All]" dimensionUniqueName="[brokerage_202001231040 1]" displayFolder="" count="0" memberValueDatatype="130" unbalanced="0"/>
    <cacheHierarchy uniqueName="[brokerage_202001231040 1].[solution_group]" caption="solution_group" attribute="1" defaultMemberUniqueName="[brokerage_202001231040 1].[solution_group].[All]" allUniqueName="[brokerage_202001231040 1].[solution_group].[All]" dimensionUniqueName="[brokerage_202001231040 1]" displayFolder="" count="0" memberValueDatatype="130" unbalanced="0"/>
    <cacheHierarchy uniqueName="[brokerage_202001231040 1].[income_class]" caption="income_class" attribute="1" defaultMemberUniqueName="[brokerage_202001231040 1].[income_class].[All]" allUniqueName="[brokerage_202001231040 1].[income_class].[All]" dimensionUniqueName="[brokerage_202001231040 1]" displayFolder="" count="2" memberValueDatatype="130" unbalanced="0">
      <fieldsUsage count="2">
        <fieldUsage x="-1"/>
        <fieldUsage x="0"/>
      </fieldsUsage>
    </cacheHierarchy>
    <cacheHierarchy uniqueName="[brokerage_202001231040 1].[Amount]" caption="Amount" attribute="1" defaultMemberUniqueName="[brokerage_202001231040 1].[Amount].[All]" allUniqueName="[brokerage_202001231040 1].[Amount].[All]" dimensionUniqueName="[brokerage_202001231040 1]" displayFolder="" count="0" memberValueDatatype="5" unbalanced="0"/>
    <cacheHierarchy uniqueName="[brokerage_202001231040 1].[income_due_date]" caption="income_due_date" attribute="1" time="1" defaultMemberUniqueName="[brokerage_202001231040 1].[income_due_date].[All]" allUniqueName="[brokerage_202001231040 1].[income_due_date].[All]" dimensionUniqueName="[brokerage_202001231040 1]" displayFolder="" count="0" memberValueDatatype="7" unbalanced="0"/>
    <cacheHierarchy uniqueName="[brokerage_202001231040 1].[revenue_transaction_type]" caption="revenue_transaction_type" attribute="1" defaultMemberUniqueName="[brokerage_202001231040 1].[revenue_transaction_type].[All]" allUniqueName="[brokerage_202001231040 1].[revenue_transaction_type].[All]" dimensionUniqueName="[brokerage_202001231040 1]" displayFolder="" count="0" memberValueDatatype="130" unbalanced="0"/>
    <cacheHierarchy uniqueName="[brokerage_202001231040 1].[renewal_status]" caption="renewal_status" attribute="1" defaultMemberUniqueName="[brokerage_202001231040 1].[renewal_status].[All]" allUniqueName="[brokerage_202001231040 1].[renewal_status].[All]" dimensionUniqueName="[brokerage_202001231040 1]" displayFolder="" count="0" memberValueDatatype="130" unbalanced="0"/>
    <cacheHierarchy uniqueName="[brokerage_202001231040 1].[lapse_reason]" caption="lapse_reason" attribute="1" defaultMemberUniqueName="[brokerage_202001231040 1].[lapse_reason].[All]" allUniqueName="[brokerage_202001231040 1].[lapse_reason].[All]" dimensionUniqueName="[brokerage_202001231040 1]" displayFolder="" count="0" memberValueDatatype="130" unbalanced="0"/>
    <cacheHierarchy uniqueName="[brokerage_202001231040 1].[last_updated_date]" caption="last_updated_date" attribute="1" time="1" defaultMemberUniqueName="[brokerage_202001231040 1].[last_updated_date].[All]" allUniqueName="[brokerage_202001231040 1].[last_updated_date].[All]" dimensionUniqueName="[brokerage_202001231040 1]" displayFolder="" count="0" memberValueDatatype="7" unbalanced="0"/>
    <cacheHierarchy uniqueName="[brokerage_202001231040 1].[Account Executive]" caption="Account Executive" attribute="1" defaultMemberUniqueName="[brokerage_202001231040 1].[Account Executive].[All]" allUniqueName="[brokerage_202001231040 1].[Account Executive].[All]" dimensionUniqueName="[brokerage_202001231040 1]"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 1].[client_name]" caption="client_name" attribute="1" defaultMemberUniqueName="[fees_202001231041 1].[client_name].[All]" allUniqueName="[fees_202001231041 1].[client_name].[All]" dimensionUniqueName="[fees_202001231041 1]" displayFolder="" count="0" memberValueDatatype="130" unbalanced="0"/>
    <cacheHierarchy uniqueName="[fees_202001231041 1].[branch_name]" caption="branch_name" attribute="1" defaultMemberUniqueName="[fees_202001231041 1].[branch_name].[All]" allUniqueName="[fees_202001231041 1].[branch_name].[All]" dimensionUniqueName="[fees_202001231041 1]" displayFolder="" count="0" memberValueDatatype="130" unbalanced="0"/>
    <cacheHierarchy uniqueName="[fees_202001231041 1].[solution_group]" caption="solution_group" attribute="1" defaultMemberUniqueName="[fees_202001231041 1].[solution_group].[All]" allUniqueName="[fees_202001231041 1].[solution_group].[All]" dimensionUniqueName="[fees_202001231041 1]" displayFolder="" count="0" memberValueDatatype="130" unbalanced="0"/>
    <cacheHierarchy uniqueName="[fees_202001231041 1].[Account Exe ID]" caption="Account Exe ID" attribute="1" defaultMemberUniqueName="[fees_202001231041 1].[Account Exe ID].[All]" allUniqueName="[fees_202001231041 1].[Account Exe ID].[All]" dimensionUniqueName="[fees_202001231041 1]" displayFolder="" count="0" memberValueDatatype="20" unbalanced="0"/>
    <cacheHierarchy uniqueName="[fees_202001231041 1].[Account Executive]" caption="Account Executive" attribute="1" defaultMemberUniqueName="[fees_202001231041 1].[Account Executive].[All]" allUniqueName="[fees_202001231041 1].[Account Executive].[All]" dimensionUniqueName="[fees_202001231041 1]" displayFolder="" count="0" memberValueDatatype="130" unbalanced="0"/>
    <cacheHierarchy uniqueName="[fees_202001231041 1].[income_class]" caption="income_class" attribute="1" defaultMemberUniqueName="[fees_202001231041 1].[income_class].[All]" allUniqueName="[fees_202001231041 1].[income_class].[All]" dimensionUniqueName="[fees_202001231041 1]" displayFolder="" count="0" memberValueDatatype="130" unbalanced="0"/>
    <cacheHierarchy uniqueName="[fees_202001231041 1].[Amount]" caption="Amount" attribute="1" defaultMemberUniqueName="[fees_202001231041 1].[Amount].[All]" allUniqueName="[fees_202001231041 1].[Amount].[All]" dimensionUniqueName="[fees_202001231041 1]" displayFolder="" count="0" memberValueDatatype="20" unbalanced="0"/>
    <cacheHierarchy uniqueName="[fees_202001231041 1].[income_due_date]" caption="income_due_date" attribute="1" time="1" defaultMemberUniqueName="[fees_202001231041 1].[income_due_date].[All]" allUniqueName="[fees_202001231041 1].[income_due_date].[All]" dimensionUniqueName="[fees_202001231041 1]" displayFolder="" count="0" memberValueDatatype="7" unbalanced="0"/>
    <cacheHierarchy uniqueName="[fees_202001231041 1].[revenue_transaction_type]" caption="revenue_transaction_type" attribute="1" defaultMemberUniqueName="[fees_202001231041 1].[revenue_transaction_type].[All]" allUniqueName="[fees_202001231041 1].[revenue_transaction_type].[All]" dimensionUniqueName="[fees_202001231041 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 1].[opportunity_name]" caption="opportunity_name" attribute="1" defaultMemberUniqueName="[gcrm_opportunity_202001231041 1].[opportunity_name].[All]" allUniqueName="[gcrm_opportunity_202001231041 1].[opportunity_name].[All]" dimensionUniqueName="[gcrm_opportunity_202001231041 1]" displayFolder="" count="0" memberValueDatatype="130" unbalanced="0"/>
    <cacheHierarchy uniqueName="[gcrm_opportunity_202001231041 1].[opportunity_id]" caption="opportunity_id" attribute="1" defaultMemberUniqueName="[gcrm_opportunity_202001231041 1].[opportunity_id].[All]" allUniqueName="[gcrm_opportunity_202001231041 1].[opportunity_id].[All]" dimensionUniqueName="[gcrm_opportunity_202001231041 1]" displayFolder="" count="0" memberValueDatatype="130" unbalanced="0"/>
    <cacheHierarchy uniqueName="[gcrm_opportunity_202001231041 1].[Account Exe Id]" caption="Account Exe Id" attribute="1" defaultMemberUniqueName="[gcrm_opportunity_202001231041 1].[Account Exe Id].[All]" allUniqueName="[gcrm_opportunity_202001231041 1].[Account Exe Id].[All]" dimensionUniqueName="[gcrm_opportunity_202001231041 1]" displayFolder="" count="0" memberValueDatatype="20" unbalanced="0"/>
    <cacheHierarchy uniqueName="[gcrm_opportunity_202001231041 1].[Account Executive]" caption="Account Executive" attribute="1" defaultMemberUniqueName="[gcrm_opportunity_202001231041 1].[Account Executive].[All]" allUniqueName="[gcrm_opportunity_202001231041 1].[Account Executive].[All]" dimensionUniqueName="[gcrm_opportunity_202001231041 1]" displayFolder="" count="0" memberValueDatatype="130" unbalanced="0"/>
    <cacheHierarchy uniqueName="[gcrm_opportunity_202001231041 1].[premium_amount]" caption="premium_amount" attribute="1" defaultMemberUniqueName="[gcrm_opportunity_202001231041 1].[premium_amount].[All]" allUniqueName="[gcrm_opportunity_202001231041 1].[premium_amount].[All]" dimensionUniqueName="[gcrm_opportunity_202001231041 1]" displayFolder="" count="0" memberValueDatatype="20" unbalanced="0"/>
    <cacheHierarchy uniqueName="[gcrm_opportunity_202001231041 1].[revenue_amount]" caption="revenue_amount" attribute="1" defaultMemberUniqueName="[gcrm_opportunity_202001231041 1].[revenue_amount].[All]" allUniqueName="[gcrm_opportunity_202001231041 1].[revenue_amount].[All]" dimensionUniqueName="[gcrm_opportunity_202001231041 1]" displayFolder="" count="0" memberValueDatatype="20" unbalanced="0"/>
    <cacheHierarchy uniqueName="[gcrm_opportunity_202001231041 1].[closing_date]" caption="closing_date" attribute="1" time="1" defaultMemberUniqueName="[gcrm_opportunity_202001231041 1].[closing_date].[All]" allUniqueName="[gcrm_opportunity_202001231041 1].[closing_date].[All]" dimensionUniqueName="[gcrm_opportunity_202001231041 1]" displayFolder="" count="0" memberValueDatatype="7" unbalanced="0"/>
    <cacheHierarchy uniqueName="[gcrm_opportunity_202001231041 1].[stage]" caption="stage" attribute="1" defaultMemberUniqueName="[gcrm_opportunity_202001231041 1].[stage].[All]" allUniqueName="[gcrm_opportunity_202001231041 1].[stage].[All]" dimensionUniqueName="[gcrm_opportunity_202001231041 1]" displayFolder="" count="0" memberValueDatatype="130" unbalanced="0"/>
    <cacheHierarchy uniqueName="[gcrm_opportunity_202001231041 1].[branch]" caption="branch" attribute="1" defaultMemberUniqueName="[gcrm_opportunity_202001231041 1].[branch].[All]" allUniqueName="[gcrm_opportunity_202001231041 1].[branch].[All]" dimensionUniqueName="[gcrm_opportunity_202001231041 1]" displayFolder="" count="0" memberValueDatatype="130" unbalanced="0"/>
    <cacheHierarchy uniqueName="[gcrm_opportunity_202001231041 1].[specialty]" caption="specialty" attribute="1" defaultMemberUniqueName="[gcrm_opportunity_202001231041 1].[specialty].[All]" allUniqueName="[gcrm_opportunity_202001231041 1].[specialty].[All]" dimensionUniqueName="[gcrm_opportunity_202001231041 1]" displayFolder="" count="0" memberValueDatatype="130" unbalanced="0"/>
    <cacheHierarchy uniqueName="[gcrm_opportunity_202001231041 1].[product_group]" caption="product_group" attribute="1" defaultMemberUniqueName="[gcrm_opportunity_202001231041 1].[product_group].[All]" allUniqueName="[gcrm_opportunity_202001231041 1].[product_group].[All]" dimensionUniqueName="[gcrm_opportunity_202001231041 1]" displayFolder="" count="0" memberValueDatatype="130" unbalanced="0"/>
    <cacheHierarchy uniqueName="[gcrm_opportunity_202001231041 1].[product_sub_group]" caption="product_sub_group" attribute="1" defaultMemberUniqueName="[gcrm_opportunity_202001231041 1].[product_sub_group].[All]" allUniqueName="[gcrm_opportunity_202001231041 1].[product_sub_group].[All]" dimensionUniqueName="[gcrm_opportunity_202001231041 1]" displayFolder="" count="0" memberValueDatatype="130" unbalanced="0"/>
    <cacheHierarchy uniqueName="[gcrm_opportunity_202001231041 1].[risk_details]" caption="risk_details" attribute="1" defaultMemberUniqueName="[gcrm_opportunity_202001231041 1].[risk_details].[All]" allUniqueName="[gcrm_opportunity_202001231041 1].[risk_details].[All]" dimensionUniqueName="[gcrm_opportunity_202001231041 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 1].[invoice_number]" caption="invoice_number" attribute="1" defaultMemberUniqueName="[invoice_202001231041 1].[invoice_number].[All]" allUniqueName="[invoice_202001231041 1].[invoice_number].[All]" dimensionUniqueName="[invoice_202001231041 1]" displayFolder="" count="0" memberValueDatatype="20" unbalanced="0"/>
    <cacheHierarchy uniqueName="[invoice_202001231041 1].[invoice_date]" caption="invoice_date" attribute="1" time="1" defaultMemberUniqueName="[invoice_202001231041 1].[invoice_date].[All]" allUniqueName="[invoice_202001231041 1].[invoice_date].[All]" dimensionUniqueName="[invoice_202001231041 1]" displayFolder="" count="0" memberValueDatatype="7" unbalanced="0"/>
    <cacheHierarchy uniqueName="[invoice_202001231041 1].[revenue_transaction_type]" caption="revenue_transaction_type" attribute="1" defaultMemberUniqueName="[invoice_202001231041 1].[revenue_transaction_type].[All]" allUniqueName="[invoice_202001231041 1].[revenue_transaction_type].[All]" dimensionUniqueName="[invoice_202001231041 1]" displayFolder="" count="0" memberValueDatatype="130" unbalanced="0"/>
    <cacheHierarchy uniqueName="[invoice_202001231041 1].[branch_name]" caption="branch_name" attribute="1" defaultMemberUniqueName="[invoice_202001231041 1].[branch_name].[All]" allUniqueName="[invoice_202001231041 1].[branch_name].[All]" dimensionUniqueName="[invoice_202001231041 1]" displayFolder="" count="0" memberValueDatatype="130" unbalanced="0"/>
    <cacheHierarchy uniqueName="[invoice_202001231041 1].[solution_group]" caption="solution_group" attribute="1" defaultMemberUniqueName="[invoice_202001231041 1].[solution_group].[All]" allUniqueName="[invoice_202001231041 1].[solution_group].[All]" dimensionUniqueName="[invoice_202001231041 1]" displayFolder="" count="0" memberValueDatatype="130" unbalanced="0"/>
    <cacheHierarchy uniqueName="[invoice_202001231041 1].[Account Exe ID]" caption="Account Exe ID" attribute="1" defaultMemberUniqueName="[invoice_202001231041 1].[Account Exe ID].[All]" allUniqueName="[invoice_202001231041 1].[Account Exe ID].[All]" dimensionUniqueName="[invoice_202001231041 1]" displayFolder="" count="0" memberValueDatatype="20" unbalanced="0"/>
    <cacheHierarchy uniqueName="[invoice_202001231041 1].[Account Executive]" caption="Account Executive" attribute="1" defaultMemberUniqueName="[invoice_202001231041 1].[Account Executive].[All]" allUniqueName="[invoice_202001231041 1].[Account Executive].[All]" dimensionUniqueName="[invoice_202001231041 1]" displayFolder="" count="0" memberValueDatatype="130" unbalanced="0"/>
    <cacheHierarchy uniqueName="[invoice_202001231041 1].[income_class]" caption="income_class" attribute="1" defaultMemberUniqueName="[invoice_202001231041 1].[income_class].[All]" allUniqueName="[invoice_202001231041 1].[income_class].[All]" dimensionUniqueName="[invoice_202001231041 1]" displayFolder="" count="2" memberValueDatatype="130" unbalanced="0">
      <fieldsUsage count="2">
        <fieldUsage x="-1"/>
        <fieldUsage x="4"/>
      </fieldsUsage>
    </cacheHierarchy>
    <cacheHierarchy uniqueName="[invoice_202001231041 1].[Client Name]" caption="Client Name" attribute="1" defaultMemberUniqueName="[invoice_202001231041 1].[Client Name].[All]" allUniqueName="[invoice_202001231041 1].[Client Name].[All]" dimensionUniqueName="[invoice_202001231041 1]" displayFolder="" count="0" memberValueDatatype="130" unbalanced="0"/>
    <cacheHierarchy uniqueName="[invoice_202001231041 1].[policy_number]" caption="policy_number" attribute="1" defaultMemberUniqueName="[invoice_202001231041 1].[policy_number].[All]" allUniqueName="[invoice_202001231041 1].[policy_number].[All]" dimensionUniqueName="[invoice_202001231041 1]" displayFolder="" count="0" memberValueDatatype="130" unbalanced="0"/>
    <cacheHierarchy uniqueName="[invoice_202001231041 1].[Amount]" caption="Amount" attribute="1" defaultMemberUniqueName="[invoice_202001231041 1].[Amount].[All]" allUniqueName="[invoice_202001231041 1].[Amount].[All]" dimensionUniqueName="[invoice_202001231041 1]" displayFolder="" count="0" memberValueDatatype="20" unbalanced="0"/>
    <cacheHierarchy uniqueName="[invoice_202001231041 1].[income_due_date]" caption="income_due_date" attribute="1" time="1" defaultMemberUniqueName="[invoice_202001231041 1].[income_due_date].[All]" allUniqueName="[invoice_202001231041 1].[income_due_date].[All]" dimensionUniqueName="[invoice_202001231041 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 1].[Account Exe ID]" caption="Account Exe ID" attribute="1" defaultMemberUniqueName="[meeting_list_202001231041 1].[Account Exe ID].[All]" allUniqueName="[meeting_list_202001231041 1].[Account Exe ID].[All]" dimensionUniqueName="[meeting_list_202001231041 1]" displayFolder="" count="0" memberValueDatatype="20" unbalanced="0"/>
    <cacheHierarchy uniqueName="[meeting_list_202001231041 1].[Account Executive]" caption="Account Executive" attribute="1" defaultMemberUniqueName="[meeting_list_202001231041 1].[Account Executive].[All]" allUniqueName="[meeting_list_202001231041 1].[Account Executive].[All]" dimensionUniqueName="[meeting_list_202001231041 1]" displayFolder="" count="0" memberValueDatatype="130" unbalanced="0"/>
    <cacheHierarchy uniqueName="[meeting_list_202001231041 1].[branch_name]" caption="branch_name" attribute="1" defaultMemberUniqueName="[meeting_list_202001231041 1].[branch_name].[All]" allUniqueName="[meeting_list_202001231041 1].[branch_name].[All]" dimensionUniqueName="[meeting_list_202001231041 1]" displayFolder="" count="0" memberValueDatatype="130" unbalanced="0"/>
    <cacheHierarchy uniqueName="[meeting_list_202001231041 1].[global_attendees]" caption="global_attendees" attribute="1" defaultMemberUniqueName="[meeting_list_202001231041 1].[global_attendees].[All]" allUniqueName="[meeting_list_202001231041 1].[global_attendees].[All]" dimensionUniqueName="[meeting_list_202001231041 1]" displayFolder="" count="0" memberValueDatatype="130" unbalanced="0"/>
    <cacheHierarchy uniqueName="[meeting_list_202001231041 1].[meeting_date]" caption="meeting_date" attribute="1" time="1" defaultMemberUniqueName="[meeting_list_202001231041 1].[meeting_date].[All]" allUniqueName="[meeting_list_202001231041 1].[meeting_date].[All]" dimensionUniqueName="[meeting_list_202001231041 1]" displayFolder="" count="0" memberValueDatatype="7" unbalanced="0"/>
    <cacheHierarchy uniqueName="[NN EN EE Indi bdgt -20012020].[Branch]" caption="Branch" attribute="1" defaultMemberUniqueName="[NN EN EE Indi bdgt -20012020].[Branch].[All]" allUniqueName="[NN EN EE Indi bdgt -20012020].[Branch].[All]" dimensionUniqueName="[NN EN EE Indi bdgt -20012020]" displayFolder="" count="0" memberValueDatatype="130" unbalanced="0"/>
    <cacheHierarchy uniqueName="[NN EN EE Indi bdgt -20012020].[Account Exe ID]" caption="Account Exe ID" attribute="1" defaultMemberUniqueName="[NN EN EE Indi bdgt -20012020].[Account Exe ID].[All]" allUniqueName="[NN EN EE Indi bdgt -20012020].[Account Exe ID].[All]" dimensionUniqueName="[NN EN EE Indi bdgt -20012020]" displayFolder="" count="0" memberValueDatatype="20" unbalanced="0"/>
    <cacheHierarchy uniqueName="[NN EN EE Indi bdgt -20012020].[Employee Name]" caption="Employee Name" attribute="1" defaultMemberUniqueName="[NN EN EE Indi bdgt -20012020].[Employee Name].[All]" allUniqueName="[NN EN EE Indi bdgt -20012020].[Employee Name].[All]" dimensionUniqueName="[NN EN EE Indi bdgt -20012020]" displayFolder="" count="0" memberValueDatatype="130" unbalanced="0"/>
    <cacheHierarchy uniqueName="[NN EN EE Indi bdgt -20012020].[New Role2]" caption="New Role2" attribute="1" defaultMemberUniqueName="[NN EN EE Indi bdgt -20012020].[New Role2].[All]" allUniqueName="[NN EN EE Indi bdgt -20012020].[New Role2].[All]" dimensionUniqueName="[NN EN EE Indi bdgt -20012020]" displayFolder="" count="0" memberValueDatatype="130" unbalanced="0"/>
    <cacheHierarchy uniqueName="[NN EN EE Indi bdgt -20012020].[New Budget]" caption="New Budget" attribute="1" defaultMemberUniqueName="[NN EN EE Indi bdgt -20012020].[New Budget].[All]" allUniqueName="[NN EN EE Indi bdgt -20012020].[New Budget].[All]" dimensionUniqueName="[NN EN EE Indi bdgt -20012020]" displayFolder="" count="0" memberValueDatatype="20" unbalanced="0"/>
    <cacheHierarchy uniqueName="[NN EN EE Indi bdgt -20012020].[Cross sell bugdet]" caption="Cross sell bugdet" attribute="1" defaultMemberUniqueName="[NN EN EE Indi bdgt -20012020].[Cross sell bugdet].[All]" allUniqueName="[NN EN EE Indi bdgt -20012020].[Cross sell bugdet].[All]" dimensionUniqueName="[NN EN EE Indi bdgt -20012020]" displayFolder="" count="0" memberValueDatatype="20" unbalanced="0"/>
    <cacheHierarchy uniqueName="[NN EN EE Indi bdgt -20012020].[Renewal Budget]" caption="Renewal Budget" attribute="1" defaultMemberUniqueName="[NN EN EE Indi bdgt -20012020].[Renewal Budget].[All]" allUniqueName="[NN EN EE Indi bdgt -20012020].[Renewal Budget].[All]" dimensionUniqueName="[NN EN EE Indi bdgt -20012020]" displayFolder="" count="0" memberValueDatatype="2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Table16].[Column1]" caption="Column1" attribute="1" defaultMemberUniqueName="[Table16].[Column1].[All]" allUniqueName="[Table16].[Column1].[All]" dimensionUniqueName="[Table16]" displayFolder="" count="0" memberValueDatatype="130" unbalanced="0"/>
    <cacheHierarchy uniqueName="[Table16].[Column2]" caption="Column2" attribute="1" defaultMemberUniqueName="[Table16].[Column2].[All]" allUniqueName="[Table16].[Column2].[All]" dimensionUniqueName="[Table16]" displayFolder="" count="0" memberValueDatatype="20" unbalanced="0"/>
    <cacheHierarchy uniqueName="[Measures].[__XL_Count brokerage_202001231040]" caption="__XL_Count brokerage_202001231040" measure="1" displayFolder="" measureGroup="brokerage_202001231040" count="0" hidden="1"/>
    <cacheHierarchy uniqueName="[Measures].[__XL_Count NN EN EE Indi bdgt -20012020]" caption="__XL_Count NN EN EE Indi bdgt -20012020" measure="1" displayFolder="" measureGroup="NN EN EE Indi bdgt -20012020" count="0" hidden="1"/>
    <cacheHierarchy uniqueName="[Measures].[__XL_Count fees_202001231041]" caption="__XL_Count fees_202001231041" measure="1" displayFolder="" measureGroup="fees_202001231041"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Policy Details]" caption="__XL_Count Policy Details" measure="1" displayFolder="" measureGroup="Policy Details" count="0" hidden="1"/>
    <cacheHierarchy uniqueName="[Measures].[__XL_Count Payment History]" caption="__XL_Count Payment History" measure="1" displayFolder="" measureGroup="Payment History" count="0" hidden="1"/>
    <cacheHierarchy uniqueName="[Measures].[__XL_Count Table16]" caption="__XL_Count Table16" measure="1" displayFolder="" measureGroup="Table16" count="0" hidden="1"/>
    <cacheHierarchy uniqueName="[Measures].[__XL_Count brokerage_202001231040 1]" caption="__XL_Count brokerage_202001231040 1" measure="1" displayFolder="" measureGroup="brokerage_202001231040 1"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1]" caption="__XL_Count invoice_202001231041 1" measure="1" displayFolder="" measureGroup="invoice_202001231041 1" count="0" hidden="1"/>
    <cacheHierarchy uniqueName="[Measures].[__XL_Count fees_202001231041 1]" caption="__XL_Count fees_202001231041 1" measure="1" displayFolder="" measureGroup="fees_202001231041 1" count="0" hidden="1"/>
    <cacheHierarchy uniqueName="[Measures].[__XL_Count gcrm_opportunity_202001231041 1]" caption="__XL_Count gcrm_opportunity_202001231041 1" measure="1" displayFolder="" measureGroup="gcrm_opportunity_202001231041 1" count="0" hidden="1"/>
    <cacheHierarchy uniqueName="[Measures].[__XL_Count meeting_list_202001231041 1]" caption="__XL_Count meeting_list_202001231041 1" measure="1" displayFolder="" measureGroup="meeting_list_202001231041 1" count="0" hidden="1"/>
    <cacheHierarchy uniqueName="[Measures].[__No measures defined]" caption="__No measures defined" measure="1" displayFolder="" count="0" hidden="1"/>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126"/>
        </ext>
      </extLst>
    </cacheHierarchy>
    <cacheHierarchy uniqueName="[Measures].[Sum of Amount]" caption="Sum of Amount" measure="1" displayFolder="" measureGroup="brokerage_202001231040 1"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Amount 2]" caption="Sum of Amount 2" measure="1" displayFolder="" measureGroup="invoice_202001231041 1" count="0" oneField="1" hidden="1">
      <fieldsUsage count="1">
        <fieldUsage x="3"/>
      </fieldsUsage>
      <extLst>
        <ext xmlns:x15="http://schemas.microsoft.com/office/spreadsheetml/2010/11/main" uri="{B97F6D7D-B522-45F9-BDA1-12C45D357490}">
          <x15:cacheHierarchy aggregatedColumn="102"/>
        </ext>
      </extLst>
    </cacheHierarchy>
    <cacheHierarchy uniqueName="[Measures].[Sum of New Budget]" caption="Sum of New Budget" measure="1" displayFolder="" measureGroup="NN_EN_EE_Indi_bdgt__20012020" count="0" oneField="1" hidden="1">
      <fieldsUsage count="1">
        <fieldUsage x="1"/>
      </fieldsUsage>
      <extLst>
        <ext xmlns:x15="http://schemas.microsoft.com/office/spreadsheetml/2010/11/main" uri="{B97F6D7D-B522-45F9-BDA1-12C45D357490}">
          <x15:cacheHierarchy aggregatedColumn="125"/>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127"/>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80"/>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80"/>
        </ext>
      </extLst>
    </cacheHierarchy>
  </cacheHierarchies>
  <kpis count="0"/>
  <dimensions count="16">
    <dimension name="brokerage_202001231040" uniqueName="[brokerage_202001231040]" caption="brokerage_202001231040"/>
    <dimension name="brokerage_202001231040 1" uniqueName="[brokerage_202001231040 1]" caption="brokerage_202001231040 1"/>
    <dimension name="fees_202001231041" uniqueName="[fees_202001231041]" caption="fees_202001231041"/>
    <dimension name="fees_202001231041 1" uniqueName="[fees_202001231041 1]" caption="fees_202001231041 1"/>
    <dimension name="gcrm_opportunity_202001231041" uniqueName="[gcrm_opportunity_202001231041]" caption="gcrm_opportunity_202001231041"/>
    <dimension name="gcrm_opportunity_202001231041 1" uniqueName="[gcrm_opportunity_202001231041 1]" caption="gcrm_opportunity_202001231041 1"/>
    <dimension name="invoice_202001231041" uniqueName="[invoice_202001231041]" caption="invoice_202001231041"/>
    <dimension name="invoice_202001231041 1" uniqueName="[invoice_202001231041 1]" caption="invoice_202001231041 1"/>
    <dimension measure="1" name="Measures" uniqueName="[Measures]" caption="Measures"/>
    <dimension name="meeting_list_202001231041" uniqueName="[meeting_list_202001231041]" caption="meeting_list_202001231041"/>
    <dimension name="meeting_list_202001231041 1" uniqueName="[meeting_list_202001231041 1]" caption="meeting_list_202001231041 1"/>
    <dimension name="NN EN EE Indi bdgt -20012020" uniqueName="[NN EN EE Indi bdgt -20012020]" caption="NN EN EE Indi bdgt -20012020"/>
    <dimension name="NN_EN_EE_Indi_bdgt__20012020" uniqueName="[NN_EN_EE_Indi_bdgt__20012020]" caption="NN_EN_EE_Indi_bdgt__20012020"/>
    <dimension name="Payment History" uniqueName="[Payment History]" caption="Payment History"/>
    <dimension name="Policy Details" uniqueName="[Policy Details]" caption="Policy Details"/>
    <dimension name="Table16" uniqueName="[Table16]" caption="Table16"/>
  </dimensions>
  <measureGroups count="15">
    <measureGroup name="brokerage_202001231040" caption="brokerage_202001231040"/>
    <measureGroup name="brokerage_202001231040 1" caption="brokerage_202001231040 1"/>
    <measureGroup name="fees_202001231041" caption="fees_202001231041"/>
    <measureGroup name="fees_202001231041 1" caption="fees_202001231041 1"/>
    <measureGroup name="gcrm_opportunity_202001231041" caption="gcrm_opportunity_202001231041"/>
    <measureGroup name="gcrm_opportunity_202001231041 1" caption="gcrm_opportunity_202001231041 1"/>
    <measureGroup name="invoice_202001231041" caption="invoice_202001231041"/>
    <measureGroup name="invoice_202001231041 1" caption="invoice_202001231041 1"/>
    <measureGroup name="meeting_list_202001231041" caption="meeting_list_202001231041"/>
    <measureGroup name="meeting_list_202001231041 1" caption="meeting_list_202001231041 1"/>
    <measureGroup name="NN EN EE Indi bdgt -20012020" caption="NN EN EE Indi bdgt -20012020"/>
    <measureGroup name="NN_EN_EE_Indi_bdgt__20012020" caption="NN_EN_EE_Indi_bdgt__20012020"/>
    <measureGroup name="Payment History" caption="Payment History"/>
    <measureGroup name="Policy Details" caption="Policy Details"/>
    <measureGroup name="Table16" caption="Table16"/>
  </measureGroups>
  <maps count="15">
    <map measureGroup="0" dimension="0"/>
    <map measureGroup="1" dimension="1"/>
    <map measureGroup="2" dimension="2"/>
    <map measureGroup="3" dimension="3"/>
    <map measureGroup="4" dimension="4"/>
    <map measureGroup="5" dimension="5"/>
    <map measureGroup="6" dimension="6"/>
    <map measureGroup="7" dimension="7"/>
    <map measureGroup="8" dimension="9"/>
    <map measureGroup="9" dimension="10"/>
    <map measureGroup="10" dimension="11"/>
    <map measureGroup="11" dimension="12"/>
    <map measureGroup="12" dimension="13"/>
    <map measureGroup="13" dimension="14"/>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lekha Rangubothu" refreshedDate="45691.556949768521" createdVersion="5" refreshedVersion="8" minRefreshableVersion="3" recordCount="0" supportSubquery="1" supportAdvancedDrill="1" xr:uid="{0DDA43E6-D4AB-4F2F-9607-4B03E957D569}">
  <cacheSource type="external" connectionId="18"/>
  <cacheFields count="6">
    <cacheField name="[brokerage_202001231040 1].[income_class].[income_class]" caption="income_class" numFmtId="0" hierarchy="28" level="1">
      <sharedItems count="1">
        <s v="Renewal"/>
      </sharedItems>
    </cacheField>
    <cacheField name="[Measures].[Sum of Renewal Budget]" caption="Sum of Renewal Budget" numFmtId="0" hierarchy="165" level="32767"/>
    <cacheField name="[Measures].[Sum of Amount]" caption="Sum of Amount" numFmtId="0" hierarchy="162" level="32767"/>
    <cacheField name="[Measures].[Sum of Amount 2]" caption="Sum of Amount 2" numFmtId="0" hierarchy="163" level="32767"/>
    <cacheField name="[invoice_202001231041 1].[income_class].[income_class]" caption="income_class" numFmtId="0" hierarchy="99" level="1">
      <sharedItems containsSemiMixedTypes="0" containsNonDate="0" containsString="0"/>
    </cacheField>
    <cacheField name="[brokerage_202001231040 1].[Exe Name].[Exe Name]" caption="Exe Name" numFmtId="0" hierarchy="25" level="1">
      <sharedItems containsSemiMixedTypes="0" containsNonDate="0" containsString="0"/>
    </cacheField>
  </cacheFields>
  <cacheHierarchies count="168">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 1].[client_name]" caption="client_name" attribute="1" defaultMemberUniqueName="[brokerage_202001231040 1].[client_name].[All]" allUniqueName="[brokerage_202001231040 1].[client_name].[All]" dimensionUniqueName="[brokerage_202001231040 1]" displayFolder="" count="0" memberValueDatatype="130" unbalanced="0"/>
    <cacheHierarchy uniqueName="[brokerage_202001231040 1].[policy_number]" caption="policy_number" attribute="1" defaultMemberUniqueName="[brokerage_202001231040 1].[policy_number].[All]" allUniqueName="[brokerage_202001231040 1].[policy_number].[All]" dimensionUniqueName="[brokerage_202001231040 1]" displayFolder="" count="0" memberValueDatatype="130" unbalanced="0"/>
    <cacheHierarchy uniqueName="[brokerage_202001231040 1].[policy_status]" caption="policy_status" attribute="1" defaultMemberUniqueName="[brokerage_202001231040 1].[policy_status].[All]" allUniqueName="[brokerage_202001231040 1].[policy_status].[All]" dimensionUniqueName="[brokerage_202001231040 1]" displayFolder="" count="0" memberValueDatatype="130" unbalanced="0"/>
    <cacheHierarchy uniqueName="[brokerage_202001231040 1].[policy_start_date]" caption="policy_start_date" attribute="1" time="1" defaultMemberUniqueName="[brokerage_202001231040 1].[policy_start_date].[All]" allUniqueName="[brokerage_202001231040 1].[policy_start_date].[All]" dimensionUniqueName="[brokerage_202001231040 1]" displayFolder="" count="0" memberValueDatatype="7" unbalanced="0"/>
    <cacheHierarchy uniqueName="[brokerage_202001231040 1].[policy_end_date]" caption="policy_end_date" attribute="1" time="1" defaultMemberUniqueName="[brokerage_202001231040 1].[policy_end_date].[All]" allUniqueName="[brokerage_202001231040 1].[policy_end_date].[All]" dimensionUniqueName="[brokerage_202001231040 1]" displayFolder="" count="0" memberValueDatatype="7" unbalanced="0"/>
    <cacheHierarchy uniqueName="[brokerage_202001231040 1].[product_group]" caption="product_group" attribute="1" defaultMemberUniqueName="[brokerage_202001231040 1].[product_group].[All]" allUniqueName="[brokerage_202001231040 1].[product_group].[All]" dimensionUniqueName="[brokerage_202001231040 1]" displayFolder="" count="0" memberValueDatatype="130" unbalanced="0"/>
    <cacheHierarchy uniqueName="[brokerage_202001231040 1].[Account Exe ID]" caption="Account Exe ID" attribute="1" defaultMemberUniqueName="[brokerage_202001231040 1].[Account Exe ID].[All]" allUniqueName="[brokerage_202001231040 1].[Account Exe ID].[All]" dimensionUniqueName="[brokerage_202001231040 1]" displayFolder="" count="0" memberValueDatatype="20" unbalanced="0"/>
    <cacheHierarchy uniqueName="[brokerage_202001231040 1].[Exe Name]" caption="Exe Name" attribute="1" defaultMemberUniqueName="[brokerage_202001231040 1].[Exe Name].[All]" allUniqueName="[brokerage_202001231040 1].[Exe Name].[All]" dimensionUniqueName="[brokerage_202001231040 1]" displayFolder="" count="2" memberValueDatatype="130" unbalanced="0">
      <fieldsUsage count="2">
        <fieldUsage x="-1"/>
        <fieldUsage x="5"/>
      </fieldsUsage>
    </cacheHierarchy>
    <cacheHierarchy uniqueName="[brokerage_202001231040 1].[branch_name]" caption="branch_name" attribute="1" defaultMemberUniqueName="[brokerage_202001231040 1].[branch_name].[All]" allUniqueName="[brokerage_202001231040 1].[branch_name].[All]" dimensionUniqueName="[brokerage_202001231040 1]" displayFolder="" count="0" memberValueDatatype="130" unbalanced="0"/>
    <cacheHierarchy uniqueName="[brokerage_202001231040 1].[solution_group]" caption="solution_group" attribute="1" defaultMemberUniqueName="[brokerage_202001231040 1].[solution_group].[All]" allUniqueName="[brokerage_202001231040 1].[solution_group].[All]" dimensionUniqueName="[brokerage_202001231040 1]" displayFolder="" count="0" memberValueDatatype="130" unbalanced="0"/>
    <cacheHierarchy uniqueName="[brokerage_202001231040 1].[income_class]" caption="income_class" attribute="1" defaultMemberUniqueName="[brokerage_202001231040 1].[income_class].[All]" allUniqueName="[brokerage_202001231040 1].[income_class].[All]" dimensionUniqueName="[brokerage_202001231040 1]" displayFolder="" count="2" memberValueDatatype="130" unbalanced="0">
      <fieldsUsage count="2">
        <fieldUsage x="-1"/>
        <fieldUsage x="0"/>
      </fieldsUsage>
    </cacheHierarchy>
    <cacheHierarchy uniqueName="[brokerage_202001231040 1].[Amount]" caption="Amount" attribute="1" defaultMemberUniqueName="[brokerage_202001231040 1].[Amount].[All]" allUniqueName="[brokerage_202001231040 1].[Amount].[All]" dimensionUniqueName="[brokerage_202001231040 1]" displayFolder="" count="0" memberValueDatatype="5" unbalanced="0"/>
    <cacheHierarchy uniqueName="[brokerage_202001231040 1].[income_due_date]" caption="income_due_date" attribute="1" time="1" defaultMemberUniqueName="[brokerage_202001231040 1].[income_due_date].[All]" allUniqueName="[brokerage_202001231040 1].[income_due_date].[All]" dimensionUniqueName="[brokerage_202001231040 1]" displayFolder="" count="0" memberValueDatatype="7" unbalanced="0"/>
    <cacheHierarchy uniqueName="[brokerage_202001231040 1].[revenue_transaction_type]" caption="revenue_transaction_type" attribute="1" defaultMemberUniqueName="[brokerage_202001231040 1].[revenue_transaction_type].[All]" allUniqueName="[brokerage_202001231040 1].[revenue_transaction_type].[All]" dimensionUniqueName="[brokerage_202001231040 1]" displayFolder="" count="0" memberValueDatatype="130" unbalanced="0"/>
    <cacheHierarchy uniqueName="[brokerage_202001231040 1].[renewal_status]" caption="renewal_status" attribute="1" defaultMemberUniqueName="[brokerage_202001231040 1].[renewal_status].[All]" allUniqueName="[brokerage_202001231040 1].[renewal_status].[All]" dimensionUniqueName="[brokerage_202001231040 1]" displayFolder="" count="0" memberValueDatatype="130" unbalanced="0"/>
    <cacheHierarchy uniqueName="[brokerage_202001231040 1].[lapse_reason]" caption="lapse_reason" attribute="1" defaultMemberUniqueName="[brokerage_202001231040 1].[lapse_reason].[All]" allUniqueName="[brokerage_202001231040 1].[lapse_reason].[All]" dimensionUniqueName="[brokerage_202001231040 1]" displayFolder="" count="0" memberValueDatatype="130" unbalanced="0"/>
    <cacheHierarchy uniqueName="[brokerage_202001231040 1].[last_updated_date]" caption="last_updated_date" attribute="1" time="1" defaultMemberUniqueName="[brokerage_202001231040 1].[last_updated_date].[All]" allUniqueName="[brokerage_202001231040 1].[last_updated_date].[All]" dimensionUniqueName="[brokerage_202001231040 1]" displayFolder="" count="0" memberValueDatatype="7" unbalanced="0"/>
    <cacheHierarchy uniqueName="[brokerage_202001231040 1].[Account Executive]" caption="Account Executive" attribute="1" defaultMemberUniqueName="[brokerage_202001231040 1].[Account Executive].[All]" allUniqueName="[brokerage_202001231040 1].[Account Executive].[All]" dimensionUniqueName="[brokerage_202001231040 1]"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 1].[client_name]" caption="client_name" attribute="1" defaultMemberUniqueName="[fees_202001231041 1].[client_name].[All]" allUniqueName="[fees_202001231041 1].[client_name].[All]" dimensionUniqueName="[fees_202001231041 1]" displayFolder="" count="0" memberValueDatatype="130" unbalanced="0"/>
    <cacheHierarchy uniqueName="[fees_202001231041 1].[branch_name]" caption="branch_name" attribute="1" defaultMemberUniqueName="[fees_202001231041 1].[branch_name].[All]" allUniqueName="[fees_202001231041 1].[branch_name].[All]" dimensionUniqueName="[fees_202001231041 1]" displayFolder="" count="0" memberValueDatatype="130" unbalanced="0"/>
    <cacheHierarchy uniqueName="[fees_202001231041 1].[solution_group]" caption="solution_group" attribute="1" defaultMemberUniqueName="[fees_202001231041 1].[solution_group].[All]" allUniqueName="[fees_202001231041 1].[solution_group].[All]" dimensionUniqueName="[fees_202001231041 1]" displayFolder="" count="0" memberValueDatatype="130" unbalanced="0"/>
    <cacheHierarchy uniqueName="[fees_202001231041 1].[Account Exe ID]" caption="Account Exe ID" attribute="1" defaultMemberUniqueName="[fees_202001231041 1].[Account Exe ID].[All]" allUniqueName="[fees_202001231041 1].[Account Exe ID].[All]" dimensionUniqueName="[fees_202001231041 1]" displayFolder="" count="0" memberValueDatatype="20" unbalanced="0"/>
    <cacheHierarchy uniqueName="[fees_202001231041 1].[Account Executive]" caption="Account Executive" attribute="1" defaultMemberUniqueName="[fees_202001231041 1].[Account Executive].[All]" allUniqueName="[fees_202001231041 1].[Account Executive].[All]" dimensionUniqueName="[fees_202001231041 1]" displayFolder="" count="0" memberValueDatatype="130" unbalanced="0"/>
    <cacheHierarchy uniqueName="[fees_202001231041 1].[income_class]" caption="income_class" attribute="1" defaultMemberUniqueName="[fees_202001231041 1].[income_class].[All]" allUniqueName="[fees_202001231041 1].[income_class].[All]" dimensionUniqueName="[fees_202001231041 1]" displayFolder="" count="0" memberValueDatatype="130" unbalanced="0"/>
    <cacheHierarchy uniqueName="[fees_202001231041 1].[Amount]" caption="Amount" attribute="1" defaultMemberUniqueName="[fees_202001231041 1].[Amount].[All]" allUniqueName="[fees_202001231041 1].[Amount].[All]" dimensionUniqueName="[fees_202001231041 1]" displayFolder="" count="0" memberValueDatatype="20" unbalanced="0"/>
    <cacheHierarchy uniqueName="[fees_202001231041 1].[income_due_date]" caption="income_due_date" attribute="1" time="1" defaultMemberUniqueName="[fees_202001231041 1].[income_due_date].[All]" allUniqueName="[fees_202001231041 1].[income_due_date].[All]" dimensionUniqueName="[fees_202001231041 1]" displayFolder="" count="0" memberValueDatatype="7" unbalanced="0"/>
    <cacheHierarchy uniqueName="[fees_202001231041 1].[revenue_transaction_type]" caption="revenue_transaction_type" attribute="1" defaultMemberUniqueName="[fees_202001231041 1].[revenue_transaction_type].[All]" allUniqueName="[fees_202001231041 1].[revenue_transaction_type].[All]" dimensionUniqueName="[fees_202001231041 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 1].[opportunity_name]" caption="opportunity_name" attribute="1" defaultMemberUniqueName="[gcrm_opportunity_202001231041 1].[opportunity_name].[All]" allUniqueName="[gcrm_opportunity_202001231041 1].[opportunity_name].[All]" dimensionUniqueName="[gcrm_opportunity_202001231041 1]" displayFolder="" count="0" memberValueDatatype="130" unbalanced="0"/>
    <cacheHierarchy uniqueName="[gcrm_opportunity_202001231041 1].[opportunity_id]" caption="opportunity_id" attribute="1" defaultMemberUniqueName="[gcrm_opportunity_202001231041 1].[opportunity_id].[All]" allUniqueName="[gcrm_opportunity_202001231041 1].[opportunity_id].[All]" dimensionUniqueName="[gcrm_opportunity_202001231041 1]" displayFolder="" count="0" memberValueDatatype="130" unbalanced="0"/>
    <cacheHierarchy uniqueName="[gcrm_opportunity_202001231041 1].[Account Exe Id]" caption="Account Exe Id" attribute="1" defaultMemberUniqueName="[gcrm_opportunity_202001231041 1].[Account Exe Id].[All]" allUniqueName="[gcrm_opportunity_202001231041 1].[Account Exe Id].[All]" dimensionUniqueName="[gcrm_opportunity_202001231041 1]" displayFolder="" count="0" memberValueDatatype="20" unbalanced="0"/>
    <cacheHierarchy uniqueName="[gcrm_opportunity_202001231041 1].[Account Executive]" caption="Account Executive" attribute="1" defaultMemberUniqueName="[gcrm_opportunity_202001231041 1].[Account Executive].[All]" allUniqueName="[gcrm_opportunity_202001231041 1].[Account Executive].[All]" dimensionUniqueName="[gcrm_opportunity_202001231041 1]" displayFolder="" count="0" memberValueDatatype="130" unbalanced="0"/>
    <cacheHierarchy uniqueName="[gcrm_opportunity_202001231041 1].[premium_amount]" caption="premium_amount" attribute="1" defaultMemberUniqueName="[gcrm_opportunity_202001231041 1].[premium_amount].[All]" allUniqueName="[gcrm_opportunity_202001231041 1].[premium_amount].[All]" dimensionUniqueName="[gcrm_opportunity_202001231041 1]" displayFolder="" count="0" memberValueDatatype="20" unbalanced="0"/>
    <cacheHierarchy uniqueName="[gcrm_opportunity_202001231041 1].[revenue_amount]" caption="revenue_amount" attribute="1" defaultMemberUniqueName="[gcrm_opportunity_202001231041 1].[revenue_amount].[All]" allUniqueName="[gcrm_opportunity_202001231041 1].[revenue_amount].[All]" dimensionUniqueName="[gcrm_opportunity_202001231041 1]" displayFolder="" count="0" memberValueDatatype="20" unbalanced="0"/>
    <cacheHierarchy uniqueName="[gcrm_opportunity_202001231041 1].[closing_date]" caption="closing_date" attribute="1" time="1" defaultMemberUniqueName="[gcrm_opportunity_202001231041 1].[closing_date].[All]" allUniqueName="[gcrm_opportunity_202001231041 1].[closing_date].[All]" dimensionUniqueName="[gcrm_opportunity_202001231041 1]" displayFolder="" count="0" memberValueDatatype="7" unbalanced="0"/>
    <cacheHierarchy uniqueName="[gcrm_opportunity_202001231041 1].[stage]" caption="stage" attribute="1" defaultMemberUniqueName="[gcrm_opportunity_202001231041 1].[stage].[All]" allUniqueName="[gcrm_opportunity_202001231041 1].[stage].[All]" dimensionUniqueName="[gcrm_opportunity_202001231041 1]" displayFolder="" count="0" memberValueDatatype="130" unbalanced="0"/>
    <cacheHierarchy uniqueName="[gcrm_opportunity_202001231041 1].[branch]" caption="branch" attribute="1" defaultMemberUniqueName="[gcrm_opportunity_202001231041 1].[branch].[All]" allUniqueName="[gcrm_opportunity_202001231041 1].[branch].[All]" dimensionUniqueName="[gcrm_opportunity_202001231041 1]" displayFolder="" count="0" memberValueDatatype="130" unbalanced="0"/>
    <cacheHierarchy uniqueName="[gcrm_opportunity_202001231041 1].[specialty]" caption="specialty" attribute="1" defaultMemberUniqueName="[gcrm_opportunity_202001231041 1].[specialty].[All]" allUniqueName="[gcrm_opportunity_202001231041 1].[specialty].[All]" dimensionUniqueName="[gcrm_opportunity_202001231041 1]" displayFolder="" count="0" memberValueDatatype="130" unbalanced="0"/>
    <cacheHierarchy uniqueName="[gcrm_opportunity_202001231041 1].[product_group]" caption="product_group" attribute="1" defaultMemberUniqueName="[gcrm_opportunity_202001231041 1].[product_group].[All]" allUniqueName="[gcrm_opportunity_202001231041 1].[product_group].[All]" dimensionUniqueName="[gcrm_opportunity_202001231041 1]" displayFolder="" count="0" memberValueDatatype="130" unbalanced="0"/>
    <cacheHierarchy uniqueName="[gcrm_opportunity_202001231041 1].[product_sub_group]" caption="product_sub_group" attribute="1" defaultMemberUniqueName="[gcrm_opportunity_202001231041 1].[product_sub_group].[All]" allUniqueName="[gcrm_opportunity_202001231041 1].[product_sub_group].[All]" dimensionUniqueName="[gcrm_opportunity_202001231041 1]" displayFolder="" count="0" memberValueDatatype="130" unbalanced="0"/>
    <cacheHierarchy uniqueName="[gcrm_opportunity_202001231041 1].[risk_details]" caption="risk_details" attribute="1" defaultMemberUniqueName="[gcrm_opportunity_202001231041 1].[risk_details].[All]" allUniqueName="[gcrm_opportunity_202001231041 1].[risk_details].[All]" dimensionUniqueName="[gcrm_opportunity_202001231041 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 1].[invoice_number]" caption="invoice_number" attribute="1" defaultMemberUniqueName="[invoice_202001231041 1].[invoice_number].[All]" allUniqueName="[invoice_202001231041 1].[invoice_number].[All]" dimensionUniqueName="[invoice_202001231041 1]" displayFolder="" count="0" memberValueDatatype="20" unbalanced="0"/>
    <cacheHierarchy uniqueName="[invoice_202001231041 1].[invoice_date]" caption="invoice_date" attribute="1" time="1" defaultMemberUniqueName="[invoice_202001231041 1].[invoice_date].[All]" allUniqueName="[invoice_202001231041 1].[invoice_date].[All]" dimensionUniqueName="[invoice_202001231041 1]" displayFolder="" count="0" memberValueDatatype="7" unbalanced="0"/>
    <cacheHierarchy uniqueName="[invoice_202001231041 1].[revenue_transaction_type]" caption="revenue_transaction_type" attribute="1" defaultMemberUniqueName="[invoice_202001231041 1].[revenue_transaction_type].[All]" allUniqueName="[invoice_202001231041 1].[revenue_transaction_type].[All]" dimensionUniqueName="[invoice_202001231041 1]" displayFolder="" count="0" memberValueDatatype="130" unbalanced="0"/>
    <cacheHierarchy uniqueName="[invoice_202001231041 1].[branch_name]" caption="branch_name" attribute="1" defaultMemberUniqueName="[invoice_202001231041 1].[branch_name].[All]" allUniqueName="[invoice_202001231041 1].[branch_name].[All]" dimensionUniqueName="[invoice_202001231041 1]" displayFolder="" count="0" memberValueDatatype="130" unbalanced="0"/>
    <cacheHierarchy uniqueName="[invoice_202001231041 1].[solution_group]" caption="solution_group" attribute="1" defaultMemberUniqueName="[invoice_202001231041 1].[solution_group].[All]" allUniqueName="[invoice_202001231041 1].[solution_group].[All]" dimensionUniqueName="[invoice_202001231041 1]" displayFolder="" count="0" memberValueDatatype="130" unbalanced="0"/>
    <cacheHierarchy uniqueName="[invoice_202001231041 1].[Account Exe ID]" caption="Account Exe ID" attribute="1" defaultMemberUniqueName="[invoice_202001231041 1].[Account Exe ID].[All]" allUniqueName="[invoice_202001231041 1].[Account Exe ID].[All]" dimensionUniqueName="[invoice_202001231041 1]" displayFolder="" count="0" memberValueDatatype="20" unbalanced="0"/>
    <cacheHierarchy uniqueName="[invoice_202001231041 1].[Account Executive]" caption="Account Executive" attribute="1" defaultMemberUniqueName="[invoice_202001231041 1].[Account Executive].[All]" allUniqueName="[invoice_202001231041 1].[Account Executive].[All]" dimensionUniqueName="[invoice_202001231041 1]" displayFolder="" count="0" memberValueDatatype="130" unbalanced="0"/>
    <cacheHierarchy uniqueName="[invoice_202001231041 1].[income_class]" caption="income_class" attribute="1" defaultMemberUniqueName="[invoice_202001231041 1].[income_class].[All]" allUniqueName="[invoice_202001231041 1].[income_class].[All]" dimensionUniqueName="[invoice_202001231041 1]" displayFolder="" count="2" memberValueDatatype="130" unbalanced="0">
      <fieldsUsage count="2">
        <fieldUsage x="-1"/>
        <fieldUsage x="4"/>
      </fieldsUsage>
    </cacheHierarchy>
    <cacheHierarchy uniqueName="[invoice_202001231041 1].[Client Name]" caption="Client Name" attribute="1" defaultMemberUniqueName="[invoice_202001231041 1].[Client Name].[All]" allUniqueName="[invoice_202001231041 1].[Client Name].[All]" dimensionUniqueName="[invoice_202001231041 1]" displayFolder="" count="0" memberValueDatatype="130" unbalanced="0"/>
    <cacheHierarchy uniqueName="[invoice_202001231041 1].[policy_number]" caption="policy_number" attribute="1" defaultMemberUniqueName="[invoice_202001231041 1].[policy_number].[All]" allUniqueName="[invoice_202001231041 1].[policy_number].[All]" dimensionUniqueName="[invoice_202001231041 1]" displayFolder="" count="0" memberValueDatatype="130" unbalanced="0"/>
    <cacheHierarchy uniqueName="[invoice_202001231041 1].[Amount]" caption="Amount" attribute="1" defaultMemberUniqueName="[invoice_202001231041 1].[Amount].[All]" allUniqueName="[invoice_202001231041 1].[Amount].[All]" dimensionUniqueName="[invoice_202001231041 1]" displayFolder="" count="0" memberValueDatatype="20" unbalanced="0"/>
    <cacheHierarchy uniqueName="[invoice_202001231041 1].[income_due_date]" caption="income_due_date" attribute="1" time="1" defaultMemberUniqueName="[invoice_202001231041 1].[income_due_date].[All]" allUniqueName="[invoice_202001231041 1].[income_due_date].[All]" dimensionUniqueName="[invoice_202001231041 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 1].[Account Exe ID]" caption="Account Exe ID" attribute="1" defaultMemberUniqueName="[meeting_list_202001231041 1].[Account Exe ID].[All]" allUniqueName="[meeting_list_202001231041 1].[Account Exe ID].[All]" dimensionUniqueName="[meeting_list_202001231041 1]" displayFolder="" count="0" memberValueDatatype="20" unbalanced="0"/>
    <cacheHierarchy uniqueName="[meeting_list_202001231041 1].[Account Executive]" caption="Account Executive" attribute="1" defaultMemberUniqueName="[meeting_list_202001231041 1].[Account Executive].[All]" allUniqueName="[meeting_list_202001231041 1].[Account Executive].[All]" dimensionUniqueName="[meeting_list_202001231041 1]" displayFolder="" count="0" memberValueDatatype="130" unbalanced="0"/>
    <cacheHierarchy uniqueName="[meeting_list_202001231041 1].[branch_name]" caption="branch_name" attribute="1" defaultMemberUniqueName="[meeting_list_202001231041 1].[branch_name].[All]" allUniqueName="[meeting_list_202001231041 1].[branch_name].[All]" dimensionUniqueName="[meeting_list_202001231041 1]" displayFolder="" count="0" memberValueDatatype="130" unbalanced="0"/>
    <cacheHierarchy uniqueName="[meeting_list_202001231041 1].[global_attendees]" caption="global_attendees" attribute="1" defaultMemberUniqueName="[meeting_list_202001231041 1].[global_attendees].[All]" allUniqueName="[meeting_list_202001231041 1].[global_attendees].[All]" dimensionUniqueName="[meeting_list_202001231041 1]" displayFolder="" count="0" memberValueDatatype="130" unbalanced="0"/>
    <cacheHierarchy uniqueName="[meeting_list_202001231041 1].[meeting_date]" caption="meeting_date" attribute="1" time="1" defaultMemberUniqueName="[meeting_list_202001231041 1].[meeting_date].[All]" allUniqueName="[meeting_list_202001231041 1].[meeting_date].[All]" dimensionUniqueName="[meeting_list_202001231041 1]" displayFolder="" count="0" memberValueDatatype="7" unbalanced="0"/>
    <cacheHierarchy uniqueName="[NN EN EE Indi bdgt -20012020].[Branch]" caption="Branch" attribute="1" defaultMemberUniqueName="[NN EN EE Indi bdgt -20012020].[Branch].[All]" allUniqueName="[NN EN EE Indi bdgt -20012020].[Branch].[All]" dimensionUniqueName="[NN EN EE Indi bdgt -20012020]" displayFolder="" count="0" memberValueDatatype="130" unbalanced="0"/>
    <cacheHierarchy uniqueName="[NN EN EE Indi bdgt -20012020].[Account Exe ID]" caption="Account Exe ID" attribute="1" defaultMemberUniqueName="[NN EN EE Indi bdgt -20012020].[Account Exe ID].[All]" allUniqueName="[NN EN EE Indi bdgt -20012020].[Account Exe ID].[All]" dimensionUniqueName="[NN EN EE Indi bdgt -20012020]" displayFolder="" count="0" memberValueDatatype="20" unbalanced="0"/>
    <cacheHierarchy uniqueName="[NN EN EE Indi bdgt -20012020].[Employee Name]" caption="Employee Name" attribute="1" defaultMemberUniqueName="[NN EN EE Indi bdgt -20012020].[Employee Name].[All]" allUniqueName="[NN EN EE Indi bdgt -20012020].[Employee Name].[All]" dimensionUniqueName="[NN EN EE Indi bdgt -20012020]" displayFolder="" count="0" memberValueDatatype="130" unbalanced="0"/>
    <cacheHierarchy uniqueName="[NN EN EE Indi bdgt -20012020].[New Role2]" caption="New Role2" attribute="1" defaultMemberUniqueName="[NN EN EE Indi bdgt -20012020].[New Role2].[All]" allUniqueName="[NN EN EE Indi bdgt -20012020].[New Role2].[All]" dimensionUniqueName="[NN EN EE Indi bdgt -20012020]" displayFolder="" count="0" memberValueDatatype="130" unbalanced="0"/>
    <cacheHierarchy uniqueName="[NN EN EE Indi bdgt -20012020].[New Budget]" caption="New Budget" attribute="1" defaultMemberUniqueName="[NN EN EE Indi bdgt -20012020].[New Budget].[All]" allUniqueName="[NN EN EE Indi bdgt -20012020].[New Budget].[All]" dimensionUniqueName="[NN EN EE Indi bdgt -20012020]" displayFolder="" count="0" memberValueDatatype="20" unbalanced="0"/>
    <cacheHierarchy uniqueName="[NN EN EE Indi bdgt -20012020].[Cross sell bugdet]" caption="Cross sell bugdet" attribute="1" defaultMemberUniqueName="[NN EN EE Indi bdgt -20012020].[Cross sell bugdet].[All]" allUniqueName="[NN EN EE Indi bdgt -20012020].[Cross sell bugdet].[All]" dimensionUniqueName="[NN EN EE Indi bdgt -20012020]" displayFolder="" count="0" memberValueDatatype="20" unbalanced="0"/>
    <cacheHierarchy uniqueName="[NN EN EE Indi bdgt -20012020].[Renewal Budget]" caption="Renewal Budget" attribute="1" defaultMemberUniqueName="[NN EN EE Indi bdgt -20012020].[Renewal Budget].[All]" allUniqueName="[NN EN EE Indi bdgt -20012020].[Renewal Budget].[All]" dimensionUniqueName="[NN EN EE Indi bdgt -20012020]" displayFolder="" count="0" memberValueDatatype="2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Table16].[Column1]" caption="Column1" attribute="1" defaultMemberUniqueName="[Table16].[Column1].[All]" allUniqueName="[Table16].[Column1].[All]" dimensionUniqueName="[Table16]" displayFolder="" count="0" memberValueDatatype="130" unbalanced="0"/>
    <cacheHierarchy uniqueName="[Table16].[Column2]" caption="Column2" attribute="1" defaultMemberUniqueName="[Table16].[Column2].[All]" allUniqueName="[Table16].[Column2].[All]" dimensionUniqueName="[Table16]" displayFolder="" count="0" memberValueDatatype="20" unbalanced="0"/>
    <cacheHierarchy uniqueName="[Measures].[__XL_Count brokerage_202001231040]" caption="__XL_Count brokerage_202001231040" measure="1" displayFolder="" measureGroup="brokerage_202001231040" count="0" hidden="1"/>
    <cacheHierarchy uniqueName="[Measures].[__XL_Count NN EN EE Indi bdgt -20012020]" caption="__XL_Count NN EN EE Indi bdgt -20012020" measure="1" displayFolder="" measureGroup="NN EN EE Indi bdgt -20012020" count="0" hidden="1"/>
    <cacheHierarchy uniqueName="[Measures].[__XL_Count fees_202001231041]" caption="__XL_Count fees_202001231041" measure="1" displayFolder="" measureGroup="fees_202001231041"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Policy Details]" caption="__XL_Count Policy Details" measure="1" displayFolder="" measureGroup="Policy Details" count="0" hidden="1"/>
    <cacheHierarchy uniqueName="[Measures].[__XL_Count Payment History]" caption="__XL_Count Payment History" measure="1" displayFolder="" measureGroup="Payment History" count="0" hidden="1"/>
    <cacheHierarchy uniqueName="[Measures].[__XL_Count Table16]" caption="__XL_Count Table16" measure="1" displayFolder="" measureGroup="Table16" count="0" hidden="1"/>
    <cacheHierarchy uniqueName="[Measures].[__XL_Count brokerage_202001231040 1]" caption="__XL_Count brokerage_202001231040 1" measure="1" displayFolder="" measureGroup="brokerage_202001231040 1"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1]" caption="__XL_Count invoice_202001231041 1" measure="1" displayFolder="" measureGroup="invoice_202001231041 1" count="0" hidden="1"/>
    <cacheHierarchy uniqueName="[Measures].[__XL_Count fees_202001231041 1]" caption="__XL_Count fees_202001231041 1" measure="1" displayFolder="" measureGroup="fees_202001231041 1" count="0" hidden="1"/>
    <cacheHierarchy uniqueName="[Measures].[__XL_Count gcrm_opportunity_202001231041 1]" caption="__XL_Count gcrm_opportunity_202001231041 1" measure="1" displayFolder="" measureGroup="gcrm_opportunity_202001231041 1" count="0" hidden="1"/>
    <cacheHierarchy uniqueName="[Measures].[__XL_Count meeting_list_202001231041 1]" caption="__XL_Count meeting_list_202001231041 1" measure="1" displayFolder="" measureGroup="meeting_list_202001231041 1" count="0" hidden="1"/>
    <cacheHierarchy uniqueName="[Measures].[__No measures defined]" caption="__No measures defined" measure="1" displayFolder="" count="0" hidden="1"/>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126"/>
        </ext>
      </extLst>
    </cacheHierarchy>
    <cacheHierarchy uniqueName="[Measures].[Sum of Amount]" caption="Sum of Amount" measure="1" displayFolder="" measureGroup="brokerage_202001231040 1"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Amount 2]" caption="Sum of Amount 2" measure="1" displayFolder="" measureGroup="invoice_202001231041 1" count="0" oneField="1" hidden="1">
      <fieldsUsage count="1">
        <fieldUsage x="3"/>
      </fieldsUsage>
      <extLst>
        <ext xmlns:x15="http://schemas.microsoft.com/office/spreadsheetml/2010/11/main" uri="{B97F6D7D-B522-45F9-BDA1-12C45D357490}">
          <x15:cacheHierarchy aggregatedColumn="10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125"/>
        </ext>
      </extLst>
    </cacheHierarchy>
    <cacheHierarchy uniqueName="[Measures].[Sum of Renewal Budget]" caption="Sum of Renewal Budget" measure="1" displayFolder="" measureGroup="NN_EN_EE_Indi_bdgt__20012020" count="0" oneField="1" hidden="1">
      <fieldsUsage count="1">
        <fieldUsage x="1"/>
      </fieldsUsage>
      <extLst>
        <ext xmlns:x15="http://schemas.microsoft.com/office/spreadsheetml/2010/11/main" uri="{B97F6D7D-B522-45F9-BDA1-12C45D357490}">
          <x15:cacheHierarchy aggregatedColumn="127"/>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80"/>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80"/>
        </ext>
      </extLst>
    </cacheHierarchy>
  </cacheHierarchies>
  <kpis count="0"/>
  <dimensions count="16">
    <dimension name="brokerage_202001231040" uniqueName="[brokerage_202001231040]" caption="brokerage_202001231040"/>
    <dimension name="brokerage_202001231040 1" uniqueName="[brokerage_202001231040 1]" caption="brokerage_202001231040 1"/>
    <dimension name="fees_202001231041" uniqueName="[fees_202001231041]" caption="fees_202001231041"/>
    <dimension name="fees_202001231041 1" uniqueName="[fees_202001231041 1]" caption="fees_202001231041 1"/>
    <dimension name="gcrm_opportunity_202001231041" uniqueName="[gcrm_opportunity_202001231041]" caption="gcrm_opportunity_202001231041"/>
    <dimension name="gcrm_opportunity_202001231041 1" uniqueName="[gcrm_opportunity_202001231041 1]" caption="gcrm_opportunity_202001231041 1"/>
    <dimension name="invoice_202001231041" uniqueName="[invoice_202001231041]" caption="invoice_202001231041"/>
    <dimension name="invoice_202001231041 1" uniqueName="[invoice_202001231041 1]" caption="invoice_202001231041 1"/>
    <dimension measure="1" name="Measures" uniqueName="[Measures]" caption="Measures"/>
    <dimension name="meeting_list_202001231041" uniqueName="[meeting_list_202001231041]" caption="meeting_list_202001231041"/>
    <dimension name="meeting_list_202001231041 1" uniqueName="[meeting_list_202001231041 1]" caption="meeting_list_202001231041 1"/>
    <dimension name="NN EN EE Indi bdgt -20012020" uniqueName="[NN EN EE Indi bdgt -20012020]" caption="NN EN EE Indi bdgt -20012020"/>
    <dimension name="NN_EN_EE_Indi_bdgt__20012020" uniqueName="[NN_EN_EE_Indi_bdgt__20012020]" caption="NN_EN_EE_Indi_bdgt__20012020"/>
    <dimension name="Payment History" uniqueName="[Payment History]" caption="Payment History"/>
    <dimension name="Policy Details" uniqueName="[Policy Details]" caption="Policy Details"/>
    <dimension name="Table16" uniqueName="[Table16]" caption="Table16"/>
  </dimensions>
  <measureGroups count="15">
    <measureGroup name="brokerage_202001231040" caption="brokerage_202001231040"/>
    <measureGroup name="brokerage_202001231040 1" caption="brokerage_202001231040 1"/>
    <measureGroup name="fees_202001231041" caption="fees_202001231041"/>
    <measureGroup name="fees_202001231041 1" caption="fees_202001231041 1"/>
    <measureGroup name="gcrm_opportunity_202001231041" caption="gcrm_opportunity_202001231041"/>
    <measureGroup name="gcrm_opportunity_202001231041 1" caption="gcrm_opportunity_202001231041 1"/>
    <measureGroup name="invoice_202001231041" caption="invoice_202001231041"/>
    <measureGroup name="invoice_202001231041 1" caption="invoice_202001231041 1"/>
    <measureGroup name="meeting_list_202001231041" caption="meeting_list_202001231041"/>
    <measureGroup name="meeting_list_202001231041 1" caption="meeting_list_202001231041 1"/>
    <measureGroup name="NN EN EE Indi bdgt -20012020" caption="NN EN EE Indi bdgt -20012020"/>
    <measureGroup name="NN_EN_EE_Indi_bdgt__20012020" caption="NN_EN_EE_Indi_bdgt__20012020"/>
    <measureGroup name="Payment History" caption="Payment History"/>
    <measureGroup name="Policy Details" caption="Policy Details"/>
    <measureGroup name="Table16" caption="Table16"/>
  </measureGroups>
  <maps count="15">
    <map measureGroup="0" dimension="0"/>
    <map measureGroup="1" dimension="1"/>
    <map measureGroup="2" dimension="2"/>
    <map measureGroup="3" dimension="3"/>
    <map measureGroup="4" dimension="4"/>
    <map measureGroup="5" dimension="5"/>
    <map measureGroup="6" dimension="6"/>
    <map measureGroup="7" dimension="7"/>
    <map measureGroup="8" dimension="9"/>
    <map measureGroup="9" dimension="10"/>
    <map measureGroup="10" dimension="11"/>
    <map measureGroup="11" dimension="12"/>
    <map measureGroup="12" dimension="13"/>
    <map measureGroup="13" dimension="14"/>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lekha Rangubothu" refreshedDate="45689.978015277775" createdVersion="3" refreshedVersion="8" minRefreshableVersion="3" recordCount="0" supportSubquery="1" supportAdvancedDrill="1" xr:uid="{C1642F35-1F08-47F0-9600-590936BA3629}">
  <cacheSource type="external" connectionId="18">
    <extLst>
      <ext xmlns:x14="http://schemas.microsoft.com/office/spreadsheetml/2009/9/main" uri="{F057638F-6D5F-4e77-A914-E7F072B9BCA8}">
        <x14:sourceConnection name="ThisWorkbookDataModel"/>
      </ext>
    </extLst>
  </cacheSource>
  <cacheFields count="0"/>
  <cacheHierarchies count="166">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 1].[client_name]" caption="client_name" attribute="1" defaultMemberUniqueName="[brokerage_202001231040 1].[client_name].[All]" allUniqueName="[brokerage_202001231040 1].[client_name].[All]" dimensionUniqueName="[brokerage_202001231040 1]" displayFolder="" count="0" memberValueDatatype="130" unbalanced="0"/>
    <cacheHierarchy uniqueName="[brokerage_202001231040 1].[policy_number]" caption="policy_number" attribute="1" defaultMemberUniqueName="[brokerage_202001231040 1].[policy_number].[All]" allUniqueName="[brokerage_202001231040 1].[policy_number].[All]" dimensionUniqueName="[brokerage_202001231040 1]" displayFolder="" count="0" memberValueDatatype="130" unbalanced="0"/>
    <cacheHierarchy uniqueName="[brokerage_202001231040 1].[policy_status]" caption="policy_status" attribute="1" defaultMemberUniqueName="[brokerage_202001231040 1].[policy_status].[All]" allUniqueName="[brokerage_202001231040 1].[policy_status].[All]" dimensionUniqueName="[brokerage_202001231040 1]" displayFolder="" count="0" memberValueDatatype="130" unbalanced="0"/>
    <cacheHierarchy uniqueName="[brokerage_202001231040 1].[policy_start_date]" caption="policy_start_date" attribute="1" time="1" defaultMemberUniqueName="[brokerage_202001231040 1].[policy_start_date].[All]" allUniqueName="[brokerage_202001231040 1].[policy_start_date].[All]" dimensionUniqueName="[brokerage_202001231040 1]" displayFolder="" count="0" memberValueDatatype="7" unbalanced="0"/>
    <cacheHierarchy uniqueName="[brokerage_202001231040 1].[policy_end_date]" caption="policy_end_date" attribute="1" time="1" defaultMemberUniqueName="[brokerage_202001231040 1].[policy_end_date].[All]" allUniqueName="[brokerage_202001231040 1].[policy_end_date].[All]" dimensionUniqueName="[brokerage_202001231040 1]" displayFolder="" count="0" memberValueDatatype="7" unbalanced="0"/>
    <cacheHierarchy uniqueName="[brokerage_202001231040 1].[product_group]" caption="product_group" attribute="1" defaultMemberUniqueName="[brokerage_202001231040 1].[product_group].[All]" allUniqueName="[brokerage_202001231040 1].[product_group].[All]" dimensionUniqueName="[brokerage_202001231040 1]" displayFolder="" count="0" memberValueDatatype="130" unbalanced="0"/>
    <cacheHierarchy uniqueName="[brokerage_202001231040 1].[Account Exe ID]" caption="Account Exe ID" attribute="1" defaultMemberUniqueName="[brokerage_202001231040 1].[Account Exe ID].[All]" allUniqueName="[brokerage_202001231040 1].[Account Exe ID].[All]" dimensionUniqueName="[brokerage_202001231040 1]" displayFolder="" count="0" memberValueDatatype="20" unbalanced="0"/>
    <cacheHierarchy uniqueName="[brokerage_202001231040 1].[Exe Name]" caption="Exe Name" attribute="1" defaultMemberUniqueName="[brokerage_202001231040 1].[Exe Name].[All]" allUniqueName="[brokerage_202001231040 1].[Exe Name].[All]" dimensionUniqueName="[brokerage_202001231040 1]" displayFolder="" count="2" memberValueDatatype="130" unbalanced="0"/>
    <cacheHierarchy uniqueName="[brokerage_202001231040 1].[branch_name]" caption="branch_name" attribute="1" defaultMemberUniqueName="[brokerage_202001231040 1].[branch_name].[All]" allUniqueName="[brokerage_202001231040 1].[branch_name].[All]" dimensionUniqueName="[brokerage_202001231040 1]" displayFolder="" count="0" memberValueDatatype="130" unbalanced="0"/>
    <cacheHierarchy uniqueName="[brokerage_202001231040 1].[solution_group]" caption="solution_group" attribute="1" defaultMemberUniqueName="[brokerage_202001231040 1].[solution_group].[All]" allUniqueName="[brokerage_202001231040 1].[solution_group].[All]" dimensionUniqueName="[brokerage_202001231040 1]" displayFolder="" count="0" memberValueDatatype="130" unbalanced="0"/>
    <cacheHierarchy uniqueName="[brokerage_202001231040 1].[income_class]" caption="income_class" attribute="1" defaultMemberUniqueName="[brokerage_202001231040 1].[income_class].[All]" allUniqueName="[brokerage_202001231040 1].[income_class].[All]" dimensionUniqueName="[brokerage_202001231040 1]" displayFolder="" count="0" memberValueDatatype="130" unbalanced="0"/>
    <cacheHierarchy uniqueName="[brokerage_202001231040 1].[Amount]" caption="Amount" attribute="1" defaultMemberUniqueName="[brokerage_202001231040 1].[Amount].[All]" allUniqueName="[brokerage_202001231040 1].[Amount].[All]" dimensionUniqueName="[brokerage_202001231040 1]" displayFolder="" count="0" memberValueDatatype="5" unbalanced="0"/>
    <cacheHierarchy uniqueName="[brokerage_202001231040 1].[income_due_date]" caption="income_due_date" attribute="1" time="1" defaultMemberUniqueName="[brokerage_202001231040 1].[income_due_date].[All]" allUniqueName="[brokerage_202001231040 1].[income_due_date].[All]" dimensionUniqueName="[brokerage_202001231040 1]" displayFolder="" count="0" memberValueDatatype="7" unbalanced="0"/>
    <cacheHierarchy uniqueName="[brokerage_202001231040 1].[revenue_transaction_type]" caption="revenue_transaction_type" attribute="1" defaultMemberUniqueName="[brokerage_202001231040 1].[revenue_transaction_type].[All]" allUniqueName="[brokerage_202001231040 1].[revenue_transaction_type].[All]" dimensionUniqueName="[brokerage_202001231040 1]" displayFolder="" count="0" memberValueDatatype="130" unbalanced="0"/>
    <cacheHierarchy uniqueName="[brokerage_202001231040 1].[renewal_status]" caption="renewal_status" attribute="1" defaultMemberUniqueName="[brokerage_202001231040 1].[renewal_status].[All]" allUniqueName="[brokerage_202001231040 1].[renewal_status].[All]" dimensionUniqueName="[brokerage_202001231040 1]" displayFolder="" count="0" memberValueDatatype="130" unbalanced="0"/>
    <cacheHierarchy uniqueName="[brokerage_202001231040 1].[lapse_reason]" caption="lapse_reason" attribute="1" defaultMemberUniqueName="[brokerage_202001231040 1].[lapse_reason].[All]" allUniqueName="[brokerage_202001231040 1].[lapse_reason].[All]" dimensionUniqueName="[brokerage_202001231040 1]" displayFolder="" count="0" memberValueDatatype="130" unbalanced="0"/>
    <cacheHierarchy uniqueName="[brokerage_202001231040 1].[last_updated_date]" caption="last_updated_date" attribute="1" time="1" defaultMemberUniqueName="[brokerage_202001231040 1].[last_updated_date].[All]" allUniqueName="[brokerage_202001231040 1].[last_updated_date].[All]" dimensionUniqueName="[brokerage_202001231040 1]" displayFolder="" count="0" memberValueDatatype="7" unbalanced="0"/>
    <cacheHierarchy uniqueName="[brokerage_202001231040 1].[Account Executive]" caption="Account Executive" attribute="1" defaultMemberUniqueName="[brokerage_202001231040 1].[Account Executive].[All]" allUniqueName="[brokerage_202001231040 1].[Account Executive].[All]" dimensionUniqueName="[brokerage_202001231040 1]" displayFolder="" count="2"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 1].[client_name]" caption="client_name" attribute="1" defaultMemberUniqueName="[fees_202001231041 1].[client_name].[All]" allUniqueName="[fees_202001231041 1].[client_name].[All]" dimensionUniqueName="[fees_202001231041 1]" displayFolder="" count="0" memberValueDatatype="130" unbalanced="0"/>
    <cacheHierarchy uniqueName="[fees_202001231041 1].[branch_name]" caption="branch_name" attribute="1" defaultMemberUniqueName="[fees_202001231041 1].[branch_name].[All]" allUniqueName="[fees_202001231041 1].[branch_name].[All]" dimensionUniqueName="[fees_202001231041 1]" displayFolder="" count="0" memberValueDatatype="130" unbalanced="0"/>
    <cacheHierarchy uniqueName="[fees_202001231041 1].[solution_group]" caption="solution_group" attribute="1" defaultMemberUniqueName="[fees_202001231041 1].[solution_group].[All]" allUniqueName="[fees_202001231041 1].[solution_group].[All]" dimensionUniqueName="[fees_202001231041 1]" displayFolder="" count="0" memberValueDatatype="130" unbalanced="0"/>
    <cacheHierarchy uniqueName="[fees_202001231041 1].[Account Exe ID]" caption="Account Exe ID" attribute="1" defaultMemberUniqueName="[fees_202001231041 1].[Account Exe ID].[All]" allUniqueName="[fees_202001231041 1].[Account Exe ID].[All]" dimensionUniqueName="[fees_202001231041 1]" displayFolder="" count="0" memberValueDatatype="20" unbalanced="0"/>
    <cacheHierarchy uniqueName="[fees_202001231041 1].[Account Executive]" caption="Account Executive" attribute="1" defaultMemberUniqueName="[fees_202001231041 1].[Account Executive].[All]" allUniqueName="[fees_202001231041 1].[Account Executive].[All]" dimensionUniqueName="[fees_202001231041 1]" displayFolder="" count="0" memberValueDatatype="130" unbalanced="0"/>
    <cacheHierarchy uniqueName="[fees_202001231041 1].[income_class]" caption="income_class" attribute="1" defaultMemberUniqueName="[fees_202001231041 1].[income_class].[All]" allUniqueName="[fees_202001231041 1].[income_class].[All]" dimensionUniqueName="[fees_202001231041 1]" displayFolder="" count="0" memberValueDatatype="130" unbalanced="0"/>
    <cacheHierarchy uniqueName="[fees_202001231041 1].[Amount]" caption="Amount" attribute="1" defaultMemberUniqueName="[fees_202001231041 1].[Amount].[All]" allUniqueName="[fees_202001231041 1].[Amount].[All]" dimensionUniqueName="[fees_202001231041 1]" displayFolder="" count="0" memberValueDatatype="20" unbalanced="0"/>
    <cacheHierarchy uniqueName="[fees_202001231041 1].[income_due_date]" caption="income_due_date" attribute="1" time="1" defaultMemberUniqueName="[fees_202001231041 1].[income_due_date].[All]" allUniqueName="[fees_202001231041 1].[income_due_date].[All]" dimensionUniqueName="[fees_202001231041 1]" displayFolder="" count="0" memberValueDatatype="7" unbalanced="0"/>
    <cacheHierarchy uniqueName="[fees_202001231041 1].[revenue_transaction_type]" caption="revenue_transaction_type" attribute="1" defaultMemberUniqueName="[fees_202001231041 1].[revenue_transaction_type].[All]" allUniqueName="[fees_202001231041 1].[revenue_transaction_type].[All]" dimensionUniqueName="[fees_202001231041 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 1].[opportunity_name]" caption="opportunity_name" attribute="1" defaultMemberUniqueName="[gcrm_opportunity_202001231041 1].[opportunity_name].[All]" allUniqueName="[gcrm_opportunity_202001231041 1].[opportunity_name].[All]" dimensionUniqueName="[gcrm_opportunity_202001231041 1]" displayFolder="" count="0" memberValueDatatype="130" unbalanced="0"/>
    <cacheHierarchy uniqueName="[gcrm_opportunity_202001231041 1].[opportunity_id]" caption="opportunity_id" attribute="1" defaultMemberUniqueName="[gcrm_opportunity_202001231041 1].[opportunity_id].[All]" allUniqueName="[gcrm_opportunity_202001231041 1].[opportunity_id].[All]" dimensionUniqueName="[gcrm_opportunity_202001231041 1]" displayFolder="" count="0" memberValueDatatype="130" unbalanced="0"/>
    <cacheHierarchy uniqueName="[gcrm_opportunity_202001231041 1].[Account Exe Id]" caption="Account Exe Id" attribute="1" defaultMemberUniqueName="[gcrm_opportunity_202001231041 1].[Account Exe Id].[All]" allUniqueName="[gcrm_opportunity_202001231041 1].[Account Exe Id].[All]" dimensionUniqueName="[gcrm_opportunity_202001231041 1]" displayFolder="" count="0" memberValueDatatype="20" unbalanced="0"/>
    <cacheHierarchy uniqueName="[gcrm_opportunity_202001231041 1].[Account Executive]" caption="Account Executive" attribute="1" defaultMemberUniqueName="[gcrm_opportunity_202001231041 1].[Account Executive].[All]" allUniqueName="[gcrm_opportunity_202001231041 1].[Account Executive].[All]" dimensionUniqueName="[gcrm_opportunity_202001231041 1]" displayFolder="" count="0" memberValueDatatype="130" unbalanced="0"/>
    <cacheHierarchy uniqueName="[gcrm_opportunity_202001231041 1].[premium_amount]" caption="premium_amount" attribute="1" defaultMemberUniqueName="[gcrm_opportunity_202001231041 1].[premium_amount].[All]" allUniqueName="[gcrm_opportunity_202001231041 1].[premium_amount].[All]" dimensionUniqueName="[gcrm_opportunity_202001231041 1]" displayFolder="" count="0" memberValueDatatype="20" unbalanced="0"/>
    <cacheHierarchy uniqueName="[gcrm_opportunity_202001231041 1].[revenue_amount]" caption="revenue_amount" attribute="1" defaultMemberUniqueName="[gcrm_opportunity_202001231041 1].[revenue_amount].[All]" allUniqueName="[gcrm_opportunity_202001231041 1].[revenue_amount].[All]" dimensionUniqueName="[gcrm_opportunity_202001231041 1]" displayFolder="" count="0" memberValueDatatype="20" unbalanced="0"/>
    <cacheHierarchy uniqueName="[gcrm_opportunity_202001231041 1].[closing_date]" caption="closing_date" attribute="1" time="1" defaultMemberUniqueName="[gcrm_opportunity_202001231041 1].[closing_date].[All]" allUniqueName="[gcrm_opportunity_202001231041 1].[closing_date].[All]" dimensionUniqueName="[gcrm_opportunity_202001231041 1]" displayFolder="" count="0" memberValueDatatype="7" unbalanced="0"/>
    <cacheHierarchy uniqueName="[gcrm_opportunity_202001231041 1].[stage]" caption="stage" attribute="1" defaultMemberUniqueName="[gcrm_opportunity_202001231041 1].[stage].[All]" allUniqueName="[gcrm_opportunity_202001231041 1].[stage].[All]" dimensionUniqueName="[gcrm_opportunity_202001231041 1]" displayFolder="" count="0" memberValueDatatype="130" unbalanced="0"/>
    <cacheHierarchy uniqueName="[gcrm_opportunity_202001231041 1].[branch]" caption="branch" attribute="1" defaultMemberUniqueName="[gcrm_opportunity_202001231041 1].[branch].[All]" allUniqueName="[gcrm_opportunity_202001231041 1].[branch].[All]" dimensionUniqueName="[gcrm_opportunity_202001231041 1]" displayFolder="" count="0" memberValueDatatype="130" unbalanced="0"/>
    <cacheHierarchy uniqueName="[gcrm_opportunity_202001231041 1].[specialty]" caption="specialty" attribute="1" defaultMemberUniqueName="[gcrm_opportunity_202001231041 1].[specialty].[All]" allUniqueName="[gcrm_opportunity_202001231041 1].[specialty].[All]" dimensionUniqueName="[gcrm_opportunity_202001231041 1]" displayFolder="" count="0" memberValueDatatype="130" unbalanced="0"/>
    <cacheHierarchy uniqueName="[gcrm_opportunity_202001231041 1].[product_group]" caption="product_group" attribute="1" defaultMemberUniqueName="[gcrm_opportunity_202001231041 1].[product_group].[All]" allUniqueName="[gcrm_opportunity_202001231041 1].[product_group].[All]" dimensionUniqueName="[gcrm_opportunity_202001231041 1]" displayFolder="" count="0" memberValueDatatype="130" unbalanced="0"/>
    <cacheHierarchy uniqueName="[gcrm_opportunity_202001231041 1].[product_sub_group]" caption="product_sub_group" attribute="1" defaultMemberUniqueName="[gcrm_opportunity_202001231041 1].[product_sub_group].[All]" allUniqueName="[gcrm_opportunity_202001231041 1].[product_sub_group].[All]" dimensionUniqueName="[gcrm_opportunity_202001231041 1]" displayFolder="" count="0" memberValueDatatype="130" unbalanced="0"/>
    <cacheHierarchy uniqueName="[gcrm_opportunity_202001231041 1].[risk_details]" caption="risk_details" attribute="1" defaultMemberUniqueName="[gcrm_opportunity_202001231041 1].[risk_details].[All]" allUniqueName="[gcrm_opportunity_202001231041 1].[risk_details].[All]" dimensionUniqueName="[gcrm_opportunity_202001231041 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 1].[invoice_number]" caption="invoice_number" attribute="1" defaultMemberUniqueName="[invoice_202001231041 1].[invoice_number].[All]" allUniqueName="[invoice_202001231041 1].[invoice_number].[All]" dimensionUniqueName="[invoice_202001231041 1]" displayFolder="" count="0" memberValueDatatype="20" unbalanced="0"/>
    <cacheHierarchy uniqueName="[invoice_202001231041 1].[invoice_date]" caption="invoice_date" attribute="1" time="1" defaultMemberUniqueName="[invoice_202001231041 1].[invoice_date].[All]" allUniqueName="[invoice_202001231041 1].[invoice_date].[All]" dimensionUniqueName="[invoice_202001231041 1]" displayFolder="" count="0" memberValueDatatype="7" unbalanced="0"/>
    <cacheHierarchy uniqueName="[invoice_202001231041 1].[revenue_transaction_type]" caption="revenue_transaction_type" attribute="1" defaultMemberUniqueName="[invoice_202001231041 1].[revenue_transaction_type].[All]" allUniqueName="[invoice_202001231041 1].[revenue_transaction_type].[All]" dimensionUniqueName="[invoice_202001231041 1]" displayFolder="" count="0" memberValueDatatype="130" unbalanced="0"/>
    <cacheHierarchy uniqueName="[invoice_202001231041 1].[branch_name]" caption="branch_name" attribute="1" defaultMemberUniqueName="[invoice_202001231041 1].[branch_name].[All]" allUniqueName="[invoice_202001231041 1].[branch_name].[All]" dimensionUniqueName="[invoice_202001231041 1]" displayFolder="" count="0" memberValueDatatype="130" unbalanced="0"/>
    <cacheHierarchy uniqueName="[invoice_202001231041 1].[solution_group]" caption="solution_group" attribute="1" defaultMemberUniqueName="[invoice_202001231041 1].[solution_group].[All]" allUniqueName="[invoice_202001231041 1].[solution_group].[All]" dimensionUniqueName="[invoice_202001231041 1]" displayFolder="" count="0" memberValueDatatype="130" unbalanced="0"/>
    <cacheHierarchy uniqueName="[invoice_202001231041 1].[Account Exe ID]" caption="Account Exe ID" attribute="1" defaultMemberUniqueName="[invoice_202001231041 1].[Account Exe ID].[All]" allUniqueName="[invoice_202001231041 1].[Account Exe ID].[All]" dimensionUniqueName="[invoice_202001231041 1]" displayFolder="" count="0" memberValueDatatype="20" unbalanced="0"/>
    <cacheHierarchy uniqueName="[invoice_202001231041 1].[Account Executive]" caption="Account Executive" attribute="1" defaultMemberUniqueName="[invoice_202001231041 1].[Account Executive].[All]" allUniqueName="[invoice_202001231041 1].[Account Executive].[All]" dimensionUniqueName="[invoice_202001231041 1]" displayFolder="" count="0" memberValueDatatype="130" unbalanced="0"/>
    <cacheHierarchy uniqueName="[invoice_202001231041 1].[income_class]" caption="income_class" attribute="1" defaultMemberUniqueName="[invoice_202001231041 1].[income_class].[All]" allUniqueName="[invoice_202001231041 1].[income_class].[All]" dimensionUniqueName="[invoice_202001231041 1]" displayFolder="" count="0" memberValueDatatype="130" unbalanced="0"/>
    <cacheHierarchy uniqueName="[invoice_202001231041 1].[Client Name]" caption="Client Name" attribute="1" defaultMemberUniqueName="[invoice_202001231041 1].[Client Name].[All]" allUniqueName="[invoice_202001231041 1].[Client Name].[All]" dimensionUniqueName="[invoice_202001231041 1]" displayFolder="" count="0" memberValueDatatype="130" unbalanced="0"/>
    <cacheHierarchy uniqueName="[invoice_202001231041 1].[policy_number]" caption="policy_number" attribute="1" defaultMemberUniqueName="[invoice_202001231041 1].[policy_number].[All]" allUniqueName="[invoice_202001231041 1].[policy_number].[All]" dimensionUniqueName="[invoice_202001231041 1]" displayFolder="" count="0" memberValueDatatype="130" unbalanced="0"/>
    <cacheHierarchy uniqueName="[invoice_202001231041 1].[Amount]" caption="Amount" attribute="1" defaultMemberUniqueName="[invoice_202001231041 1].[Amount].[All]" allUniqueName="[invoice_202001231041 1].[Amount].[All]" dimensionUniqueName="[invoice_202001231041 1]" displayFolder="" count="0" memberValueDatatype="20" unbalanced="0"/>
    <cacheHierarchy uniqueName="[invoice_202001231041 1].[income_due_date]" caption="income_due_date" attribute="1" time="1" defaultMemberUniqueName="[invoice_202001231041 1].[income_due_date].[All]" allUniqueName="[invoice_202001231041 1].[income_due_date].[All]" dimensionUniqueName="[invoice_202001231041 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 1].[Account Exe ID]" caption="Account Exe ID" attribute="1" defaultMemberUniqueName="[meeting_list_202001231041 1].[Account Exe ID].[All]" allUniqueName="[meeting_list_202001231041 1].[Account Exe ID].[All]" dimensionUniqueName="[meeting_list_202001231041 1]" displayFolder="" count="0" memberValueDatatype="20" unbalanced="0"/>
    <cacheHierarchy uniqueName="[meeting_list_202001231041 1].[Account Executive]" caption="Account Executive" attribute="1" defaultMemberUniqueName="[meeting_list_202001231041 1].[Account Executive].[All]" allUniqueName="[meeting_list_202001231041 1].[Account Executive].[All]" dimensionUniqueName="[meeting_list_202001231041 1]" displayFolder="" count="0" memberValueDatatype="130" unbalanced="0"/>
    <cacheHierarchy uniqueName="[meeting_list_202001231041 1].[branch_name]" caption="branch_name" attribute="1" defaultMemberUniqueName="[meeting_list_202001231041 1].[branch_name].[All]" allUniqueName="[meeting_list_202001231041 1].[branch_name].[All]" dimensionUniqueName="[meeting_list_202001231041 1]" displayFolder="" count="0" memberValueDatatype="130" unbalanced="0"/>
    <cacheHierarchy uniqueName="[meeting_list_202001231041 1].[global_attendees]" caption="global_attendees" attribute="1" defaultMemberUniqueName="[meeting_list_202001231041 1].[global_attendees].[All]" allUniqueName="[meeting_list_202001231041 1].[global_attendees].[All]" dimensionUniqueName="[meeting_list_202001231041 1]" displayFolder="" count="0" memberValueDatatype="130" unbalanced="0"/>
    <cacheHierarchy uniqueName="[meeting_list_202001231041 1].[meeting_date]" caption="meeting_date" attribute="1" time="1" defaultMemberUniqueName="[meeting_list_202001231041 1].[meeting_date].[All]" allUniqueName="[meeting_list_202001231041 1].[meeting_date].[All]" dimensionUniqueName="[meeting_list_202001231041 1]" displayFolder="" count="0" memberValueDatatype="7" unbalanced="0"/>
    <cacheHierarchy uniqueName="[NN EN EE Indi bdgt -20012020].[Branch]" caption="Branch" attribute="1" defaultMemberUniqueName="[NN EN EE Indi bdgt -20012020].[Branch].[All]" allUniqueName="[NN EN EE Indi bdgt -20012020].[Branch].[All]" dimensionUniqueName="[NN EN EE Indi bdgt -20012020]" displayFolder="" count="0" memberValueDatatype="130" unbalanced="0"/>
    <cacheHierarchy uniqueName="[NN EN EE Indi bdgt -20012020].[Account Exe ID]" caption="Account Exe ID" attribute="1" defaultMemberUniqueName="[NN EN EE Indi bdgt -20012020].[Account Exe ID].[All]" allUniqueName="[NN EN EE Indi bdgt -20012020].[Account Exe ID].[All]" dimensionUniqueName="[NN EN EE Indi bdgt -20012020]" displayFolder="" count="0" memberValueDatatype="20" unbalanced="0"/>
    <cacheHierarchy uniqueName="[NN EN EE Indi bdgt -20012020].[Employee Name]" caption="Employee Name" attribute="1" defaultMemberUniqueName="[NN EN EE Indi bdgt -20012020].[Employee Name].[All]" allUniqueName="[NN EN EE Indi bdgt -20012020].[Employee Name].[All]" dimensionUniqueName="[NN EN EE Indi bdgt -20012020]" displayFolder="" count="0" memberValueDatatype="130" unbalanced="0"/>
    <cacheHierarchy uniqueName="[NN EN EE Indi bdgt -20012020].[New Role2]" caption="New Role2" attribute="1" defaultMemberUniqueName="[NN EN EE Indi bdgt -20012020].[New Role2].[All]" allUniqueName="[NN EN EE Indi bdgt -20012020].[New Role2].[All]" dimensionUniqueName="[NN EN EE Indi bdgt -20012020]" displayFolder="" count="0" memberValueDatatype="130" unbalanced="0"/>
    <cacheHierarchy uniqueName="[NN EN EE Indi bdgt -20012020].[New Budget]" caption="New Budget" attribute="1" defaultMemberUniqueName="[NN EN EE Indi bdgt -20012020].[New Budget].[All]" allUniqueName="[NN EN EE Indi bdgt -20012020].[New Budget].[All]" dimensionUniqueName="[NN EN EE Indi bdgt -20012020]" displayFolder="" count="0" memberValueDatatype="20" unbalanced="0"/>
    <cacheHierarchy uniqueName="[NN EN EE Indi bdgt -20012020].[Cross sell bugdet]" caption="Cross sell bugdet" attribute="1" defaultMemberUniqueName="[NN EN EE Indi bdgt -20012020].[Cross sell bugdet].[All]" allUniqueName="[NN EN EE Indi bdgt -20012020].[Cross sell bugdet].[All]" dimensionUniqueName="[NN EN EE Indi bdgt -20012020]" displayFolder="" count="0" memberValueDatatype="20" unbalanced="0"/>
    <cacheHierarchy uniqueName="[NN EN EE Indi bdgt -20012020].[Renewal Budget]" caption="Renewal Budget" attribute="1" defaultMemberUniqueName="[NN EN EE Indi bdgt -20012020].[Renewal Budget].[All]" allUniqueName="[NN EN EE Indi bdgt -20012020].[Renewal Budget].[All]" dimensionUniqueName="[NN EN EE Indi bdgt -20012020]" displayFolder="" count="0" memberValueDatatype="2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Table16].[Column1]" caption="Column1" attribute="1" defaultMemberUniqueName="[Table16].[Column1].[All]" allUniqueName="[Table16].[Column1].[All]" dimensionUniqueName="[Table16]" displayFolder="" count="0" memberValueDatatype="130" unbalanced="0"/>
    <cacheHierarchy uniqueName="[Table16].[Column2]" caption="Column2" attribute="1" defaultMemberUniqueName="[Table16].[Column2].[All]" allUniqueName="[Table16].[Column2].[All]" dimensionUniqueName="[Table16]" displayFolder="" count="0" memberValueDatatype="20" unbalanced="0"/>
    <cacheHierarchy uniqueName="[Measures].[__XL_Count brokerage_202001231040]" caption="__XL_Count brokerage_202001231040" measure="1" displayFolder="" measureGroup="brokerage_202001231040" count="0" hidden="1"/>
    <cacheHierarchy uniqueName="[Measures].[__XL_Count NN EN EE Indi bdgt -20012020]" caption="__XL_Count NN EN EE Indi bdgt -20012020" measure="1" displayFolder="" measureGroup="NN EN EE Indi bdgt -20012020" count="0" hidden="1"/>
    <cacheHierarchy uniqueName="[Measures].[__XL_Count fees_202001231041]" caption="__XL_Count fees_202001231041" measure="1" displayFolder="" measureGroup="fees_202001231041"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Policy Details]" caption="__XL_Count Policy Details" measure="1" displayFolder="" measureGroup="Policy Details" count="0" hidden="1"/>
    <cacheHierarchy uniqueName="[Measures].[__XL_Count Payment History]" caption="__XL_Count Payment History" measure="1" displayFolder="" measureGroup="Payment History" count="0" hidden="1"/>
    <cacheHierarchy uniqueName="[Measures].[__XL_Count Table16]" caption="__XL_Count Table16" measure="1" displayFolder="" measureGroup="Table16" count="0" hidden="1"/>
    <cacheHierarchy uniqueName="[Measures].[__XL_Count brokerage_202001231040 1]" caption="__XL_Count brokerage_202001231040 1" measure="1" displayFolder="" measureGroup="brokerage_202001231040 1"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1]" caption="__XL_Count invoice_202001231041 1" measure="1" displayFolder="" measureGroup="invoice_202001231041 1" count="0" hidden="1"/>
    <cacheHierarchy uniqueName="[Measures].[__XL_Count fees_202001231041 1]" caption="__XL_Count fees_202001231041 1" measure="1" displayFolder="" measureGroup="fees_202001231041 1" count="0" hidden="1"/>
    <cacheHierarchy uniqueName="[Measures].[__XL_Count gcrm_opportunity_202001231041 1]" caption="__XL_Count gcrm_opportunity_202001231041 1" measure="1" displayFolder="" measureGroup="gcrm_opportunity_202001231041 1" count="0" hidden="1"/>
    <cacheHierarchy uniqueName="[Measures].[__XL_Count meeting_list_202001231041 1]" caption="__XL_Count meeting_list_202001231041 1" measure="1" displayFolder="" measureGroup="meeting_list_202001231041 1" count="0" hidden="1"/>
    <cacheHierarchy uniqueName="[Measures].[__No measures defined]" caption="__No measures defined" measure="1" displayFolder="" count="0" hidden="1"/>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126"/>
        </ext>
      </extLst>
    </cacheHierarchy>
    <cacheHierarchy uniqueName="[Measures].[Sum of Amount]" caption="Sum of Amount" measure="1" displayFolder="" measureGroup="brokerage_202001231040 1" count="0" hidden="1">
      <extLst>
        <ext xmlns:x15="http://schemas.microsoft.com/office/spreadsheetml/2010/11/main" uri="{B97F6D7D-B522-45F9-BDA1-12C45D357490}">
          <x15:cacheHierarchy aggregatedColumn="29"/>
        </ext>
      </extLst>
    </cacheHierarchy>
    <cacheHierarchy uniqueName="[Measures].[Sum of Amount 2]" caption="Sum of Amount 2" measure="1" displayFolder="" measureGroup="invoice_202001231041 1" count="0" hidden="1">
      <extLst>
        <ext xmlns:x15="http://schemas.microsoft.com/office/spreadsheetml/2010/11/main" uri="{B97F6D7D-B522-45F9-BDA1-12C45D357490}">
          <x15:cacheHierarchy aggregatedColumn="10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125"/>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127"/>
        </ext>
      </extLst>
    </cacheHierarchy>
  </cacheHierarchies>
  <kpis count="0"/>
  <extLst>
    <ext xmlns:x14="http://schemas.microsoft.com/office/spreadsheetml/2009/9/main" uri="{725AE2AE-9491-48be-B2B4-4EB974FC3084}">
      <x14:pivotCacheDefinition slicerData="1" pivotCacheId="104627911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
  <r>
    <x v="0"/>
  </r>
  <r>
    <x v="1"/>
  </r>
  <r>
    <x v="2"/>
  </r>
  <r>
    <x v="3"/>
  </r>
  <r>
    <x v="4"/>
  </r>
  <r>
    <x v="5"/>
  </r>
  <r>
    <x v="6"/>
  </r>
  <r>
    <x v="1"/>
  </r>
  <r>
    <x v="3"/>
  </r>
  <r>
    <x v="7"/>
  </r>
  <r>
    <x v="6"/>
  </r>
  <r>
    <x v="1"/>
  </r>
  <r>
    <x v="8"/>
  </r>
  <r>
    <x v="8"/>
  </r>
  <r>
    <x v="5"/>
  </r>
  <r>
    <x v="9"/>
  </r>
  <r>
    <x v="10"/>
  </r>
  <r>
    <x v="10"/>
  </r>
  <r>
    <x v="0"/>
  </r>
  <r>
    <x v="3"/>
  </r>
  <r>
    <x v="8"/>
  </r>
  <r>
    <x v="1"/>
  </r>
  <r>
    <x v="5"/>
  </r>
  <r>
    <x v="8"/>
  </r>
  <r>
    <x v="5"/>
  </r>
  <r>
    <x v="11"/>
  </r>
  <r>
    <x v="12"/>
  </r>
  <r>
    <x v="8"/>
  </r>
  <r>
    <x v="12"/>
  </r>
  <r>
    <x v="10"/>
  </r>
  <r>
    <x v="11"/>
  </r>
  <r>
    <x v="11"/>
  </r>
  <r>
    <x v="11"/>
  </r>
  <r>
    <x v="12"/>
  </r>
  <r>
    <x v="1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
  <r>
    <x v="0"/>
    <x v="0"/>
    <n v="100000"/>
  </r>
  <r>
    <x v="0"/>
    <x v="0"/>
    <n v="35000"/>
  </r>
  <r>
    <x v="1"/>
    <x v="1"/>
    <n v="49500"/>
  </r>
  <r>
    <x v="1"/>
    <x v="1"/>
    <n v="49500"/>
  </r>
  <r>
    <x v="0"/>
    <x v="0"/>
    <n v="250000"/>
  </r>
  <r>
    <x v="2"/>
    <x v="1"/>
    <n v="100000"/>
  </r>
  <r>
    <x v="3"/>
    <x v="0"/>
    <n v="200000"/>
  </r>
  <r>
    <x v="1"/>
    <x v="2"/>
    <n v="10000"/>
  </r>
  <r>
    <x v="4"/>
    <x v="0"/>
    <n v="50000"/>
  </r>
  <r>
    <x v="4"/>
    <x v="0"/>
    <n v="30000"/>
  </r>
  <r>
    <x v="4"/>
    <x v="0"/>
    <n v="200000"/>
  </r>
  <r>
    <x v="4"/>
    <x v="0"/>
    <n v="50000"/>
  </r>
  <r>
    <x v="5"/>
    <x v="0"/>
    <n v="100000"/>
  </r>
  <r>
    <x v="6"/>
    <x v="0"/>
    <n v="300000"/>
  </r>
  <r>
    <x v="6"/>
    <x v="0"/>
    <n v="200000"/>
  </r>
  <r>
    <x v="6"/>
    <x v="0"/>
    <n v="200000"/>
  </r>
  <r>
    <x v="6"/>
    <x v="0"/>
    <n v="400000"/>
  </r>
  <r>
    <x v="6"/>
    <x v="0"/>
    <n v="300000"/>
  </r>
  <r>
    <x v="7"/>
    <x v="0"/>
    <n v="50000"/>
  </r>
  <r>
    <x v="1"/>
    <x v="0"/>
    <n v="100000"/>
  </r>
  <r>
    <x v="1"/>
    <x v="0"/>
    <n v="62000"/>
  </r>
  <r>
    <x v="1"/>
    <x v="0"/>
    <n v="37500"/>
  </r>
  <r>
    <x v="7"/>
    <x v="0"/>
    <n v="100000"/>
  </r>
  <r>
    <x v="1"/>
    <x v="0"/>
    <n v="50000"/>
  </r>
  <r>
    <x v="8"/>
    <x v="1"/>
    <n v="500000"/>
  </r>
  <r>
    <x v="7"/>
    <x v="0"/>
    <n v="100000"/>
  </r>
  <r>
    <x v="1"/>
    <x v="2"/>
    <n v="50000"/>
  </r>
  <r>
    <x v="4"/>
    <x v="0"/>
    <n v="5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
  <r>
    <x v="0"/>
  </r>
  <r>
    <x v="0"/>
  </r>
  <r>
    <x v="1"/>
  </r>
  <r>
    <x v="1"/>
  </r>
  <r>
    <x v="2"/>
  </r>
  <r>
    <x v="3"/>
  </r>
  <r>
    <x v="1"/>
  </r>
  <r>
    <x v="0"/>
  </r>
  <r>
    <x v="1"/>
  </r>
  <r>
    <x v="1"/>
  </r>
  <r>
    <x v="0"/>
  </r>
  <r>
    <x v="0"/>
  </r>
  <r>
    <x v="0"/>
  </r>
  <r>
    <x v="3"/>
  </r>
  <r>
    <x v="0"/>
  </r>
  <r>
    <x v="0"/>
  </r>
  <r>
    <x v="2"/>
  </r>
  <r>
    <x v="0"/>
  </r>
  <r>
    <x v="0"/>
  </r>
  <r>
    <x v="0"/>
  </r>
  <r>
    <x v="0"/>
  </r>
  <r>
    <x v="0"/>
  </r>
  <r>
    <x v="0"/>
  </r>
  <r>
    <x v="3"/>
  </r>
  <r>
    <x v="3"/>
  </r>
  <r>
    <x v="0"/>
  </r>
  <r>
    <x v="1"/>
  </r>
  <r>
    <x v="4"/>
  </r>
  <r>
    <x v="1"/>
  </r>
  <r>
    <x v="4"/>
  </r>
  <r>
    <x v="5"/>
  </r>
  <r>
    <x v="4"/>
  </r>
  <r>
    <x v="4"/>
  </r>
  <r>
    <x v="4"/>
  </r>
  <r>
    <x v="4"/>
  </r>
  <r>
    <x v="4"/>
  </r>
  <r>
    <x v="4"/>
  </r>
  <r>
    <x v="4"/>
  </r>
  <r>
    <x v="6"/>
  </r>
  <r>
    <x v="5"/>
  </r>
  <r>
    <x v="5"/>
  </r>
  <r>
    <x v="5"/>
  </r>
  <r>
    <x v="5"/>
  </r>
  <r>
    <x v="4"/>
  </r>
  <r>
    <x v="5"/>
  </r>
  <r>
    <x v="4"/>
  </r>
  <r>
    <x v="4"/>
  </r>
  <r>
    <x v="4"/>
  </r>
  <r>
    <x v="3"/>
  </r>
  <r>
    <x v="7"/>
  </r>
  <r>
    <x v="7"/>
  </r>
  <r>
    <x v="7"/>
  </r>
  <r>
    <x v="7"/>
  </r>
  <r>
    <x v="7"/>
  </r>
  <r>
    <x v="7"/>
  </r>
  <r>
    <x v="7"/>
  </r>
  <r>
    <x v="7"/>
  </r>
  <r>
    <x v="7"/>
  </r>
  <r>
    <x v="7"/>
  </r>
  <r>
    <x v="7"/>
  </r>
  <r>
    <x v="7"/>
  </r>
  <r>
    <x v="7"/>
  </r>
  <r>
    <x v="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x v="0"/>
    <x v="0"/>
  </r>
  <r>
    <x v="0"/>
    <x v="1"/>
  </r>
  <r>
    <x v="0"/>
    <x v="2"/>
  </r>
  <r>
    <x v="0"/>
    <x v="2"/>
  </r>
  <r>
    <x v="0"/>
    <x v="2"/>
  </r>
  <r>
    <x v="0"/>
    <x v="2"/>
  </r>
  <r>
    <x v="0"/>
    <x v="2"/>
  </r>
  <r>
    <x v="0"/>
    <x v="3"/>
  </r>
  <r>
    <x v="0"/>
    <x v="2"/>
  </r>
  <r>
    <x v="0"/>
    <x v="4"/>
  </r>
  <r>
    <x v="0"/>
    <x v="5"/>
  </r>
  <r>
    <x v="0"/>
    <x v="6"/>
  </r>
  <r>
    <x v="0"/>
    <x v="7"/>
  </r>
  <r>
    <x v="0"/>
    <x v="5"/>
  </r>
  <r>
    <x v="1"/>
    <x v="8"/>
  </r>
  <r>
    <x v="1"/>
    <x v="8"/>
  </r>
  <r>
    <x v="1"/>
    <x v="8"/>
  </r>
  <r>
    <x v="1"/>
    <x v="8"/>
  </r>
  <r>
    <x v="1"/>
    <x v="8"/>
  </r>
  <r>
    <x v="1"/>
    <x v="8"/>
  </r>
  <r>
    <x v="0"/>
    <x v="9"/>
  </r>
  <r>
    <x v="0"/>
    <x v="2"/>
  </r>
  <r>
    <x v="0"/>
    <x v="10"/>
  </r>
  <r>
    <x v="2"/>
    <x v="11"/>
  </r>
  <r>
    <x v="2"/>
    <x v="11"/>
  </r>
  <r>
    <x v="0"/>
    <x v="12"/>
  </r>
  <r>
    <x v="2"/>
    <x v="2"/>
  </r>
  <r>
    <x v="0"/>
    <x v="4"/>
  </r>
  <r>
    <x v="3"/>
    <x v="13"/>
  </r>
  <r>
    <x v="0"/>
    <x v="14"/>
  </r>
  <r>
    <x v="0"/>
    <x v="1"/>
  </r>
  <r>
    <x v="0"/>
    <x v="4"/>
  </r>
  <r>
    <x v="0"/>
    <x v="14"/>
  </r>
  <r>
    <x v="0"/>
    <x v="2"/>
  </r>
  <r>
    <x v="0"/>
    <x v="9"/>
  </r>
  <r>
    <x v="0"/>
    <x v="4"/>
  </r>
  <r>
    <x v="0"/>
    <x v="4"/>
  </r>
  <r>
    <x v="0"/>
    <x v="0"/>
  </r>
  <r>
    <x v="0"/>
    <x v="9"/>
  </r>
  <r>
    <x v="0"/>
    <x v="14"/>
  </r>
  <r>
    <x v="0"/>
    <x v="2"/>
  </r>
  <r>
    <x v="0"/>
    <x v="15"/>
  </r>
  <r>
    <x v="0"/>
    <x v="16"/>
  </r>
  <r>
    <x v="0"/>
    <x v="2"/>
  </r>
  <r>
    <x v="0"/>
    <x v="14"/>
  </r>
  <r>
    <x v="2"/>
    <x v="17"/>
  </r>
  <r>
    <x v="0"/>
    <x v="2"/>
  </r>
  <r>
    <x v="3"/>
    <x v="14"/>
  </r>
  <r>
    <x v="0"/>
    <x v="1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n v="1"/>
    <x v="0"/>
    <s v="Ahmedabad"/>
    <s v="Mia Rodriguez"/>
    <x v="0"/>
  </r>
  <r>
    <n v="1"/>
    <x v="0"/>
    <s v="Ahmedabad"/>
    <s v="Charlotte Taylor"/>
    <x v="1"/>
  </r>
  <r>
    <n v="1"/>
    <x v="0"/>
    <s v="Ahmedabad"/>
    <s v="Benjamin Anderson"/>
    <x v="2"/>
  </r>
  <r>
    <n v="1"/>
    <x v="0"/>
    <s v="Ahmedabad"/>
    <s v="James Miller"/>
    <x v="3"/>
  </r>
  <r>
    <n v="1"/>
    <x v="0"/>
    <s v="Ahmedabad"/>
    <s v="Sophia Garcia"/>
    <x v="4"/>
  </r>
  <r>
    <n v="2"/>
    <x v="1"/>
    <s v="Ahmedabad"/>
    <s v="William Martinez"/>
    <x v="5"/>
  </r>
  <r>
    <n v="2"/>
    <x v="1"/>
    <s v="Ahmedabad"/>
    <s v="Alex Johnson"/>
    <x v="6"/>
  </r>
  <r>
    <n v="2"/>
    <x v="1"/>
    <s v="Ahmedabad"/>
    <s v="Noah Wilson"/>
    <x v="1"/>
  </r>
  <r>
    <n v="2"/>
    <x v="1"/>
    <s v="Ahmedabad"/>
    <s v="Ava Davis"/>
    <x v="3"/>
  </r>
  <r>
    <n v="2"/>
    <x v="1"/>
    <s v="Ahmedabad"/>
    <s v="Liam Smith"/>
    <x v="7"/>
  </r>
  <r>
    <n v="2"/>
    <x v="1"/>
    <s v="Ahmedabad"/>
    <s v="Emily Thompson"/>
    <x v="6"/>
  </r>
  <r>
    <n v="2"/>
    <x v="1"/>
    <s v="Ahmedabad"/>
    <s v="Olivia Brown"/>
    <x v="1"/>
  </r>
  <r>
    <n v="3"/>
    <x v="2"/>
    <s v="Ahmedabad"/>
    <s v="Lucas Hernandez"/>
    <x v="8"/>
  </r>
  <r>
    <n v="3"/>
    <x v="2"/>
    <s v="Ahmedabad"/>
    <s v="Amelia Moore"/>
    <x v="8"/>
  </r>
  <r>
    <n v="3"/>
    <x v="2"/>
    <s v="Ahmedabad"/>
    <s v="Henry Thomas"/>
    <x v="5"/>
  </r>
  <r>
    <n v="3"/>
    <x v="2"/>
    <s v="Ahmedabad"/>
    <s v="Harper Martin"/>
    <x v="9"/>
  </r>
  <r>
    <n v="4"/>
    <x v="3"/>
    <s v="Ahmedabad"/>
    <s v="Scarlett Lewis"/>
    <x v="10"/>
  </r>
  <r>
    <n v="4"/>
    <x v="3"/>
    <s v="Ahmedabad"/>
    <s v="Matthew Walker"/>
    <x v="10"/>
  </r>
  <r>
    <n v="4"/>
    <x v="3"/>
    <s v="Ahmedabad"/>
    <s v="Daniel Clark"/>
    <x v="0"/>
  </r>
  <r>
    <n v="6"/>
    <x v="4"/>
    <s v="Ahmedabad"/>
    <s v="Alexander Jackson"/>
    <x v="3"/>
  </r>
  <r>
    <n v="6"/>
    <x v="4"/>
    <s v="Ahmedabad"/>
    <s v="Michael Lee"/>
    <x v="8"/>
  </r>
  <r>
    <n v="6"/>
    <x v="4"/>
    <s v="Ahmedabad"/>
    <s v="Ella White"/>
    <x v="1"/>
  </r>
  <r>
    <n v="6"/>
    <x v="4"/>
    <s v="Ahmedabad"/>
    <s v="Grace Harris"/>
    <x v="5"/>
  </r>
  <r>
    <n v="9"/>
    <x v="5"/>
    <s v="Ahmedabad"/>
    <s v="Chloe King"/>
    <x v="8"/>
  </r>
  <r>
    <n v="9"/>
    <x v="5"/>
    <s v="Ahmedabad"/>
    <s v="Joseph Scott"/>
    <x v="5"/>
  </r>
  <r>
    <n v="9"/>
    <x v="5"/>
    <s v="Ahmedabad"/>
    <s v="Evelyn Wright"/>
    <x v="11"/>
  </r>
  <r>
    <n v="10"/>
    <x v="6"/>
    <s v="Ahmedabad"/>
    <s v="Christopher Campbell"/>
    <x v="12"/>
  </r>
  <r>
    <n v="10"/>
    <x v="6"/>
    <s v="Ahmedabad"/>
    <s v="Zoe Rivera"/>
    <x v="8"/>
  </r>
  <r>
    <n v="11"/>
    <x v="7"/>
    <s v="Ahmedabad"/>
    <s v="Andrew Adams"/>
    <x v="12"/>
  </r>
  <r>
    <n v="11"/>
    <x v="7"/>
    <s v="Ahmedabad"/>
    <s v="Aria Baker"/>
    <x v="10"/>
  </r>
  <r>
    <n v="12"/>
    <x v="8"/>
    <s v="Ahmedabad"/>
    <s v="Madison Robinson"/>
    <x v="11"/>
  </r>
  <r>
    <n v="12"/>
    <x v="8"/>
    <s v="Ahmedabad"/>
    <s v="David Hall"/>
    <x v="11"/>
  </r>
  <r>
    <n v="12"/>
    <x v="8"/>
    <s v="Ahmedabad"/>
    <s v="Lily Young"/>
    <x v="11"/>
  </r>
  <r>
    <n v="12"/>
    <x v="8"/>
    <s v="Ahmedabad"/>
    <s v="Samuel Allen"/>
    <x v="1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9">
  <r>
    <s v="A"/>
    <s v="2414 2022 4088 1000 000"/>
    <s v="Active"/>
    <d v="2018-04-19T00:00:00"/>
    <d v="2019-04-18T00:00:00"/>
    <s v="Marine"/>
    <n v="1"/>
    <s v="Vinay"/>
    <s v="Ahmedabad"/>
    <s v="Marine"/>
    <x v="0"/>
    <n v="32186.720000000001"/>
    <d v="2018-04-19T00:00:00"/>
    <s v="Brokerage"/>
    <s v="Inception"/>
    <m/>
    <d v="2020-01-22T00:00:00"/>
    <m/>
  </r>
  <r>
    <s v="Sanjay Trivedi"/>
    <n v="2.4142027811737001E+18"/>
    <s v="Active"/>
    <d v="2019-05-01T00:00:00"/>
    <d v="2020-04-30T00:00:00"/>
    <s v="Marine"/>
    <n v="2"/>
    <s v="Abhinav Shivam"/>
    <s v="Ahmedabad"/>
    <s v="Marine"/>
    <x v="1"/>
    <n v="23590.71"/>
    <d v="2019-05-01T00:00:00"/>
    <s v="Brokerage"/>
    <s v="Inception"/>
    <m/>
    <d v="2020-01-22T00:00:00"/>
    <m/>
  </r>
  <r>
    <s v="Anita Sethi"/>
    <s v="0655001825 01"/>
    <s v="Inactive"/>
    <d v="2018-09-13T00:00:00"/>
    <d v="2019-09-12T00:00:00"/>
    <s v="Fire"/>
    <n v="1"/>
    <s v="Vinay"/>
    <s v="Ahmedabad"/>
    <s v="Construction, Power &amp; Infrastructure"/>
    <x v="0"/>
    <n v="4611.96"/>
    <d v="2018-09-13T00:00:00"/>
    <s v="Brokerage"/>
    <s v="Inception"/>
    <m/>
    <d v="2020-01-22T00:00:00"/>
    <m/>
  </r>
  <r>
    <s v="Ashok Chatterjee"/>
    <n v="12139156"/>
    <s v="Active"/>
    <d v="2019-09-13T00:00:00"/>
    <d v="2020-09-12T00:00:00"/>
    <s v="Fire"/>
    <n v="1"/>
    <s v="Vinay"/>
    <s v="Ahmedabad"/>
    <s v="Construction, Power &amp; Infrastructure"/>
    <x v="0"/>
    <n v="4975.41"/>
    <d v="2019-09-13T00:00:00"/>
    <s v="Brokerage"/>
    <s v="Renewal"/>
    <m/>
    <d v="2020-01-22T00:00:00"/>
    <m/>
  </r>
  <r>
    <s v="Rani Agarwal"/>
    <n v="2200090892"/>
    <s v="Active"/>
    <d v="2018-11-06T00:00:00"/>
    <d v="2019-11-05T00:00:00"/>
    <s v="Miscellaneous"/>
    <n v="1"/>
    <s v="Vinay"/>
    <s v="Ahmedabad"/>
    <s v="Liability"/>
    <x v="0"/>
    <n v="1198.8800000000001"/>
    <d v="2018-11-06T00:00:00"/>
    <s v="Brokerage"/>
    <s v="Inception"/>
    <m/>
    <d v="2020-01-22T00:00:00"/>
    <m/>
  </r>
  <r>
    <s v="Arjun Rao"/>
    <s v="237164239 00"/>
    <s v="Active"/>
    <d v="2019-02-01T00:00:00"/>
    <d v="2020-01-31T00:00:00"/>
    <s v="Employee Benefits"/>
    <n v="10"/>
    <s v="Mark"/>
    <s v="Ahmedabad"/>
    <s v="Employee Benefits (EB)"/>
    <x v="0"/>
    <n v="1825.43"/>
    <d v="2019-02-01T00:00:00"/>
    <s v="Brokerage"/>
    <s v="Inception"/>
    <m/>
    <d v="2020-01-22T00:00:00"/>
    <m/>
  </r>
  <r>
    <s v="Anil Naik"/>
    <s v="4101190700000015-00"/>
    <s v="Active"/>
    <d v="2019-06-25T00:00:00"/>
    <d v="2020-06-24T00:00:00"/>
    <s v="Employee Benefits"/>
    <n v="2"/>
    <s v="Abhinav Shivam"/>
    <s v="Ahmedabad"/>
    <s v="Employee Benefits (EB)"/>
    <x v="1"/>
    <n v="79833.600000000006"/>
    <d v="2019-06-25T00:00:00"/>
    <s v="Brokerage"/>
    <s v="Endorsement"/>
    <m/>
    <d v="2020-01-22T00:00:00"/>
    <m/>
  </r>
  <r>
    <s v="Simran Trivedi"/>
    <s v="4101190700000015-00"/>
    <s v="Active"/>
    <d v="2019-06-25T00:00:00"/>
    <d v="2020-06-24T00:00:00"/>
    <s v="Employee Benefits"/>
    <n v="2"/>
    <s v="Abhinav Shivam"/>
    <s v="Ahmedabad"/>
    <s v="Employee Benefits (EB)"/>
    <x v="1"/>
    <n v="11435.86"/>
    <d v="2019-08-02T00:00:00"/>
    <s v="Brokerage "/>
    <s v="Endorsement"/>
    <m/>
    <d v="2020-01-22T00:00:00"/>
    <m/>
  </r>
  <r>
    <s v="Dhruv Chopra"/>
    <n v="2250010276"/>
    <s v="Active"/>
    <d v="2018-04-25T00:00:00"/>
    <d v="2019-04-24T00:00:00"/>
    <s v="Miscellaneous"/>
    <n v="1"/>
    <s v="Vinay"/>
    <s v="Ahmedabad"/>
    <s v="Employee Benefits (EB)"/>
    <x v="0"/>
    <n v="847.38"/>
    <d v="2018-04-25T00:00:00"/>
    <s v="Brokerage"/>
    <s v="Inception"/>
    <m/>
    <d v="2020-01-22T00:00:00"/>
    <m/>
  </r>
  <r>
    <s v="Jaya Chopra"/>
    <s v="2414 2022 1261 2200 000"/>
    <s v="Inactive"/>
    <d v="2018-04-25T00:00:00"/>
    <d v="2019-04-24T00:00:00"/>
    <s v="Marine"/>
    <n v="1"/>
    <s v="Vinay"/>
    <s v="Ahmedabad"/>
    <s v="Marine"/>
    <x v="0"/>
    <n v="9900"/>
    <d v="2018-04-25T00:00:00"/>
    <s v="Brokerage"/>
    <s v="Inception"/>
    <m/>
    <d v="2020-01-22T00:00:00"/>
    <m/>
  </r>
  <r>
    <s v="Kiran Goyal"/>
    <s v="2414 2026 2374 7800 000"/>
    <s v="Active"/>
    <d v="2019-01-11T00:00:00"/>
    <d v="2020-01-10T00:00:00"/>
    <s v="Marine"/>
    <n v="1"/>
    <s v="Vinay"/>
    <s v="Ahmedabad"/>
    <s v="Marine"/>
    <x v="0"/>
    <n v="8250"/>
    <d v="2019-01-11T00:00:00"/>
    <s v="Brokerage"/>
    <s v="Renewal"/>
    <m/>
    <d v="2020-01-22T00:00:00"/>
    <m/>
  </r>
  <r>
    <s v="Pravin Sengupta"/>
    <n v="91001900000001"/>
    <s v="Active"/>
    <d v="2018-04-25T00:00:00"/>
    <d v="2019-04-24T00:00:00"/>
    <s v="Fire"/>
    <n v="1"/>
    <s v="Vinay"/>
    <s v="Ahmedabad"/>
    <s v="Property / BI"/>
    <x v="0"/>
    <n v="4093.2"/>
    <d v="2018-04-25T00:00:00"/>
    <s v="Brokerage"/>
    <s v="Inception"/>
    <m/>
    <d v="2020-01-22T00:00:00"/>
    <m/>
  </r>
  <r>
    <s v="Snehal Das"/>
    <n v="2280062933"/>
    <s v="Active"/>
    <d v="2019-05-20T00:00:00"/>
    <d v="2020-05-19T00:00:00"/>
    <s v="Miscellaneous"/>
    <n v="1"/>
    <s v="Vinay"/>
    <s v="Ahmedabad"/>
    <s v="Liability"/>
    <x v="0"/>
    <n v="8117"/>
    <d v="2020-01-20T00:00:00"/>
    <s v="Brokerage"/>
    <s v="Renewal"/>
    <m/>
    <d v="2020-01-22T00:00:00"/>
    <m/>
  </r>
  <r>
    <s v="Rajesh Malhotra"/>
    <s v="LWC/I2568913/71/05/006144"/>
    <s v="Inactive"/>
    <d v="2018-05-20T00:00:00"/>
    <d v="2019-05-19T00:00:00"/>
    <s v="Miscellaneous"/>
    <n v="1"/>
    <s v="Vinay"/>
    <s v="Ahmedabad"/>
    <s v="Liability"/>
    <x v="0"/>
    <n v="6101.25"/>
    <d v="2018-05-20T00:00:00"/>
    <s v="Brokerage"/>
    <s v="Inception"/>
    <m/>
    <d v="2020-01-22T00:00:00"/>
    <m/>
  </r>
  <r>
    <s v="Archana Bhatia"/>
    <s v="0865074115 01"/>
    <s v="Active"/>
    <d v="2018-06-12T00:00:00"/>
    <d v="2019-06-11T00:00:00"/>
    <s v="Marine"/>
    <n v="9"/>
    <s v="Manish Sharma"/>
    <s v="Ahmedabad"/>
    <s v="Small Medium Enterpries (SME)"/>
    <x v="0"/>
    <n v="1980"/>
    <d v="2018-06-12T00:00:00"/>
    <s v="Brokerage"/>
    <s v="Endorsement"/>
    <m/>
    <d v="2020-01-22T00:00:00"/>
    <m/>
  </r>
  <r>
    <s v="Ashok Reddy"/>
    <s v="0865074115 01"/>
    <s v="Active"/>
    <d v="2018-06-12T00:00:00"/>
    <d v="2019-06-11T00:00:00"/>
    <s v="Marine"/>
    <n v="9"/>
    <s v="Manish Sharma"/>
    <s v="Ahmedabad"/>
    <s v="Small Medium Enterpries (SME)"/>
    <x v="0"/>
    <n v="1980"/>
    <d v="2019-01-10T00:00:00"/>
    <s v="Brokerage "/>
    <s v="Endorsement"/>
    <m/>
    <d v="2020-01-22T00:00:00"/>
    <m/>
  </r>
  <r>
    <s v="Madhuri Bhatia"/>
    <n v="3.1142029634361999E+18"/>
    <s v="Active"/>
    <d v="2019-08-26T00:00:00"/>
    <d v="2020-08-25T00:00:00"/>
    <s v="Miscellaneous"/>
    <n v="3"/>
    <s v="Animesh Rawat"/>
    <s v="Ahmedabad"/>
    <s v="Global Client Network (GNB Inward)"/>
    <x v="2"/>
    <n v="2089.25"/>
    <d v="2019-08-26T00:00:00"/>
    <s v="Brokerage"/>
    <s v="Inception"/>
    <m/>
    <d v="2020-01-22T00:00:00"/>
    <m/>
  </r>
  <r>
    <s v="Pranav Mishra"/>
    <s v="OG-19-2202-1018-00000055"/>
    <s v="Active"/>
    <d v="2019-01-01T00:00:00"/>
    <d v="2019-12-31T00:00:00"/>
    <s v="Marine"/>
    <n v="3"/>
    <s v="Animesh Rawat"/>
    <s v="Ahmedabad"/>
    <s v="Global Client Network (GNB Inward)"/>
    <x v="2"/>
    <n v="21768.61"/>
    <d v="2019-01-01T00:00:00"/>
    <s v="Brokerage"/>
    <s v="Inception"/>
    <m/>
    <d v="2020-01-22T00:00:00"/>
    <m/>
  </r>
  <r>
    <s v="Rina Goyal"/>
    <s v="OG-19-2202-3383-00000009"/>
    <s v="Active"/>
    <d v="2019-01-01T00:00:00"/>
    <d v="2019-12-31T00:00:00"/>
    <s v="Liability"/>
    <n v="3"/>
    <s v="Animesh Rawat"/>
    <s v="Ahmedabad"/>
    <s v="Global Client Network (GNB Inward)"/>
    <x v="2"/>
    <n v="12019.2"/>
    <d v="2019-01-01T00:00:00"/>
    <s v="Brokerage"/>
    <s v="Inception"/>
    <m/>
    <d v="2020-01-22T00:00:00"/>
    <m/>
  </r>
  <r>
    <s v="Geeta Gupta"/>
    <n v="640002371"/>
    <s v="Active"/>
    <d v="2018-04-01T00:00:00"/>
    <d v="2019-03-31T00:00:00"/>
    <s v="Miscellaneous"/>
    <n v="3"/>
    <s v="Animesh Rawat"/>
    <s v="Ahmedabad"/>
    <s v="Global Client Network (GNB Inward)"/>
    <x v="0"/>
    <n v="66937.72"/>
    <d v="2018-04-01T00:00:00"/>
    <s v="Brokerage"/>
    <s v="Inception"/>
    <m/>
    <d v="2020-01-22T00:00:00"/>
    <m/>
  </r>
  <r>
    <s v="Sudhir Roy"/>
    <s v="0830017443 01"/>
    <s v="Active"/>
    <d v="2018-05-11T00:00:00"/>
    <d v="2019-05-10T00:00:00"/>
    <s v="Marine"/>
    <n v="3"/>
    <s v="Animesh Rawat"/>
    <s v="Ahmedabad"/>
    <s v="Global Client Network (GNB Inward)"/>
    <x v="0"/>
    <n v="78374.84"/>
    <d v="2018-05-11T00:00:00"/>
    <s v="Brokerage"/>
    <s v="Inception"/>
    <m/>
    <d v="2020-01-22T00:00:00"/>
    <m/>
  </r>
  <r>
    <s v="Rani Kaul"/>
    <s v="180876-0000-00"/>
    <s v="Inactive"/>
    <d v="2018-04-01T00:00:00"/>
    <d v="2019-03-31T00:00:00"/>
    <s v="Employee Benefits"/>
    <n v="10"/>
    <s v="Mark"/>
    <s v="Ahmedabad"/>
    <s v="Employee Benefits (EB)"/>
    <x v="0"/>
    <n v="60000"/>
    <d v="2018-04-01T00:00:00"/>
    <s v="Brokerage"/>
    <s v="Inception"/>
    <m/>
    <d v="2020-01-22T00:00:00"/>
    <m/>
  </r>
  <r>
    <s v="Kavita Sharma"/>
    <s v="180876-0000-01"/>
    <s v="Active"/>
    <d v="2019-04-01T00:00:00"/>
    <d v="2020-03-31T00:00:00"/>
    <s v="Employee Benefits"/>
    <n v="10"/>
    <s v="Mark"/>
    <s v="Ahmedabad"/>
    <s v="Employee Benefits (EB)"/>
    <x v="0"/>
    <n v="60000"/>
    <d v="2019-04-01T00:00:00"/>
    <s v="Brokerage"/>
    <s v="Renewal"/>
    <m/>
    <d v="2020-01-22T00:00:00"/>
    <m/>
  </r>
  <r>
    <s v="Shikha Sethi"/>
    <s v="180876-0000-01"/>
    <s v="Active"/>
    <d v="2019-04-01T00:00:00"/>
    <d v="2020-03-31T00:00:00"/>
    <s v="Employee Benefits"/>
    <n v="10"/>
    <s v="Mark"/>
    <s v="Ahmedabad"/>
    <s v="Employee Benefits (EB)"/>
    <x v="0"/>
    <n v="60000"/>
    <d v="2019-04-01T00:00:00"/>
    <s v="Brokerage"/>
    <s v="Renewal"/>
    <m/>
    <d v="2020-01-22T00:00:00"/>
    <m/>
  </r>
  <r>
    <s v="Amit Bhargava"/>
    <n v="2250002346"/>
    <s v="Active"/>
    <d v="2018-04-01T00:00:00"/>
    <d v="2019-03-31T00:00:00"/>
    <s v="Miscellaneous"/>
    <n v="3"/>
    <s v="Animesh Rawat"/>
    <s v="Ahmedabad"/>
    <s v="Global Client Network (GNB Inward)"/>
    <x v="0"/>
    <n v="4715.63"/>
    <d v="2018-04-01T00:00:00"/>
    <s v="Brokerage"/>
    <s v="Inception"/>
    <m/>
    <d v="2020-01-22T00:00:00"/>
    <m/>
  </r>
  <r>
    <s v="Alka Goel"/>
    <n v="3.1242014203059999E+18"/>
    <s v="Active"/>
    <d v="2018-04-01T00:00:00"/>
    <d v="2019-03-31T00:00:00"/>
    <s v="Liability"/>
    <n v="3"/>
    <s v="Animesh Rawat"/>
    <s v="Ahmedabad"/>
    <s v="Global Client Network (GNB Inward)"/>
    <x v="0"/>
    <n v="22755.25"/>
    <d v="2018-04-01T00:00:00"/>
    <s v="Brokerage"/>
    <s v="Inception"/>
    <m/>
    <d v="2020-01-22T00:00:00"/>
    <m/>
  </r>
  <r>
    <s v="Harish Sharma"/>
    <s v="P0119200001/9999/100017"/>
    <s v="Active"/>
    <d v="2018-04-01T00:00:00"/>
    <d v="2019-03-31T00:00:00"/>
    <s v="Liability"/>
    <n v="12"/>
    <s v="Shivani Sharma"/>
    <s v="Ahmedabad"/>
    <s v="Global Client Network (GNB Inward)"/>
    <x v="0"/>
    <n v="26443.63"/>
    <d v="2018-04-01T00:00:00"/>
    <s v="Brokerage"/>
    <s v="Inception"/>
    <m/>
    <d v="2020-01-22T00:00:00"/>
    <m/>
  </r>
  <r>
    <s v="Gaurav Goel"/>
    <s v="0865078325 00"/>
    <s v="Inactive"/>
    <d v="2018-04-06T00:00:00"/>
    <d v="2019-04-05T00:00:00"/>
    <s v="Marine"/>
    <n v="1"/>
    <s v="Vinay"/>
    <s v="Ahmedabad"/>
    <s v="Marine"/>
    <x v="0"/>
    <n v="49499.839999999997"/>
    <d v="2018-04-06T00:00:00"/>
    <s v="Brokerage"/>
    <s v="Endorsement"/>
    <m/>
    <d v="2020-01-22T00:00:00"/>
    <m/>
  </r>
  <r>
    <s v="Ravi Naik"/>
    <s v="0865078325 00"/>
    <s v="Inactive"/>
    <d v="2018-04-06T00:00:00"/>
    <d v="2019-04-05T00:00:00"/>
    <s v="Marine"/>
    <n v="1"/>
    <s v="Vinay"/>
    <s v="Ahmedabad"/>
    <s v="Marine"/>
    <x v="0"/>
    <m/>
    <d v="2018-10-11T00:00:00"/>
    <s v="Brokerage "/>
    <s v="Endorsement"/>
    <m/>
    <d v="2020-01-22T00:00:00"/>
    <m/>
  </r>
  <r>
    <s v="Kamlesh Prasad"/>
    <s v="0865078325 00"/>
    <s v="Inactive"/>
    <d v="2018-04-06T00:00:00"/>
    <d v="2019-04-05T00:00:00"/>
    <s v="Marine"/>
    <n v="1"/>
    <s v="Vinay"/>
    <s v="Ahmedabad"/>
    <s v="Marine"/>
    <x v="0"/>
    <n v="16500"/>
    <d v="2019-01-17T00:00:00"/>
    <s v="Brokerage "/>
    <s v="Endorsement"/>
    <m/>
    <d v="2020-01-22T00:00:00"/>
    <m/>
  </r>
  <r>
    <s v="Nikhil Verma"/>
    <s v="'0865078325 01"/>
    <s v="Active"/>
    <d v="2019-04-06T00:00:00"/>
    <d v="2020-04-05T00:00:00"/>
    <s v="Marine"/>
    <n v="1"/>
    <s v="Vinay"/>
    <s v="Ahmedabad"/>
    <s v="Marine"/>
    <x v="0"/>
    <n v="26400"/>
    <d v="2019-04-06T00:00:00"/>
    <s v="Brokerage"/>
    <s v="Renewal"/>
    <m/>
    <d v="2020-01-22T00:00:00"/>
    <m/>
  </r>
  <r>
    <s v="Vaishali Desai"/>
    <s v="0865080591 00"/>
    <s v="Active"/>
    <d v="2018-08-20T00:00:00"/>
    <d v="2019-08-19T00:00:00"/>
    <s v="Marine"/>
    <n v="1"/>
    <s v="Vinay"/>
    <s v="Ahmedabad"/>
    <s v="Marine"/>
    <x v="0"/>
    <n v="3300"/>
    <d v="2018-08-20T00:00:00"/>
    <s v="Brokerage"/>
    <s v="Inception"/>
    <m/>
    <d v="2020-01-22T00:00:00"/>
    <m/>
  </r>
  <r>
    <s v="Atul Naik"/>
    <s v="0865081032 00"/>
    <s v="Active"/>
    <d v="2018-09-11T00:00:00"/>
    <d v="2019-09-10T00:00:00"/>
    <s v="Marine"/>
    <n v="1"/>
    <s v="Vinay"/>
    <s v="Ahmedabad"/>
    <s v="Marine"/>
    <x v="0"/>
    <n v="1072.5"/>
    <d v="2018-09-11T00:00:00"/>
    <s v="Brokerage"/>
    <s v="Inception"/>
    <m/>
    <d v="2020-01-22T00:00:00"/>
    <m/>
  </r>
  <r>
    <s v="Meena Bhargava"/>
    <s v="'310304111710000871"/>
    <s v="Active"/>
    <d v="2018-03-27T00:00:00"/>
    <d v="2019-03-26T00:00:00"/>
    <s v="Fire"/>
    <n v="1"/>
    <s v="Vinay"/>
    <s v="Ahmedabad"/>
    <s v="Property / BI"/>
    <x v="0"/>
    <n v="4002.46"/>
    <d v="2018-03-27T00:00:00"/>
    <s v="Brokerage"/>
    <s v="Inception"/>
    <m/>
    <d v="2020-01-22T00:00:00"/>
    <m/>
  </r>
  <r>
    <s v="Mona Chopra"/>
    <n v="3.1030411181E+17"/>
    <s v="Active"/>
    <d v="2018-08-14T00:00:00"/>
    <d v="2019-08-13T00:00:00"/>
    <s v="Fire"/>
    <n v="1"/>
    <s v="Vinay"/>
    <s v="Ahmedabad"/>
    <s v="Property / BI"/>
    <x v="0"/>
    <n v="1374.25"/>
    <d v="2018-08-14T00:00:00"/>
    <s v="Brokerage"/>
    <s v="Inception"/>
    <m/>
    <d v="2020-01-22T00:00:00"/>
    <m/>
  </r>
  <r>
    <s v="Mohit Tiwari"/>
    <n v="3.1030459171000003E+18"/>
    <s v="Active"/>
    <d v="2018-03-27T00:00:00"/>
    <d v="2019-03-26T00:00:00"/>
    <s v="Fire"/>
    <n v="1"/>
    <s v="Vinay"/>
    <s v="Ahmedabad"/>
    <s v="Property / BI"/>
    <x v="2"/>
    <n v="566.25"/>
    <d v="2018-03-27T00:00:00"/>
    <s v="Brokerage"/>
    <s v="Inception"/>
    <m/>
    <d v="2020-01-22T00:00:00"/>
    <m/>
  </r>
  <r>
    <s v="Tina Dutta"/>
    <s v="'310304591810000063"/>
    <s v="Active"/>
    <d v="2018-08-14T00:00:00"/>
    <d v="2019-08-13T00:00:00"/>
    <s v="Miscellaneous"/>
    <n v="1"/>
    <s v="Vinay"/>
    <s v="Ahmedabad"/>
    <s v="Property / BI"/>
    <x v="0"/>
    <n v="445"/>
    <d v="2018-08-14T00:00:00"/>
    <s v="Brokerage"/>
    <s v="Inception"/>
    <m/>
    <d v="2020-01-22T00:00:00"/>
    <m/>
  </r>
  <r>
    <s v="Hemant Das"/>
    <s v="'310300111910000401"/>
    <s v="Active"/>
    <d v="2019-09-01T00:00:00"/>
    <d v="2020-08-31T00:00:00"/>
    <s v="Fire"/>
    <n v="1"/>
    <s v="Vinay"/>
    <s v="Ahmedabad"/>
    <s v="Property / BI"/>
    <x v="0"/>
    <n v="13114.95"/>
    <d v="2019-09-01T00:00:00"/>
    <s v="Brokerage"/>
    <s v="Renewal"/>
    <m/>
    <d v="2020-01-22T00:00:00"/>
    <m/>
  </r>
  <r>
    <s v="Sanjana Bhargava"/>
    <n v="3.1030411181E+17"/>
    <s v="Inactive"/>
    <d v="2018-09-01T00:00:00"/>
    <d v="2019-08-31T00:00:00"/>
    <s v="Fire"/>
    <n v="1"/>
    <s v="Vinay"/>
    <s v="Ahmedabad"/>
    <s v="Property / BI"/>
    <x v="0"/>
    <n v="2049.42"/>
    <d v="2018-09-01T00:00:00"/>
    <s v="Brokerage"/>
    <s v="Inception"/>
    <m/>
    <d v="2020-01-22T00:00:00"/>
    <m/>
  </r>
  <r>
    <s v="Kamlesh Trivedi"/>
    <n v="301002850"/>
    <s v="Active"/>
    <d v="2018-08-01T00:00:00"/>
    <d v="2019-07-31T00:00:00"/>
    <s v="Liability"/>
    <n v="6"/>
    <s v="Ketan Jain"/>
    <s v="Ahmedabad"/>
    <s v="Liability"/>
    <x v="0"/>
    <n v="61425"/>
    <d v="2018-08-01T00:00:00"/>
    <s v="Brokerage"/>
    <s v="Inception"/>
    <m/>
    <d v="2020-01-22T00:00:00"/>
    <m/>
  </r>
  <r>
    <s v="Nikita Tiwari"/>
    <n v="2.4122019374572001E+18"/>
    <s v="Active"/>
    <d v="2018-09-27T00:00:00"/>
    <d v="2019-09-26T00:00:00"/>
    <s v="Marine"/>
    <n v="1"/>
    <s v="Vinay"/>
    <s v="Ahmedabad"/>
    <s v="Marine"/>
    <x v="0"/>
    <n v="1650"/>
    <d v="2018-09-27T00:00:00"/>
    <s v="Brokerage"/>
    <s v="Inception"/>
    <m/>
    <d v="2020-01-22T00:00:00"/>
    <m/>
  </r>
  <r>
    <s v="Kapil Kapoor"/>
    <s v="0830018899Â 01"/>
    <s v="Inactive"/>
    <d v="2018-03-01T00:00:00"/>
    <d v="2019-02-28T00:00:00"/>
    <s v="Marine"/>
    <n v="3"/>
    <s v="Animesh Rawat"/>
    <s v="Ahmedabad"/>
    <s v="Global Client Network (GNB Inward)"/>
    <x v="0"/>
    <n v="16335"/>
    <d v="2018-03-01T00:00:00"/>
    <s v="Brokerage"/>
    <s v="Inception"/>
    <m/>
    <d v="2020-01-22T00:00:00"/>
    <m/>
  </r>
  <r>
    <s v="Harish Rana"/>
    <s v="OG-19-2202-1018-00000059"/>
    <s v="Active"/>
    <d v="2019-03-01T00:00:00"/>
    <d v="2020-02-29T00:00:00"/>
    <s v="Marine"/>
    <n v="3"/>
    <s v="Animesh Rawat"/>
    <s v="Ahmedabad"/>
    <s v="Global Client Network (GNB Inward)"/>
    <x v="0"/>
    <n v="18562.5"/>
    <d v="2019-03-01T00:00:00"/>
    <s v="Brokerage"/>
    <s v="Renewal"/>
    <m/>
    <d v="2020-01-22T00:00:00"/>
    <m/>
  </r>
  <r>
    <s v="Nikhil Pandit"/>
    <s v="OG-19-2001-3315-00000015"/>
    <s v="Active"/>
    <d v="2018-04-02T00:00:00"/>
    <d v="2019-04-01T00:00:00"/>
    <s v="Liability"/>
    <n v="12"/>
    <s v="Shivani Sharma"/>
    <s v="Ahmedabad"/>
    <s v="Global Client Network (GNB Inward)"/>
    <x v="0"/>
    <n v="0"/>
    <d v="2018-08-02T00:00:00"/>
    <s v="Brokerage"/>
    <s v="Inception"/>
    <m/>
    <d v="2020-01-22T00:00:00"/>
    <m/>
  </r>
  <r>
    <s v="Vivek Rana"/>
    <s v="4005/134645920/01/000"/>
    <s v="Inactive"/>
    <d v="2018-06-29T00:00:00"/>
    <d v="2019-06-28T00:00:00"/>
    <s v="Employee Benefits"/>
    <n v="10"/>
    <s v="Mark"/>
    <s v="Ahmedabad"/>
    <s v="Employee Benefits (EB)"/>
    <x v="0"/>
    <n v="4330.05"/>
    <d v="2018-06-29T00:00:00"/>
    <s v="Brokerage"/>
    <s v="Endorsement"/>
    <m/>
    <d v="2020-01-22T00:00:00"/>
    <m/>
  </r>
  <r>
    <s v="Hemant Nair"/>
    <s v="4005/134645920/01/000"/>
    <s v="Inactive"/>
    <d v="2018-06-29T00:00:00"/>
    <d v="2019-06-28T00:00:00"/>
    <s v="Employee Benefits"/>
    <n v="10"/>
    <s v="Mark"/>
    <s v="Ahmedabad"/>
    <s v="Employee Benefits (EB)"/>
    <x v="0"/>
    <m/>
    <d v="2018-07-05T00:00:00"/>
    <s v="Brokerage "/>
    <s v="Endorsement"/>
    <m/>
    <d v="2020-01-22T00:00:00"/>
    <m/>
  </r>
  <r>
    <s v="Veena Bhargava"/>
    <s v="4005/134645920/02/000"/>
    <s v="Active"/>
    <d v="2019-06-29T00:00:00"/>
    <d v="2020-06-28T00:00:00"/>
    <s v="Employee Benefits"/>
    <n v="10"/>
    <s v="Mark"/>
    <s v="Ahmedabad"/>
    <s v="Employee Benefits (EB)"/>
    <x v="0"/>
    <n v="8604.68"/>
    <d v="2019-06-29T00:00:00"/>
    <s v="Brokerage"/>
    <s v="Renewal"/>
    <m/>
    <d v="2020-01-22T00:00:00"/>
    <m/>
  </r>
  <r>
    <s v="Shivam Shah"/>
    <s v="4016/133979727/01/000"/>
    <s v="Inactive"/>
    <d v="2018-06-29T00:00:00"/>
    <d v="2019-06-28T00:00:00"/>
    <s v="Employee Benefits"/>
    <n v="10"/>
    <s v="Mark"/>
    <s v="Ahmedabad"/>
    <s v="Employee Benefits (EB)"/>
    <x v="0"/>
    <n v="41313.599999999999"/>
    <d v="2018-06-29T00:00:00"/>
    <s v="Brokerage"/>
    <s v="Endorsement"/>
    <m/>
    <d v="2020-01-22T00:00:00"/>
    <m/>
  </r>
  <r>
    <s v="Bhavna Bhandari"/>
    <s v="4016/133979727/01/000"/>
    <s v="Inactive"/>
    <d v="2018-06-29T00:00:00"/>
    <d v="2019-06-28T00:00:00"/>
    <s v="Employee Benefits"/>
    <n v="10"/>
    <s v="Mark"/>
    <s v="Ahmedabad"/>
    <s v="Employee Benefits (EB)"/>
    <x v="0"/>
    <m/>
    <d v="2018-07-31T00:00:00"/>
    <s v="Brokerage "/>
    <s v="Endorsement"/>
    <m/>
    <d v="2020-01-22T00:00:00"/>
    <m/>
  </r>
  <r>
    <s v="Tarun Shah"/>
    <s v="4016/133979727/02/000"/>
    <s v="Active"/>
    <d v="2019-06-29T00:00:00"/>
    <d v="2020-06-28T00:00:00"/>
    <s v="Employee Benefits"/>
    <n v="10"/>
    <s v="Mark"/>
    <s v="Ahmedabad"/>
    <s v="Employee Benefits (EB)"/>
    <x v="0"/>
    <n v="74672.78"/>
    <d v="2019-06-29T00:00:00"/>
    <s v="Brokerage"/>
    <s v="Renewal"/>
    <m/>
    <d v="2020-01-22T00:00:00"/>
    <m/>
  </r>
  <r>
    <s v="Hemant Chauhan"/>
    <s v="0865078861 00"/>
    <s v="Active"/>
    <d v="2018-01-03T00:00:00"/>
    <d v="2019-01-02T00:00:00"/>
    <s v="Marine"/>
    <n v="12"/>
    <s v="Shivani Sharma"/>
    <s v="Ahmedabad"/>
    <s v="Global Client Network (GNB Inward)"/>
    <x v="0"/>
    <n v="66622.350000000006"/>
    <d v="2018-01-03T00:00:00"/>
    <s v="Brokerage"/>
    <s v="Inception"/>
    <m/>
    <d v="2020-01-22T00:00:00"/>
    <m/>
  </r>
  <r>
    <s v="Geeta Verma"/>
    <s v="4066/130374729/01/000"/>
    <s v="Active"/>
    <d v="2018-04-01T00:00:00"/>
    <d v="2019-03-31T00:00:00"/>
    <s v="Liability"/>
    <n v="12"/>
    <s v="Shivani Sharma"/>
    <s v="Ahmedabad"/>
    <s v="Global Client Network (GNB Inward)"/>
    <x v="0"/>
    <n v="0"/>
    <d v="2018-04-01T00:00:00"/>
    <s v="Brokerage"/>
    <s v="Inception"/>
    <m/>
    <d v="2020-01-22T00:00:00"/>
    <m/>
  </r>
  <r>
    <s v="Ashok Patel"/>
    <s v="2002/160040691/00/000"/>
    <s v="Inactive"/>
    <d v="2018-11-01T00:00:00"/>
    <d v="2019-10-31T00:00:00"/>
    <s v="Marine"/>
    <n v="1"/>
    <s v="Vinay"/>
    <s v="Ahmedabad"/>
    <s v="Marine"/>
    <x v="0"/>
    <n v="92812.5"/>
    <d v="2018-11-01T00:00:00"/>
    <s v="Brokerage"/>
    <s v="Renewal"/>
    <m/>
    <d v="2020-01-22T00:00:00"/>
    <m/>
  </r>
  <r>
    <s v="Gayatri Reddy"/>
    <s v="2002/160040691/01/000"/>
    <s v="Active"/>
    <d v="2019-11-14T00:00:00"/>
    <d v="2020-11-13T00:00:00"/>
    <s v="Marine"/>
    <n v="1"/>
    <s v="Vinay"/>
    <s v="Ahmedabad"/>
    <s v="Marine"/>
    <x v="0"/>
    <n v="18562.5"/>
    <d v="2019-11-14T00:00:00"/>
    <s v="Brokerage"/>
    <s v="Renewal"/>
    <m/>
    <d v="2020-01-22T00:00:00"/>
    <m/>
  </r>
  <r>
    <s v="Snehal Patel"/>
    <s v="2002/E/107876781/03/000"/>
    <s v="Active"/>
    <d v="2018-10-08T00:00:00"/>
    <d v="2019-10-07T00:00:00"/>
    <s v="Marine"/>
    <n v="1"/>
    <s v="Vinay"/>
    <s v="Ahmedabad"/>
    <s v="Marine"/>
    <x v="0"/>
    <n v="3526.88"/>
    <d v="2019-10-08T00:00:00"/>
    <s v="Brokerage"/>
    <s v="Renewal"/>
    <m/>
    <d v="2020-01-22T00:00:00"/>
    <m/>
  </r>
  <r>
    <s v="Vivek Yadav"/>
    <s v="2002/E/1078781/02/000"/>
    <s v="Active"/>
    <d v="2017-10-08T00:00:00"/>
    <d v="2018-10-07T00:00:00"/>
    <s v="Marine"/>
    <n v="5"/>
    <s v="Juli"/>
    <s v="Ahmedabad"/>
    <s v="Marine"/>
    <x v="0"/>
    <n v="34950.980000000003"/>
    <d v="2017-10-08T00:00:00"/>
    <s v="Brokerage"/>
    <s v="Inception"/>
    <m/>
    <d v="2020-01-22T00:00:00"/>
    <m/>
  </r>
  <r>
    <s v="Kiran Saxena"/>
    <n v="22214272"/>
    <s v="Active"/>
    <d v="2017-11-01T00:00:00"/>
    <d v="2018-10-31T00:00:00"/>
    <s v="Marine"/>
    <n v="5"/>
    <s v="Juli"/>
    <s v="Ahmedabad"/>
    <s v="Marine"/>
    <x v="0"/>
    <n v="55687.5"/>
    <d v="2017-11-01T00:00:00"/>
    <s v="Brokerage"/>
    <s v="Inception"/>
    <m/>
    <d v="2020-01-22T00:00:00"/>
    <m/>
  </r>
  <r>
    <s v="Uday Reddy"/>
    <s v="'14220011190100000062"/>
    <s v="Active"/>
    <d v="2019-04-12T00:00:00"/>
    <d v="2020-04-11T00:00:00"/>
    <s v="Fire"/>
    <n v="11"/>
    <s v="Raju Kumar"/>
    <s v="Ahmedabad"/>
    <s v="Property / BI"/>
    <x v="0"/>
    <n v="5187.3100000000004"/>
    <d v="2019-04-12T00:00:00"/>
    <s v="Brokerage"/>
    <s v="Inception"/>
    <m/>
    <d v="2020-01-22T00:00:00"/>
    <m/>
  </r>
  <r>
    <s v="Anita Pandit"/>
    <s v="2690000138 04"/>
    <s v="Active"/>
    <d v="2018-08-25T00:00:00"/>
    <d v="2019-08-24T00:00:00"/>
    <s v="Fire"/>
    <n v="1"/>
    <s v="Vinay"/>
    <s v="Ahmedabad"/>
    <s v="Property / BI"/>
    <x v="2"/>
    <n v="2116.48"/>
    <d v="2018-08-25T00:00:00"/>
    <s v="Brokerage"/>
    <s v="Inception"/>
    <m/>
    <d v="2020-01-22T00:00:00"/>
    <m/>
  </r>
  <r>
    <s v="Hina Malhotra"/>
    <s v="2690000337 03"/>
    <s v="Active"/>
    <d v="2018-11-30T00:00:00"/>
    <d v="2019-11-29T00:00:00"/>
    <s v="Fire"/>
    <n v="1"/>
    <s v="Vinay"/>
    <s v="Ahmedabad"/>
    <s v="Property / BI"/>
    <x v="0"/>
    <n v="810.28"/>
    <d v="2018-11-30T00:00:00"/>
    <s v="Brokerage"/>
    <s v="Inception"/>
    <m/>
    <d v="2020-01-22T00:00:00"/>
    <m/>
  </r>
  <r>
    <s v="Alka Patel"/>
    <n v="30003393"/>
    <s v="Active"/>
    <d v="2019-05-01T00:00:00"/>
    <d v="2020-04-30T00:00:00"/>
    <s v="Miscellaneous"/>
    <n v="6"/>
    <s v="Ketan Jain"/>
    <s v="Ahmedabad"/>
    <s v="Trade Credit &amp;amp; Political Risk"/>
    <x v="1"/>
    <n v="379836.08"/>
    <d v="2019-05-01T00:00:00"/>
    <s v="Brokerage"/>
    <s v="Inception"/>
    <m/>
    <d v="2020-01-22T00:00:00"/>
    <m/>
  </r>
  <r>
    <s v="Shruti Roy"/>
    <s v="OG-18-2202-3315-00000028"/>
    <s v="Active"/>
    <d v="2019-03-31T00:00:00"/>
    <d v="2020-03-30T00:00:00"/>
    <s v="Liability"/>
    <n v="6"/>
    <s v="Ketan Jain"/>
    <s v="Ahmedabad"/>
    <s v="Liability"/>
    <x v="2"/>
    <n v="28087.5"/>
    <d v="2019-03-31T00:00:00"/>
    <s v="Brokerage"/>
    <s v="Inception"/>
    <m/>
    <d v="2020-01-22T00:00:00"/>
    <m/>
  </r>
  <r>
    <s v="Archana Singh"/>
    <s v="'23060036180200000022"/>
    <s v="Active"/>
    <d v="2019-01-01T00:00:00"/>
    <d v="2019-12-31T00:00:00"/>
    <s v="Liability"/>
    <n v="1"/>
    <s v="Vinay"/>
    <s v="Ahmedabad"/>
    <s v="Liability"/>
    <x v="0"/>
    <n v="137500"/>
    <d v="2019-01-01T00:00:00"/>
    <s v="Brokerage"/>
    <s v="Inception"/>
    <m/>
    <d v="2020-01-22T00:00:00"/>
    <m/>
  </r>
  <r>
    <s v="Mukul Goyal"/>
    <s v="'2999202466609300000"/>
    <s v="Active"/>
    <d v="2018-10-04T00:00:00"/>
    <d v="2019-10-03T00:00:00"/>
    <s v="Liability"/>
    <n v="1"/>
    <s v="Vinay"/>
    <s v="Ahmedabad"/>
    <s v="Liability"/>
    <x v="2"/>
    <n v="18750"/>
    <d v="2018-10-04T00:00:00"/>
    <s v="Brokerage"/>
    <s v="Inception"/>
    <m/>
    <d v="2020-01-22T00:00:00"/>
    <m/>
  </r>
  <r>
    <s v="Namita Bajaj"/>
    <s v="'2999203175548500000"/>
    <s v="Active"/>
    <d v="2019-12-02T00:00:00"/>
    <d v="2020-12-01T00:00:00"/>
    <s v="Liability"/>
    <n v="1"/>
    <s v="Vinay"/>
    <s v="Ahmedabad"/>
    <s v="Liability"/>
    <x v="0"/>
    <n v="8125"/>
    <d v="2019-12-02T00:00:00"/>
    <s v="Brokerage"/>
    <s v="Inception"/>
    <m/>
    <d v="2020-01-22T00:00:00"/>
    <m/>
  </r>
  <r>
    <s v="Nikita Joshi"/>
    <s v="141400/11/2018/737"/>
    <s v="Active"/>
    <d v="2018-03-01T00:00:00"/>
    <d v="2019-02-28T00:00:00"/>
    <s v="Fire"/>
    <n v="5"/>
    <s v="Juli"/>
    <s v="Ahmedabad"/>
    <s v="Small Medium Enterpries (SME)"/>
    <x v="1"/>
    <n v="116487.03999999999"/>
    <d v="2018-03-01T00:00:00"/>
    <s v="Brokerage"/>
    <s v="Inception"/>
    <m/>
    <d v="2020-01-22T00:00:00"/>
    <m/>
  </r>
  <r>
    <s v="Tejas Shah"/>
    <s v="141400/11/2018/738"/>
    <s v="Active"/>
    <d v="2018-03-01T00:00:00"/>
    <d v="2019-02-28T00:00:00"/>
    <s v="Fire"/>
    <n v="5"/>
    <s v="Juli"/>
    <s v="Ahmedabad"/>
    <s v="Small Medium Enterpries (SME)"/>
    <x v="1"/>
    <n v="2988.62"/>
    <d v="2018-03-01T00:00:00"/>
    <s v="Brokerage"/>
    <s v="Inception"/>
    <m/>
    <d v="2020-01-22T00:00:00"/>
    <m/>
  </r>
  <r>
    <s v="Kavita Rao"/>
    <s v="141400/44/2018/101"/>
    <s v="Active"/>
    <d v="2018-03-01T00:00:00"/>
    <d v="2019-02-28T00:00:00"/>
    <s v="Miscellaneous"/>
    <n v="5"/>
    <s v="Juli"/>
    <s v="Ahmedabad"/>
    <s v="Small Medium Enterpries (SME)"/>
    <x v="1"/>
    <n v="14627.5"/>
    <d v="2018-03-01T00:00:00"/>
    <s v="Brokerage"/>
    <s v="Inception"/>
    <m/>
    <d v="2020-01-22T00:00:00"/>
    <m/>
  </r>
  <r>
    <s v="Hemant Shah"/>
    <s v="141400/44/2018/102"/>
    <s v="Active"/>
    <d v="2018-03-01T00:00:00"/>
    <d v="2019-02-28T00:00:00"/>
    <s v="Miscellaneous"/>
    <n v="5"/>
    <s v="Juli"/>
    <s v="Ahmedabad"/>
    <s v="Small Medium Enterpries (SME)"/>
    <x v="1"/>
    <n v="2020.5"/>
    <d v="2018-03-01T00:00:00"/>
    <s v="Brokerage"/>
    <s v="Inception"/>
    <m/>
    <d v="2020-01-22T00:00:00"/>
    <m/>
  </r>
  <r>
    <s v="Prabhat Naik"/>
    <s v="141400/48/2018/2149"/>
    <s v="Active"/>
    <d v="2018-03-01T00:00:00"/>
    <d v="2019-02-28T00:00:00"/>
    <s v="Miscellaneous"/>
    <n v="5"/>
    <s v="Juli"/>
    <s v="Ahmedabad"/>
    <s v="Small Medium Enterpries (SME)"/>
    <x v="1"/>
    <n v="625.13"/>
    <d v="2018-03-01T00:00:00"/>
    <s v="Brokerage"/>
    <s v="Inception"/>
    <m/>
    <d v="2020-01-22T00:00:00"/>
    <m/>
  </r>
  <r>
    <s v="Nikhil Tiwari"/>
    <s v="141400/48/2018/2150"/>
    <s v="Active"/>
    <d v="2018-03-01T00:00:00"/>
    <d v="2019-02-28T00:00:00"/>
    <s v="Miscellaneous"/>
    <n v="5"/>
    <s v="Juli"/>
    <s v="Ahmedabad"/>
    <s v="Small Medium Enterpries (SME)"/>
    <x v="2"/>
    <n v="417"/>
    <d v="2018-03-01T00:00:00"/>
    <s v="Brokerage"/>
    <s v="Inception"/>
    <m/>
    <d v="2020-01-22T00:00:00"/>
    <m/>
  </r>
  <r>
    <s v="Neha Trivedi"/>
    <s v="141400/48/2018/2237"/>
    <s v="Active"/>
    <d v="2018-03-01T00:00:00"/>
    <d v="2019-02-28T00:00:00"/>
    <s v="Miscellaneous"/>
    <n v="5"/>
    <s v="Juli"/>
    <s v="Ahmedabad"/>
    <s v="Small Medium Enterpries (SME)"/>
    <x v="1"/>
    <n v="687.63"/>
    <d v="2018-03-01T00:00:00"/>
    <s v="Brokerage"/>
    <s v="Inception"/>
    <m/>
    <d v="2020-01-22T00:00:00"/>
    <m/>
  </r>
  <r>
    <s v="Shruti Agarwal"/>
    <s v="141400/48/2018/2238"/>
    <s v="Active"/>
    <d v="2018-03-01T00:00:00"/>
    <d v="2019-02-28T00:00:00"/>
    <s v="Liability"/>
    <n v="5"/>
    <s v="Juli"/>
    <s v="Ahmedabad"/>
    <s v="Small Medium Enterpries (SME)"/>
    <x v="1"/>
    <n v="374.88"/>
    <d v="2018-03-01T00:00:00"/>
    <s v="Brokerage"/>
    <s v="Inception"/>
    <m/>
    <d v="2020-01-22T00:00:00"/>
    <m/>
  </r>
  <r>
    <s v="Kiran Desai"/>
    <s v="141400/48/2018/2239"/>
    <s v="Active"/>
    <d v="2018-03-01T00:00:00"/>
    <d v="2019-02-28T00:00:00"/>
    <s v="Miscellaneous"/>
    <n v="5"/>
    <s v="Juli"/>
    <s v="Ahmedabad"/>
    <s v="Small Medium Enterpries (SME)"/>
    <x v="1"/>
    <n v="3537.25"/>
    <d v="2018-03-01T00:00:00"/>
    <s v="Brokerage"/>
    <s v="Inception"/>
    <m/>
    <d v="2020-01-22T00:00:00"/>
    <m/>
  </r>
  <r>
    <s v="Kanchan Iyer"/>
    <s v="LWC/I2548354/71/02/005537"/>
    <s v="Active"/>
    <d v="2018-03-01T00:00:00"/>
    <d v="2019-02-28T00:00:00"/>
    <s v="Miscellaneous"/>
    <n v="5"/>
    <s v="Juli"/>
    <s v="Ahmedabad"/>
    <s v="Small Medium Enterpries (SME)"/>
    <x v="1"/>
    <n v="8881.5"/>
    <d v="2018-03-01T00:00:00"/>
    <s v="Brokerage"/>
    <s v="Inception"/>
    <m/>
    <d v="2020-01-22T00:00:00"/>
    <m/>
  </r>
  <r>
    <s v="Bhavna Kapoor"/>
    <s v="'91000036191500000014"/>
    <s v="Active"/>
    <d v="2019-05-23T00:00:00"/>
    <d v="2020-05-22T00:00:00"/>
    <s v="Liability"/>
    <n v="1"/>
    <s v="Vinay"/>
    <s v="Ahmedabad"/>
    <s v="Liability"/>
    <x v="0"/>
    <n v="28125"/>
    <d v="2019-05-23T00:00:00"/>
    <s v="Brokerage"/>
    <s v="Inception"/>
    <m/>
    <d v="2020-01-22T00:00:00"/>
    <m/>
  </r>
  <r>
    <s v="Ritika Reddy"/>
    <s v="'91000036191700000002"/>
    <s v="Active"/>
    <d v="2019-05-23T00:00:00"/>
    <d v="2020-05-22T00:00:00"/>
    <s v="Liability"/>
    <n v="1"/>
    <s v="Vinay"/>
    <s v="Ahmedabad"/>
    <s v="Liability"/>
    <x v="0"/>
    <n v="131250"/>
    <d v="2019-05-23T00:00:00"/>
    <s v="Brokerage"/>
    <s v="Inception"/>
    <m/>
    <d v="2020-01-22T00:00:00"/>
    <m/>
  </r>
  <r>
    <s v="Suresh Das"/>
    <n v="302102591"/>
    <s v="Inactive"/>
    <d v="2018-09-05T00:00:00"/>
    <d v="2019-09-04T00:00:00"/>
    <s v="Miscellaneous"/>
    <n v="3"/>
    <s v="Animesh Rawat"/>
    <s v="Ahmedabad"/>
    <s v="Global Client Network (GNB Inward)"/>
    <x v="0"/>
    <n v="6058.38"/>
    <d v="2018-09-05T00:00:00"/>
    <s v="Brokerage"/>
    <s v="Inception"/>
    <m/>
    <d v="2020-01-22T00:00:00"/>
    <m/>
  </r>
  <r>
    <s v="Shikha Chauhan"/>
    <n v="668111383"/>
    <s v="Active"/>
    <d v="2017-10-17T00:00:00"/>
    <d v="2018-10-16T00:00:00"/>
    <s v="Fire"/>
    <n v="3"/>
    <s v="Animesh Rawat"/>
    <s v="Ahmedabad"/>
    <s v="Global Client Network (GNB Inward)"/>
    <x v="0"/>
    <n v="29608.99"/>
    <d v="2017-10-17T00:00:00"/>
    <s v="Brokerage"/>
    <s v="Inception"/>
    <m/>
    <d v="2020-01-22T00:00:00"/>
    <m/>
  </r>
  <r>
    <s v="Hemant Dutta"/>
    <n v="668111383"/>
    <s v="Active"/>
    <d v="2017-10-17T00:00:00"/>
    <d v="2018-10-16T00:00:00"/>
    <s v="Fire"/>
    <n v="3"/>
    <s v="Animesh Rawat"/>
    <s v="Ahmedabad"/>
    <s v="Global Client Network (GNB Inward)"/>
    <x v="0"/>
    <n v="29638.400000000001"/>
    <d v="2017-10-17T00:00:00"/>
    <s v="Brokerage"/>
    <s v="Inception"/>
    <m/>
    <d v="2020-01-22T00:00:00"/>
    <m/>
  </r>
  <r>
    <s v="Dinesh Pandey"/>
    <n v="668111383"/>
    <s v="Active"/>
    <d v="2017-10-17T00:00:00"/>
    <d v="2018-10-16T00:00:00"/>
    <s v="Fire"/>
    <n v="3"/>
    <s v="Animesh Rawat"/>
    <s v="Ahmedabad"/>
    <s v="Global Client Network (GNB Inward)"/>
    <x v="0"/>
    <n v="237107.16"/>
    <d v="2017-10-17T00:00:00"/>
    <s v="Brokerage"/>
    <s v="Inception"/>
    <m/>
    <d v="2020-01-22T00:00:00"/>
    <m/>
  </r>
  <r>
    <s v="Archana Iyer"/>
    <s v="0668111383 05"/>
    <s v="Active"/>
    <d v="2018-10-17T00:00:00"/>
    <d v="2019-10-16T00:00:00"/>
    <s v="Miscellaneous"/>
    <n v="3"/>
    <s v="Animesh Rawat"/>
    <s v="Ahmedabad"/>
    <s v="Global Client Network (GNB Inward)"/>
    <x v="0"/>
    <n v="295501.76"/>
    <d v="2018-10-17T00:00:00"/>
    <s v="Brokerage"/>
    <s v="Inception"/>
    <m/>
    <d v="2020-01-22T00:00:00"/>
    <m/>
  </r>
  <r>
    <s v="Deepak Menon"/>
    <n v="2250015394"/>
    <s v="Active"/>
    <d v="2019-09-05T00:00:00"/>
    <d v="2020-09-04T00:00:00"/>
    <s v="Miscellaneous"/>
    <n v="3"/>
    <s v="Animesh Rawat"/>
    <s v="Ahmedabad"/>
    <s v="Global Client Network (GNB Inward)"/>
    <x v="0"/>
    <n v="5612.25"/>
    <d v="2019-09-05T00:00:00"/>
    <s v="Brokerage"/>
    <s v="Renewal"/>
    <m/>
    <d v="2020-01-22T00:00:00"/>
    <m/>
  </r>
  <r>
    <s v="Vivek Gupta"/>
    <n v="2309002394"/>
    <s v="Active"/>
    <d v="2018-01-01T00:00:00"/>
    <d v="2018-12-31T00:00:00"/>
    <s v="Liability"/>
    <n v="3"/>
    <s v="Animesh Rawat"/>
    <s v="Ahmedabad"/>
    <s v="Global Client Network (GNB Inward)"/>
    <x v="0"/>
    <n v="30875"/>
    <d v="2018-01-01T00:00:00"/>
    <s v="Brokerage"/>
    <s v="Inception"/>
    <m/>
    <d v="2020-01-22T00:00:00"/>
    <m/>
  </r>
  <r>
    <s v="Rina Shah"/>
    <n v="3.1142029633600998E+18"/>
    <s v="Active"/>
    <d v="2019-08-26T00:00:00"/>
    <d v="2020-08-25T00:00:00"/>
    <s v="Miscellaneous"/>
    <n v="3"/>
    <s v="Animesh Rawat"/>
    <s v="Ahmedabad"/>
    <s v="Global Client Network (GNB Inward)"/>
    <x v="2"/>
    <n v="7022.25"/>
    <d v="2019-08-26T00:00:00"/>
    <s v="Brokerage"/>
    <s v="Inception"/>
    <m/>
    <d v="2020-01-22T00:00:00"/>
    <m/>
  </r>
  <r>
    <s v="Uday Prasad"/>
    <s v="OG-19-2202-1018-00000053"/>
    <s v="Active"/>
    <d v="2019-01-01T00:00:00"/>
    <d v="2019-12-31T00:00:00"/>
    <s v="Marine"/>
    <n v="3"/>
    <s v="Animesh Rawat"/>
    <s v="Ahmedabad"/>
    <s v="Global Client Network (GNB Inward)"/>
    <x v="2"/>
    <n v="77787.360000000001"/>
    <d v="2019-01-01T00:00:00"/>
    <s v="Brokerage"/>
    <s v="Inception"/>
    <m/>
    <d v="2020-01-22T00:00:00"/>
    <m/>
  </r>
  <r>
    <s v="Nitin Kapoor"/>
    <s v="OG-19-2202-3383-00000008"/>
    <s v="Active"/>
    <d v="2019-01-01T00:00:00"/>
    <d v="2019-12-31T00:00:00"/>
    <s v="Liability"/>
    <n v="3"/>
    <s v="Animesh Rawat"/>
    <s v="Ahmedabad"/>
    <s v="Global Client Network (GNB Inward)"/>
    <x v="2"/>
    <n v="30048.080000000002"/>
    <d v="2019-01-01T00:00:00"/>
    <s v="Brokerage"/>
    <s v="Inception"/>
    <m/>
    <d v="2020-01-22T00:00:00"/>
    <m/>
  </r>
  <r>
    <s v="Harish Kaul"/>
    <s v="PROHLN000242106"/>
    <s v="Active"/>
    <d v="2019-09-16T00:00:00"/>
    <d v="2020-09-15T00:00:00"/>
    <s v="Employee Benefits"/>
    <n v="3"/>
    <s v="Animesh Rawat"/>
    <s v="Ahmedabad"/>
    <s v="Global Client Network (GNB Inward)"/>
    <x v="2"/>
    <n v="7690.95"/>
    <d v="2019-09-16T00:00:00"/>
    <s v="Brokerage"/>
    <s v="Inception"/>
    <m/>
    <d v="2020-01-22T00:00:00"/>
    <m/>
  </r>
  <r>
    <s v="Neeraj Arora"/>
    <n v="1.2030046182479999E+19"/>
    <s v="Inactive"/>
    <d v="2018-08-10T00:00:00"/>
    <d v="2019-08-09T00:00:00"/>
    <s v="Miscellaneous"/>
    <n v="12"/>
    <s v="Shivani Sharma"/>
    <s v="Ahmedabad"/>
    <s v="Global Client Network (GNB Inward)"/>
    <x v="0"/>
    <n v="86400"/>
    <d v="2018-08-10T00:00:00"/>
    <s v="Brokerage"/>
    <s v="Inception"/>
    <m/>
    <d v="2020-01-22T00:00:00"/>
    <m/>
  </r>
  <r>
    <s v="Mukul Kumar"/>
    <n v="1.2030046182479999E+19"/>
    <s v="Inactive"/>
    <d v="2018-08-10T00:00:00"/>
    <d v="2019-08-09T00:00:00"/>
    <s v="Miscellaneous"/>
    <n v="12"/>
    <s v="Shivani Sharma"/>
    <s v="Ahmedabad"/>
    <s v="Global Client Network (GNB Inward)"/>
    <x v="0"/>
    <n v="345705"/>
    <d v="2018-08-10T00:00:00"/>
    <s v="Brokerage"/>
    <s v="Inception"/>
    <m/>
    <d v="2020-01-22T00:00:00"/>
    <m/>
  </r>
  <r>
    <s v="Gauri Naik"/>
    <n v="1.203004619248E+19"/>
    <s v="Active"/>
    <d v="2019-08-10T00:00:00"/>
    <d v="2020-08-09T00:00:00"/>
    <s v="Miscellaneous"/>
    <n v="3"/>
    <s v="Animesh Rawat"/>
    <s v="Ahmedabad"/>
    <s v="Global Client Network (GNB Inward)"/>
    <x v="0"/>
    <n v="77400"/>
    <d v="2019-08-10T00:00:00"/>
    <s v="Brokerage"/>
    <s v="Renewal"/>
    <m/>
    <d v="2020-01-22T00:00:00"/>
    <m/>
  </r>
  <r>
    <s v="Harish Menon"/>
    <n v="1.203004619248E+19"/>
    <s v="Active"/>
    <d v="2019-08-10T00:00:00"/>
    <d v="2020-08-09T00:00:00"/>
    <s v="Miscellaneous"/>
    <n v="3"/>
    <s v="Animesh Rawat"/>
    <s v="Ahmedabad"/>
    <s v="Global Client Network (GNB Inward)"/>
    <x v="0"/>
    <n v="302811.08"/>
    <d v="2019-08-10T00:00:00"/>
    <s v="Brokerage"/>
    <s v="Renewal"/>
    <m/>
    <d v="2020-01-22T00:00:00"/>
    <m/>
  </r>
  <r>
    <s v="Mohit Gupta"/>
    <s v="P0319200002/9999/100065"/>
    <s v="Active"/>
    <d v="2018-07-01T00:00:00"/>
    <d v="2019-06-30T00:00:00"/>
    <s v="Liability"/>
    <n v="12"/>
    <s v="Shivani Sharma"/>
    <s v="Ahmedabad"/>
    <s v="Global Client Network (GNB Inward)"/>
    <x v="0"/>
    <n v="1183.3800000000001"/>
    <d v="2018-07-01T00:00:00"/>
    <s v="Brokerage"/>
    <s v="Inception"/>
    <m/>
    <d v="2020-01-22T00:00:00"/>
    <m/>
  </r>
  <r>
    <s v="Amit Arora"/>
    <s v="2018-F0541357-FRE"/>
    <s v="Active"/>
    <d v="2018-09-16T00:00:00"/>
    <d v="2019-09-15T00:00:00"/>
    <s v="Fire"/>
    <n v="1"/>
    <s v="Vinay"/>
    <s v="Ahmedabad"/>
    <s v="Property / BI"/>
    <x v="0"/>
    <n v="33977.82"/>
    <d v="2018-09-16T00:00:00"/>
    <s v="Brokerage"/>
    <s v="Inception"/>
    <m/>
    <d v="2020-01-22T00:00:00"/>
    <m/>
  </r>
  <r>
    <s v="Nikita Pandit"/>
    <s v="'11120044170300000009"/>
    <s v="Active"/>
    <d v="2017-11-27T00:00:00"/>
    <d v="2020-11-26T00:00:00"/>
    <s v="Engineering"/>
    <n v="11"/>
    <s v="Raju Kumar"/>
    <s v="Ahmedabad"/>
    <s v="Construction, Power &amp; Infrastructure"/>
    <x v="2"/>
    <n v="25303.02"/>
    <d v="2018-05-27T00:00:00"/>
    <s v="Brokerage"/>
    <s v="Inception"/>
    <m/>
    <d v="2020-01-22T00:00:00"/>
    <m/>
  </r>
  <r>
    <s v="Vikas Gupta"/>
    <s v="'11120044170300000009"/>
    <s v="Active"/>
    <d v="2017-11-27T00:00:00"/>
    <d v="2020-11-26T00:00:00"/>
    <s v="Engineering"/>
    <n v="11"/>
    <s v="Raju Kumar"/>
    <s v="Ahmedabad"/>
    <s v="Construction, Power &amp; Infrastructure"/>
    <x v="2"/>
    <n v="25302.959999999999"/>
    <d v="2019-05-27T00:00:00"/>
    <s v="Brokerage"/>
    <s v="Inception"/>
    <m/>
    <d v="2020-01-22T00:00:00"/>
    <m/>
  </r>
  <r>
    <s v="Kamlesh Pillai"/>
    <s v="'11120044170300000009"/>
    <s v="Active"/>
    <d v="2017-11-27T00:00:00"/>
    <d v="2020-11-26T00:00:00"/>
    <s v="Engineering"/>
    <n v="11"/>
    <s v="Raju Kumar"/>
    <s v="Ahmedabad"/>
    <s v="Construction, Power &amp; Infrastructure"/>
    <x v="2"/>
    <n v="25302.959999999999"/>
    <d v="2019-08-27T00:00:00"/>
    <s v="Brokerage"/>
    <s v="Inception"/>
    <m/>
    <d v="2020-01-22T00:00:00"/>
    <m/>
  </r>
  <r>
    <s v="Umesh Agarwal"/>
    <s v="'11120044170300000009"/>
    <s v="Active"/>
    <d v="2017-11-27T00:00:00"/>
    <d v="2020-11-26T00:00:00"/>
    <s v="Engineering"/>
    <n v="11"/>
    <s v="Raju Kumar"/>
    <s v="Ahmedabad"/>
    <s v="Construction, Power &amp; Infrastructure"/>
    <x v="2"/>
    <n v="25302.959999999999"/>
    <d v="2019-11-27T00:00:00"/>
    <s v="Brokerage"/>
    <s v="Inception"/>
    <m/>
    <d v="2020-01-22T00:00:00"/>
    <m/>
  </r>
  <r>
    <s v="Ankur Gandhi"/>
    <s v="'11120044170300000009"/>
    <s v="Active"/>
    <d v="2017-11-27T00:00:00"/>
    <d v="2020-11-26T00:00:00"/>
    <s v="Engineering"/>
    <n v="11"/>
    <s v="Raju Kumar"/>
    <s v="Ahmedabad"/>
    <s v="Construction, Power &amp; Infrastructure"/>
    <x v="2"/>
    <n v="25302.959999999999"/>
    <d v="2020-02-27T00:00:00"/>
    <s v="Brokerage"/>
    <s v="Inception"/>
    <m/>
    <d v="2020-01-22T00:00:00"/>
    <m/>
  </r>
  <r>
    <s v="Dinesh Kaul"/>
    <s v="'11120044170300000009"/>
    <s v="Active"/>
    <d v="2017-11-27T00:00:00"/>
    <d v="2020-11-26T00:00:00"/>
    <s v="Engineering"/>
    <n v="11"/>
    <s v="Raju Kumar"/>
    <s v="Ahmedabad"/>
    <s v="Construction, Power &amp; Infrastructure"/>
    <x v="2"/>
    <n v="25302.959999999999"/>
    <d v="2020-05-27T00:00:00"/>
    <s v="Brokerage"/>
    <s v="Inception"/>
    <m/>
    <d v="2020-01-22T00:00:00"/>
    <m/>
  </r>
  <r>
    <s v="Ankur Naik"/>
    <s v="'11120044170300000009"/>
    <s v="Active"/>
    <d v="2017-11-27T00:00:00"/>
    <d v="2020-11-26T00:00:00"/>
    <s v="Engineering"/>
    <n v="11"/>
    <s v="Raju Kumar"/>
    <s v="Ahmedabad"/>
    <s v="Construction, Power &amp; Infrastructure"/>
    <x v="2"/>
    <n v="25302.959999999999"/>
    <d v="2018-08-27T00:00:00"/>
    <s v="Brokerage"/>
    <s v="Inception"/>
    <m/>
    <d v="2020-01-22T00:00:00"/>
    <m/>
  </r>
  <r>
    <s v="BB"/>
    <s v="'11120044170300000009"/>
    <s v="Active"/>
    <d v="2017-11-27T00:00:00"/>
    <d v="2020-11-26T00:00:00"/>
    <s v="Engineering"/>
    <n v="11"/>
    <s v="Raju Kumar"/>
    <s v="Ahmedabad"/>
    <s v="Construction, Power &amp; Infrastructure"/>
    <x v="2"/>
    <n v="25302.959999999999"/>
    <d v="2018-11-27T00:00:00"/>
    <s v="Brokerage"/>
    <s v="Inception"/>
    <m/>
    <d v="2020-01-22T00:00:00"/>
    <m/>
  </r>
  <r>
    <s v="BB"/>
    <s v="'11120044170300000009"/>
    <s v="Active"/>
    <d v="2017-11-27T00:00:00"/>
    <d v="2020-11-26T00:00:00"/>
    <s v="Engineering"/>
    <n v="11"/>
    <s v="Raju Kumar"/>
    <s v="Ahmedabad"/>
    <s v="Construction, Power &amp; Infrastructure"/>
    <x v="2"/>
    <n v="25302.959999999999"/>
    <d v="2019-02-27T00:00:00"/>
    <s v="Brokerage"/>
    <s v="Inception"/>
    <m/>
    <d v="2020-01-22T00:00:00"/>
    <m/>
  </r>
  <r>
    <s v="BB"/>
    <s v="'11120044170300000009"/>
    <s v="Active"/>
    <d v="2017-11-27T00:00:00"/>
    <d v="2020-11-26T00:00:00"/>
    <s v="Engineering"/>
    <n v="11"/>
    <s v="Raju Kumar"/>
    <s v="Ahmedabad"/>
    <s v="Construction, Power &amp; Infrastructure"/>
    <x v="2"/>
    <n v="25303.02"/>
    <d v="2018-02-27T00:00:00"/>
    <s v="Brokerage"/>
    <s v="Inception"/>
    <m/>
    <d v="2020-01-22T00:00:00"/>
    <m/>
  </r>
  <r>
    <s v="BB"/>
    <s v="'11120044170300000009"/>
    <s v="Active"/>
    <d v="2017-11-27T00:00:00"/>
    <d v="2020-11-26T00:00:00"/>
    <s v="Engineering"/>
    <n v="11"/>
    <s v="Raju Kumar"/>
    <s v="Ahmedabad"/>
    <s v="Construction, Power &amp; Infrastructure"/>
    <x v="2"/>
    <n v="39952.080000000002"/>
    <d v="2017-11-27T00:00:00"/>
    <s v="Brokerage"/>
    <s v="Inception"/>
    <m/>
    <d v="2020-01-22T00:00:00"/>
    <m/>
  </r>
  <r>
    <s v="BB"/>
    <n v="8540162"/>
    <s v="Inactive"/>
    <d v="2018-02-27T00:00:00"/>
    <d v="2019-02-26T00:00:00"/>
    <s v="Fire"/>
    <n v="1"/>
    <s v="Vinay"/>
    <s v="Ahmedabad"/>
    <s v="Property / BI"/>
    <x v="0"/>
    <n v="562.24"/>
    <d v="2018-02-27T00:00:00"/>
    <s v="Brokerage"/>
    <s v="Inception"/>
    <m/>
    <d v="2020-01-22T00:00:00"/>
    <m/>
  </r>
  <r>
    <s v="BB"/>
    <s v="'0000000008540162-01"/>
    <s v="Active"/>
    <d v="2019-02-27T00:00:00"/>
    <d v="2020-02-26T00:00:00"/>
    <s v="Fire"/>
    <n v="1"/>
    <s v="Vinay"/>
    <s v="Ahmedabad"/>
    <s v="Property / BI"/>
    <x v="0"/>
    <n v="628.70000000000005"/>
    <d v="2019-03-02T00:00:00"/>
    <s v="Brokerage"/>
    <s v="Renewal"/>
    <m/>
    <d v="2020-01-22T00:00:00"/>
    <m/>
  </r>
  <r>
    <s v="BB"/>
    <n v="304001926"/>
    <s v="Inactive"/>
    <d v="2018-04-01T00:00:00"/>
    <d v="2019-03-31T00:00:00"/>
    <s v="Liability"/>
    <n v="12"/>
    <s v="Shivani Sharma"/>
    <s v="Ahmedabad"/>
    <s v="Global Client Network (GNB Inward)"/>
    <x v="0"/>
    <n v="5075.5"/>
    <d v="2018-04-01T00:00:00"/>
    <s v="Brokerage"/>
    <s v="Inception"/>
    <m/>
    <d v="2020-01-22T00:00:00"/>
    <m/>
  </r>
  <r>
    <s v="BB"/>
    <n v="304003761"/>
    <s v="Active"/>
    <d v="2019-04-01T00:00:00"/>
    <d v="2020-03-31T00:00:00"/>
    <s v="Liability"/>
    <n v="3"/>
    <s v="Animesh Rawat"/>
    <s v="Ahmedabad"/>
    <s v="Global Client Network (GNB Inward)"/>
    <x v="0"/>
    <n v="5206"/>
    <d v="2019-04-01T00:00:00"/>
    <s v="Brokerage"/>
    <s v="Renewal"/>
    <m/>
    <d v="2020-01-22T00:00:00"/>
    <m/>
  </r>
  <r>
    <s v="Sanjay Trivedi"/>
    <s v="FM00104260000100"/>
    <s v="Active"/>
    <d v="2019-01-29T00:00:00"/>
    <d v="2020-01-28T00:00:00"/>
    <s v="Fire"/>
    <n v="13"/>
    <s v="Vididt Saha"/>
    <s v="Ahmedabad"/>
    <s v="Property / BI"/>
    <x v="1"/>
    <n v="5462.5"/>
    <d v="2019-01-29T00:00:00"/>
    <s v="Brokerage"/>
    <s v="Inception"/>
    <m/>
    <d v="2020-01-22T00:00:00"/>
    <m/>
  </r>
  <r>
    <s v="Anita Sethi"/>
    <s v="2412/202063061201000"/>
    <s v="Active"/>
    <d v="2019-01-07T00:00:00"/>
    <d v="2020-01-06T00:00:00"/>
    <s v="Marine"/>
    <n v="1"/>
    <s v="Vinay"/>
    <s v="Ahmedabad"/>
    <s v="Marine"/>
    <x v="0"/>
    <n v="13612.5"/>
    <d v="2019-01-07T00:00:00"/>
    <s v="Brokerage"/>
    <s v="Endorsement"/>
    <m/>
    <d v="2020-01-22T00:00:00"/>
    <m/>
  </r>
  <r>
    <s v="Ashok Chatterjee"/>
    <s v="2412/202063061201000"/>
    <s v="Active"/>
    <d v="2019-01-07T00:00:00"/>
    <d v="2020-01-06T00:00:00"/>
    <s v="Marine"/>
    <n v="1"/>
    <s v="Vinay"/>
    <s v="Ahmedabad"/>
    <s v="Marine"/>
    <x v="0"/>
    <n v="6991.55"/>
    <d v="2019-04-04T00:00:00"/>
    <s v="Brokerage "/>
    <s v="Endorsement"/>
    <m/>
    <d v="2020-01-22T00:00:00"/>
    <m/>
  </r>
  <r>
    <s v="Rani Agarwal"/>
    <n v="2302003012"/>
    <s v="Active"/>
    <d v="2018-08-27T00:00:00"/>
    <d v="2019-08-26T00:00:00"/>
    <s v="Liability"/>
    <n v="1"/>
    <s v="Vinay"/>
    <s v="Ahmedabad"/>
    <s v="Liability"/>
    <x v="0"/>
    <n v="13750"/>
    <d v="2018-08-27T00:00:00"/>
    <s v="Brokerage"/>
    <s v="Inception"/>
    <m/>
    <d v="2020-01-22T00:00:00"/>
    <m/>
  </r>
  <r>
    <s v="Arjun Rao"/>
    <n v="41045400"/>
    <s v="Active"/>
    <d v="2019-03-19T00:00:00"/>
    <d v="2020-03-18T00:00:00"/>
    <s v="Liability"/>
    <n v="13"/>
    <s v="Vididt Saha"/>
    <s v="Ahmedabad"/>
    <s v="Liability"/>
    <x v="1"/>
    <n v="70125"/>
    <d v="2019-03-19T00:00:00"/>
    <s v="Brokerage"/>
    <s v="Inception"/>
    <m/>
    <d v="2020-01-22T00:00:00"/>
    <m/>
  </r>
  <r>
    <s v="Anil Naik"/>
    <n v="41045403"/>
    <s v="Active"/>
    <d v="2019-03-19T00:00:00"/>
    <d v="2020-03-18T00:00:00"/>
    <s v="Liability"/>
    <n v="13"/>
    <s v="Vididt Saha"/>
    <s v="Ahmedabad"/>
    <s v="Liability"/>
    <x v="1"/>
    <n v="70125"/>
    <d v="2019-03-19T00:00:00"/>
    <s v="Brokerage"/>
    <s v="Inception"/>
    <m/>
    <d v="2020-01-22T00:00:00"/>
    <m/>
  </r>
  <r>
    <s v="Simran Trivedi"/>
    <s v="2018-C1742872-MLO"/>
    <s v="Inactive"/>
    <d v="2018-04-01T00:00:00"/>
    <d v="2019-03-31T00:00:00"/>
    <s v="Marine"/>
    <n v="3"/>
    <s v="Animesh Rawat"/>
    <s v="Ahmedabad"/>
    <s v="Global Client Network (GNB Inward)"/>
    <x v="0"/>
    <n v="208122.92"/>
    <d v="2018-04-01T00:00:00"/>
    <s v="Brokerage"/>
    <s v="Inception"/>
    <m/>
    <d v="2020-01-22T00:00:00"/>
    <m/>
  </r>
  <r>
    <s v="Dhruv Chopra"/>
    <n v="8502066"/>
    <s v="Inactive"/>
    <d v="2018-03-01T00:00:00"/>
    <d v="2019-02-28T00:00:00"/>
    <s v="Marine"/>
    <n v="3"/>
    <s v="Animesh Rawat"/>
    <s v="Ahmedabad"/>
    <s v="Global Client Network (GNB Inward)"/>
    <x v="0"/>
    <n v="45375.15"/>
    <d v="2018-03-01T00:00:00"/>
    <s v="Brokerage"/>
    <s v="Endorsement"/>
    <m/>
    <d v="2020-01-22T00:00:00"/>
    <m/>
  </r>
  <r>
    <s v="Jaya Chopra"/>
    <n v="8502066"/>
    <s v="Inactive"/>
    <d v="2018-03-01T00:00:00"/>
    <d v="2019-02-28T00:00:00"/>
    <s v="Marine"/>
    <n v="3"/>
    <s v="Animesh Rawat"/>
    <s v="Ahmedabad"/>
    <s v="Global Client Network (GNB Inward)"/>
    <x v="0"/>
    <n v="18150"/>
    <d v="2019-01-03T00:00:00"/>
    <s v="Brokerage "/>
    <s v="Endorsement"/>
    <m/>
    <d v="2020-01-22T00:00:00"/>
    <m/>
  </r>
  <r>
    <s v="Kiran Goyal"/>
    <s v="0000000008502066-01"/>
    <s v="Active"/>
    <d v="2019-03-01T00:00:00"/>
    <d v="2020-06-30T00:00:00"/>
    <s v="Marine"/>
    <n v="3"/>
    <s v="Animesh Rawat"/>
    <s v="Ahmedabad"/>
    <s v="Global Client Network (GNB Inward)"/>
    <x v="0"/>
    <n v="45375.15"/>
    <d v="2019-03-01T00:00:00"/>
    <s v="Brokerage"/>
    <s v="Endorsement"/>
    <m/>
    <d v="2020-01-22T00:00:00"/>
    <m/>
  </r>
  <r>
    <s v="Pravin Sengupta"/>
    <s v="0000000008502066-01"/>
    <s v="Active"/>
    <d v="2019-03-01T00:00:00"/>
    <d v="2020-02-29T00:00:00"/>
    <s v="Marine"/>
    <n v="3"/>
    <s v="Animesh Rawat"/>
    <s v="Ahmedabad"/>
    <s v="Global Client Network (GNB Inward)"/>
    <x v="0"/>
    <n v="45375"/>
    <d v="2019-07-20T00:00:00"/>
    <s v="Brokerage "/>
    <s v="Endorsement"/>
    <m/>
    <d v="2020-01-22T00:00:00"/>
    <m/>
  </r>
  <r>
    <s v="Snehal Das"/>
    <s v="0000000008502066-01"/>
    <s v="Active"/>
    <d v="2019-03-01T00:00:00"/>
    <d v="2020-02-29T00:00:00"/>
    <s v="Marine"/>
    <n v="3"/>
    <s v="Animesh Rawat"/>
    <s v="Ahmedabad"/>
    <s v="Global Client Network (GNB Inward)"/>
    <x v="0"/>
    <n v="0"/>
    <m/>
    <s v="Brokerage "/>
    <s v="Endorsement"/>
    <m/>
    <d v="2020-01-22T00:00:00"/>
    <m/>
  </r>
  <r>
    <s v="Rajesh Malhotra"/>
    <n v="2.9992015408021002E+18"/>
    <s v="Inactive"/>
    <d v="2018-11-01T00:00:00"/>
    <d v="2019-10-31T00:00:00"/>
    <s v="Employee Benefits"/>
    <n v="10"/>
    <s v="Mark"/>
    <s v="Ahmedabad"/>
    <s v="Employee Benefits (EB)"/>
    <x v="0"/>
    <n v="6157.88"/>
    <d v="2018-11-01T00:00:00"/>
    <s v="Brokerage"/>
    <s v="Endorsement"/>
    <m/>
    <d v="2020-01-22T00:00:00"/>
    <m/>
  </r>
  <r>
    <s v="Archana Bhatia"/>
    <n v="2.9992015408021002E+18"/>
    <s v="Inactive"/>
    <d v="2018-11-01T00:00:00"/>
    <d v="2019-10-31T00:00:00"/>
    <s v="Employee Benefits"/>
    <n v="10"/>
    <s v="Mark"/>
    <s v="Ahmedabad"/>
    <s v="Employee Benefits (EB)"/>
    <x v="0"/>
    <m/>
    <d v="2018-12-05T00:00:00"/>
    <s v="Brokerage "/>
    <s v="Endorsement"/>
    <m/>
    <d v="2020-01-22T00:00:00"/>
    <m/>
  </r>
  <r>
    <s v="Ashok Reddy"/>
    <n v="2.9992015408021002E+18"/>
    <s v="Inactive"/>
    <d v="2018-11-01T00:00:00"/>
    <d v="2019-10-31T00:00:00"/>
    <s v="Employee Benefits"/>
    <n v="10"/>
    <s v="Mark"/>
    <s v="Ahmedabad"/>
    <s v="Employee Benefits (EB)"/>
    <x v="0"/>
    <n v="113.48"/>
    <d v="2019-02-08T00:00:00"/>
    <s v="Brokerage "/>
    <s v="Endorsement"/>
    <m/>
    <d v="2020-01-22T00:00:00"/>
    <m/>
  </r>
  <r>
    <s v="Madhuri Bhatia"/>
    <n v="2.9992015408021002E+18"/>
    <s v="Active"/>
    <d v="2019-11-01T00:00:00"/>
    <d v="2020-10-31T00:00:00"/>
    <s v="Employee Benefits"/>
    <n v="10"/>
    <s v="Mark"/>
    <s v="Ahmedabad"/>
    <s v="Employee Benefits (EB)"/>
    <x v="0"/>
    <n v="4302.3"/>
    <d v="2019-11-01T00:00:00"/>
    <s v="Brokerage"/>
    <s v="Renewal"/>
    <m/>
    <d v="2020-01-22T00:00:00"/>
    <m/>
  </r>
  <r>
    <s v="Pranav Mishra"/>
    <s v="4101190600000030-00"/>
    <s v="Active"/>
    <d v="2019-05-17T00:00:00"/>
    <d v="2020-05-16T00:00:00"/>
    <s v="Employee Benefits"/>
    <n v="10"/>
    <s v="Mark"/>
    <s v="Ahmedabad"/>
    <s v="Employee Benefits (EB)"/>
    <x v="0"/>
    <n v="52500"/>
    <d v="2019-05-17T00:00:00"/>
    <s v="Brokerage"/>
    <s v="Inception"/>
    <m/>
    <d v="2020-01-22T00:00:00"/>
    <m/>
  </r>
  <r>
    <s v="Rina Goyal"/>
    <s v="OG-19-2202-0425-00000018"/>
    <s v="Inactive"/>
    <d v="2018-07-01T00:00:00"/>
    <d v="2019-06-30T00:00:00"/>
    <s v="Miscellaneous"/>
    <n v="3"/>
    <s v="Animesh Rawat"/>
    <s v="Ahmedabad"/>
    <s v="Global Client Network (GNB Inward)"/>
    <x v="2"/>
    <n v="1147.82"/>
    <d v="2019-06-30T00:00:00"/>
    <s v="Brokerage"/>
    <s v="Inception"/>
    <m/>
    <d v="2020-01-22T00:00:00"/>
    <m/>
  </r>
  <r>
    <s v="Geeta Gupta"/>
    <s v="OG-19-2202-3304-00000007"/>
    <s v="Inactive"/>
    <d v="2018-07-01T00:00:00"/>
    <d v="2019-06-30T00:00:00"/>
    <s v="Liability"/>
    <n v="3"/>
    <s v="Animesh Rawat"/>
    <s v="Ahmedabad"/>
    <s v="Global Client Network (GNB Inward)"/>
    <x v="0"/>
    <n v="1896.63"/>
    <d v="2018-07-01T00:00:00"/>
    <s v="Brokerage"/>
    <s v="Inception"/>
    <m/>
    <d v="2020-01-22T00:00:00"/>
    <m/>
  </r>
  <r>
    <s v="Sudhir Roy"/>
    <s v="OG-19-2202-3315-00000007-1"/>
    <s v="Inactive"/>
    <d v="2018-07-02T00:00:00"/>
    <d v="2019-06-30T00:00:00"/>
    <s v="Liability"/>
    <n v="3"/>
    <s v="Animesh Rawat"/>
    <s v="Ahmedabad"/>
    <s v="Global Client Network (GNB Inward)"/>
    <x v="0"/>
    <n v="0"/>
    <d v="2019-06-30T00:00:00"/>
    <s v="Brokerage"/>
    <s v="Inception"/>
    <m/>
    <d v="2020-01-22T00:00:00"/>
    <m/>
  </r>
  <r>
    <s v="Rani Kaul"/>
    <s v="OG-19-2202-3383-00000003"/>
    <s v="Inactive"/>
    <d v="2018-07-01T00:00:00"/>
    <d v="2019-06-30T00:00:00"/>
    <s v="Liability"/>
    <n v="3"/>
    <s v="Animesh Rawat"/>
    <s v="Ahmedabad"/>
    <s v="Global Client Network (GNB Inward)"/>
    <x v="0"/>
    <n v="48125"/>
    <d v="2018-07-01T00:00:00"/>
    <s v="Brokerage"/>
    <s v="Inception"/>
    <m/>
    <d v="2020-01-22T00:00:00"/>
    <m/>
  </r>
  <r>
    <s v="Kavita Sharma"/>
    <s v="OG-19-2202-4002-00000009"/>
    <s v="Inactive"/>
    <d v="2018-07-01T00:00:00"/>
    <d v="2019-06-30T00:00:00"/>
    <s v="Fire"/>
    <n v="3"/>
    <s v="Animesh Rawat"/>
    <s v="Ahmedabad"/>
    <s v="Global Client Network (GNB Inward)"/>
    <x v="0"/>
    <n v="13560.92"/>
    <d v="2018-07-01T00:00:00"/>
    <s v="Brokerage"/>
    <s v="Inception"/>
    <m/>
    <d v="2020-01-22T00:00:00"/>
    <m/>
  </r>
  <r>
    <s v="Shikha Sethi"/>
    <s v="OG-19-2202-4004-00000034"/>
    <s v="Inactive"/>
    <d v="2018-07-01T00:00:00"/>
    <d v="2019-06-30T00:00:00"/>
    <s v="Fire"/>
    <n v="3"/>
    <s v="Animesh Rawat"/>
    <s v="Ahmedabad"/>
    <s v="Global Client Network (GNB Inward)"/>
    <x v="0"/>
    <n v="55052.69"/>
    <d v="2018-07-01T00:00:00"/>
    <s v="Brokerage"/>
    <s v="Inception"/>
    <m/>
    <d v="2020-01-22T00:00:00"/>
    <m/>
  </r>
  <r>
    <s v="Amit Bhargava"/>
    <s v="OG-19-2202-4004-00000038"/>
    <s v="Inactive"/>
    <d v="2018-07-01T00:00:00"/>
    <d v="2019-06-30T00:00:00"/>
    <s v="Fire"/>
    <n v="3"/>
    <s v="Animesh Rawat"/>
    <s v="Ahmedabad"/>
    <s v="Global Client Network (GNB Inward)"/>
    <x v="0"/>
    <n v="14131.43"/>
    <d v="2018-07-01T00:00:00"/>
    <s v="Brokerage"/>
    <s v="Inception"/>
    <m/>
    <d v="2020-01-22T00:00:00"/>
    <m/>
  </r>
  <r>
    <s v="Alka Goel"/>
    <s v="OG-19-2202-4010-00000762"/>
    <s v="Inactive"/>
    <d v="2018-07-01T00:00:00"/>
    <d v="2019-06-30T00:00:00"/>
    <s v="Miscellaneous"/>
    <n v="3"/>
    <s v="Animesh Rawat"/>
    <s v="Ahmedabad"/>
    <s v="Global Client Network (GNB Inward)"/>
    <x v="0"/>
    <n v="3125"/>
    <d v="2018-07-01T00:00:00"/>
    <s v="Brokerage"/>
    <s v="Inception"/>
    <m/>
    <d v="2020-01-22T00:00:00"/>
    <m/>
  </r>
  <r>
    <s v="Harish Sharma"/>
    <s v="OG-19-2202-4010-00000789"/>
    <s v="Inactive"/>
    <d v="2018-07-01T00:00:00"/>
    <d v="2019-06-30T00:00:00"/>
    <s v="Miscellaneous"/>
    <n v="3"/>
    <s v="Animesh Rawat"/>
    <s v="Ahmedabad"/>
    <s v="Global Client Network (GNB Inward)"/>
    <x v="0"/>
    <n v="1125"/>
    <d v="2018-07-01T00:00:00"/>
    <s v="Brokerage"/>
    <s v="Inception"/>
    <m/>
    <d v="2020-01-22T00:00:00"/>
    <m/>
  </r>
  <r>
    <s v="Gaurav Goel"/>
    <s v="OG-19-2202-9931-00001420"/>
    <s v="Inactive"/>
    <d v="2018-07-01T00:00:00"/>
    <d v="2019-06-30T00:00:00"/>
    <s v="Miscellaneous"/>
    <n v="3"/>
    <s v="Animesh Rawat"/>
    <s v="Ahmedabad"/>
    <s v="Global Client Network (GNB Inward)"/>
    <x v="0"/>
    <n v="4706.25"/>
    <d v="2018-07-01T00:00:00"/>
    <s v="Brokerage"/>
    <s v="Inception"/>
    <m/>
    <d v="2020-01-22T00:00:00"/>
    <m/>
  </r>
  <r>
    <s v="Ravi Naik"/>
    <s v="OG-20-2202-0425-00000017"/>
    <s v="Active"/>
    <d v="2019-07-01T00:00:00"/>
    <d v="2020-06-30T00:00:00"/>
    <s v="Miscellaneous"/>
    <n v="3"/>
    <s v="Animesh Rawat"/>
    <s v="Ahmedabad"/>
    <s v="Global Client Network (GNB Inward)"/>
    <x v="0"/>
    <n v="825"/>
    <d v="2019-07-01T00:00:00"/>
    <s v="Brokerage"/>
    <s v="Renewal"/>
    <m/>
    <d v="2020-01-22T00:00:00"/>
    <m/>
  </r>
  <r>
    <s v="Kamlesh Prasad"/>
    <s v="OG-20-2202-3304-00000009"/>
    <s v="Active"/>
    <d v="2019-07-01T00:00:00"/>
    <d v="2020-06-30T00:00:00"/>
    <s v="Liability"/>
    <n v="3"/>
    <s v="Animesh Rawat"/>
    <s v="Ahmedabad"/>
    <s v="Global Client Network (GNB Inward)"/>
    <x v="0"/>
    <n v="1896.63"/>
    <d v="2019-07-01T00:00:00"/>
    <s v="Brokerage"/>
    <s v="Renewal"/>
    <m/>
    <d v="2020-01-22T00:00:00"/>
    <m/>
  </r>
  <r>
    <s v="Nikhil Verma"/>
    <s v="OG-20-2202-3315-00000012"/>
    <s v="Active"/>
    <d v="2019-08-02T00:00:00"/>
    <d v="2020-08-01T00:00:00"/>
    <s v="Liability"/>
    <n v="3"/>
    <s v="Animesh Rawat"/>
    <s v="Ahmedabad"/>
    <s v="Global Client Network (GNB Inward)"/>
    <x v="0"/>
    <n v="19181.25"/>
    <d v="2019-08-02T00:00:00"/>
    <s v="Brokerage"/>
    <s v="Renewal"/>
    <m/>
    <d v="2020-01-22T00:00:00"/>
    <m/>
  </r>
  <r>
    <s v="Vaishali Desai"/>
    <s v="OG-20-2202-3383-00000002"/>
    <s v="Active"/>
    <d v="2019-07-01T00:00:00"/>
    <d v="2020-06-30T00:00:00"/>
    <s v="Liability"/>
    <n v="3"/>
    <s v="Animesh Rawat"/>
    <s v="Ahmedabad"/>
    <s v="Global Client Network (GNB Inward)"/>
    <x v="0"/>
    <n v="42500"/>
    <d v="2019-07-01T00:00:00"/>
    <s v="Brokerage"/>
    <s v="Renewal"/>
    <m/>
    <d v="2020-01-22T00:00:00"/>
    <m/>
  </r>
  <r>
    <s v="Atul Naik"/>
    <s v="OG-20-2202-4002-00000010"/>
    <s v="Active"/>
    <d v="2019-07-01T00:00:00"/>
    <d v="2020-06-30T00:00:00"/>
    <s v="Fire"/>
    <n v="3"/>
    <s v="Animesh Rawat"/>
    <s v="Ahmedabad"/>
    <s v="Global Client Network (GNB Inward)"/>
    <x v="0"/>
    <n v="10917.07"/>
    <d v="2019-07-01T00:00:00"/>
    <s v="Brokerage"/>
    <s v="Renewal"/>
    <m/>
    <d v="2020-01-22T00:00:00"/>
    <m/>
  </r>
  <r>
    <s v="Meena Bhargava"/>
    <s v="OG-20-2202-4004-00000062"/>
    <s v="Active"/>
    <d v="2019-07-01T00:00:00"/>
    <d v="2020-06-30T00:00:00"/>
    <s v="Fire"/>
    <n v="3"/>
    <s v="Animesh Rawat"/>
    <s v="Ahmedabad"/>
    <s v="Global Client Network (GNB Inward)"/>
    <x v="0"/>
    <n v="60713.1"/>
    <d v="2019-07-01T00:00:00"/>
    <s v="Brokerage"/>
    <s v="Renewal"/>
    <m/>
    <d v="2020-01-22T00:00:00"/>
    <m/>
  </r>
  <r>
    <s v="Mona Chopra"/>
    <s v="OG-20-2202-4004-00000064"/>
    <s v="Active"/>
    <d v="2019-07-01T00:00:00"/>
    <d v="2020-06-30T00:00:00"/>
    <s v="Fire"/>
    <n v="3"/>
    <s v="Animesh Rawat"/>
    <s v="Ahmedabad"/>
    <s v="Global Client Network (GNB Inward)"/>
    <x v="0"/>
    <n v="12349.97"/>
    <d v="2019-07-01T00:00:00"/>
    <s v="Brokerage"/>
    <s v="Renewal"/>
    <m/>
    <d v="2020-01-22T00:00:00"/>
    <m/>
  </r>
  <r>
    <s v="Mohit Tiwari"/>
    <s v="OG-20-2202-4010-00000869"/>
    <s v="Active"/>
    <d v="2019-07-01T00:00:00"/>
    <d v="2020-06-30T00:00:00"/>
    <s v="Miscellaneous"/>
    <n v="3"/>
    <s v="Animesh Rawat"/>
    <s v="Ahmedabad"/>
    <s v="Global Client Network (GNB Inward)"/>
    <x v="0"/>
    <n v="3375"/>
    <d v="2019-07-01T00:00:00"/>
    <s v="Brokerage"/>
    <s v="Renewal"/>
    <m/>
    <d v="2020-01-22T00:00:00"/>
    <m/>
  </r>
  <r>
    <s v="Tina Dutta"/>
    <s v="OG-20-2202-4010-00000905"/>
    <s v="Active"/>
    <d v="2019-07-01T00:00:00"/>
    <d v="2020-06-30T00:00:00"/>
    <s v="Miscellaneous"/>
    <n v="3"/>
    <s v="Animesh Rawat"/>
    <s v="Ahmedabad"/>
    <s v="Global Client Network (GNB Inward)"/>
    <x v="0"/>
    <n v="875"/>
    <d v="2019-07-01T00:00:00"/>
    <s v="Brokerage"/>
    <s v="Renewal"/>
    <m/>
    <d v="2020-01-22T00:00:00"/>
    <m/>
  </r>
  <r>
    <s v="Hemant Das"/>
    <s v="OG-20-2202-9931-00032558"/>
    <s v="Active"/>
    <d v="2019-07-01T00:00:00"/>
    <d v="2020-06-30T00:00:00"/>
    <s v="Miscellaneous"/>
    <n v="3"/>
    <s v="Animesh Rawat"/>
    <s v="Ahmedabad"/>
    <s v="Global Client Network (GNB Inward)"/>
    <x v="0"/>
    <n v="1556.25"/>
    <d v="2019-07-01T00:00:00"/>
    <s v="Brokerage"/>
    <s v="Renewal"/>
    <m/>
    <d v="2020-01-22T00:00:00"/>
    <m/>
  </r>
  <r>
    <s v="Sanjana Bhargava"/>
    <n v="301004728"/>
    <s v="Inactive"/>
    <d v="2018-09-30T00:00:00"/>
    <d v="2019-09-29T00:00:00"/>
    <s v="Liability"/>
    <n v="3"/>
    <s v="Animesh Rawat"/>
    <s v="Ahmedabad"/>
    <s v="Global Client Network (GNB Inward)"/>
    <x v="0"/>
    <n v="186534.13"/>
    <d v="2018-09-30T00:00:00"/>
    <s v="Brokerage"/>
    <s v="Inception"/>
    <m/>
    <d v="2020-01-22T00:00:00"/>
    <m/>
  </r>
  <r>
    <s v="Kamlesh Trivedi"/>
    <s v="0301004728-2019"/>
    <s v="Active"/>
    <d v="2019-09-30T00:00:00"/>
    <d v="2020-09-29T00:00:00"/>
    <s v="Liability"/>
    <n v="3"/>
    <s v="Animesh Rawat"/>
    <s v="Ahmedabad"/>
    <s v="Global Client Network (GNB Inward)"/>
    <x v="0"/>
    <n v="202350"/>
    <d v="2019-09-30T00:00:00"/>
    <s v="Brokerage"/>
    <s v="Renewal"/>
    <m/>
    <d v="2020-01-22T00:00:00"/>
    <m/>
  </r>
  <r>
    <s v="Nikita Tiwari"/>
    <n v="600010004"/>
    <s v="Inactive"/>
    <d v="2018-03-16T00:00:00"/>
    <d v="2019-03-15T00:00:00"/>
    <s v="Miscellaneous"/>
    <n v="3"/>
    <s v="Animesh Rawat"/>
    <s v="Ahmedabad"/>
    <s v="Global Client Network (GNB Inward)"/>
    <x v="2"/>
    <n v="750.63"/>
    <d v="2018-03-16T00:00:00"/>
    <s v="Brokerage"/>
    <s v="Inception"/>
    <m/>
    <d v="2020-01-22T00:00:00"/>
    <m/>
  </r>
  <r>
    <s v="Kapil Kapoor"/>
    <s v="0600010004 01"/>
    <s v="Inactive"/>
    <d v="2019-03-16T00:00:00"/>
    <d v="2019-04-15T00:00:00"/>
    <s v="Miscellaneous"/>
    <n v="3"/>
    <s v="Animesh Rawat"/>
    <s v="Ahmedabad"/>
    <s v="Global Client Network (GNB Inward)"/>
    <x v="0"/>
    <n v="63.75"/>
    <d v="2019-03-16T00:00:00"/>
    <s v="Brokerage"/>
    <s v="Renewal"/>
    <m/>
    <d v="2020-01-22T00:00:00"/>
    <m/>
  </r>
  <r>
    <s v="Harish Rana"/>
    <s v="0600010004 02"/>
    <s v="Active"/>
    <d v="2019-04-16T00:00:00"/>
    <d v="2020-04-15T00:00:00"/>
    <s v="Miscellaneous"/>
    <n v="3"/>
    <s v="Animesh Rawat"/>
    <s v="Ahmedabad"/>
    <s v="Global Client Network (GNB Inward)"/>
    <x v="0"/>
    <n v="1556.5"/>
    <d v="2019-04-16T00:00:00"/>
    <s v="Brokerage"/>
    <s v="Renewal"/>
    <m/>
    <d v="2020-01-22T00:00:00"/>
    <m/>
  </r>
  <r>
    <s v="Nikhil Pandit"/>
    <n v="640002231"/>
    <s v="Inactive"/>
    <d v="2018-04-02T00:00:00"/>
    <d v="2019-04-01T00:00:00"/>
    <s v="Fire"/>
    <n v="3"/>
    <s v="Animesh Rawat"/>
    <s v="Ahmedabad"/>
    <s v="Global Client Network (GNB Inward)"/>
    <x v="0"/>
    <n v="46087.63"/>
    <d v="2018-04-02T00:00:00"/>
    <s v="Brokerage"/>
    <s v="Inception"/>
    <m/>
    <d v="2020-01-22T00:00:00"/>
    <m/>
  </r>
  <r>
    <s v="Vivek Rana"/>
    <s v="0640002231 03"/>
    <s v="Inactive"/>
    <d v="2019-04-02T00:00:00"/>
    <d v="2019-04-16T00:00:00"/>
    <s v="Miscellaneous"/>
    <n v="3"/>
    <s v="Animesh Rawat"/>
    <s v="Ahmedabad"/>
    <s v="Global Client Network (GNB Inward)"/>
    <x v="0"/>
    <n v="4362.38"/>
    <d v="2019-04-02T00:00:00"/>
    <s v="Brokerage"/>
    <s v="Renewal"/>
    <m/>
    <d v="2020-01-22T00:00:00"/>
    <m/>
  </r>
  <r>
    <s v="Hemant Nair"/>
    <s v="0640002231 04"/>
    <s v="Active"/>
    <d v="2019-04-17T00:00:00"/>
    <d v="2020-04-01T00:00:00"/>
    <s v="Miscellaneous"/>
    <n v="3"/>
    <s v="Animesh Rawat"/>
    <s v="Ahmedabad"/>
    <s v="Global Client Network (GNB Inward)"/>
    <x v="0"/>
    <n v="65370"/>
    <d v="2019-04-17T00:00:00"/>
    <s v="Brokerage"/>
    <s v="Renewal"/>
    <m/>
    <d v="2020-01-22T00:00:00"/>
    <m/>
  </r>
  <r>
    <s v="Veena Bhargava"/>
    <n v="22515779"/>
    <s v="Active"/>
    <d v="2019-09-30T00:00:00"/>
    <d v="2020-09-29T00:00:00"/>
    <s v="Marine"/>
    <n v="3"/>
    <s v="Animesh Rawat"/>
    <s v="Ahmedabad"/>
    <s v="Global Client Network (GNB Inward)"/>
    <x v="2"/>
    <n v="44259.67"/>
    <d v="2019-09-30T00:00:00"/>
    <s v="Brokerage"/>
    <s v="Inception"/>
    <m/>
    <d v="2020-01-22T00:00:00"/>
    <m/>
  </r>
  <r>
    <s v="Shivam Shah"/>
    <n v="22531899"/>
    <s v="Active"/>
    <d v="2019-10-27T00:00:00"/>
    <d v="2020-10-26T00:00:00"/>
    <s v="Marine"/>
    <n v="3"/>
    <s v="Animesh Rawat"/>
    <s v="Ahmedabad"/>
    <s v="Marine"/>
    <x v="0"/>
    <n v="35112"/>
    <d v="2019-10-27T00:00:00"/>
    <s v="Brokerage"/>
    <s v="Renewal"/>
    <m/>
    <d v="2020-01-22T00:00:00"/>
    <m/>
  </r>
  <r>
    <s v="Bhavna Bhandari"/>
    <n v="22531899"/>
    <s v="Active"/>
    <d v="2019-10-27T00:00:00"/>
    <d v="2020-10-26T00:00:00"/>
    <s v="Marine"/>
    <n v="3"/>
    <s v="Animesh Rawat"/>
    <s v="Ahmedabad"/>
    <s v="Marine"/>
    <x v="0"/>
    <n v="15048"/>
    <d v="2019-10-27T00:00:00"/>
    <s v="Brokerage"/>
    <s v="Renewal"/>
    <m/>
    <d v="2020-01-22T00:00:00"/>
    <m/>
  </r>
  <r>
    <s v="Tarun Shah"/>
    <n v="32099602"/>
    <s v="Inactive"/>
    <d v="2018-01-23T00:00:00"/>
    <d v="2019-01-22T00:00:00"/>
    <s v="Engineering"/>
    <n v="12"/>
    <s v="Shivani Sharma"/>
    <s v="Ahmedabad"/>
    <s v="Global Client Network (GNB Inward)"/>
    <x v="0"/>
    <n v="1072.3399999999999"/>
    <d v="2018-01-23T00:00:00"/>
    <s v="Brokerage"/>
    <s v="Inception"/>
    <m/>
    <d v="2020-01-22T00:00:00"/>
    <m/>
  </r>
  <r>
    <s v="Hemant Chauhan"/>
    <s v="32099602-01"/>
    <s v="Active"/>
    <d v="2019-01-23T00:00:00"/>
    <d v="2020-01-22T00:00:00"/>
    <s v="Engineering"/>
    <n v="3"/>
    <s v="Animesh Rawat"/>
    <s v="Ahmedabad"/>
    <s v="Global Client Network (GNB Inward)"/>
    <x v="0"/>
    <n v="1111.77"/>
    <d v="2019-01-23T00:00:00"/>
    <s v="Brokerage"/>
    <s v="Renewal"/>
    <m/>
    <d v="2020-01-22T00:00:00"/>
    <m/>
  </r>
  <r>
    <s v="Geeta Verma"/>
    <n v="3.2134002011810001E+23"/>
    <s v="Inactive"/>
    <d v="2018-07-31T00:00:00"/>
    <d v="2019-07-30T00:00:00"/>
    <s v="Engineering"/>
    <n v="3"/>
    <s v="Animesh Rawat"/>
    <s v="Ahmedabad"/>
    <s v="Global Client Network (GNB Inward)"/>
    <x v="2"/>
    <n v="27057.200000000001"/>
    <d v="2018-07-31T00:00:00"/>
    <s v="Brokerage"/>
    <s v="Inception"/>
    <m/>
    <d v="2020-01-22T00:00:00"/>
    <m/>
  </r>
  <r>
    <s v="Ashok Patel"/>
    <n v="3.213400201191E+23"/>
    <s v="Active"/>
    <d v="2019-07-31T00:00:00"/>
    <d v="2020-07-30T00:00:00"/>
    <s v="Engineering"/>
    <n v="3"/>
    <s v="Animesh Rawat"/>
    <s v="Ahmedabad"/>
    <s v="Global Client Network (GNB Inward)"/>
    <x v="2"/>
    <n v="87500"/>
    <d v="2019-07-31T00:00:00"/>
    <s v="Brokerage"/>
    <s v="Renewal"/>
    <m/>
    <d v="2020-01-22T00:00:00"/>
    <m/>
  </r>
  <r>
    <s v="Gayatri Reddy"/>
    <s v="APG/I2064820/71/11/006144"/>
    <s v="Inactive"/>
    <d v="2018-11-27T00:00:00"/>
    <d v="2019-11-26T00:00:00"/>
    <s v="Employee Benefits"/>
    <n v="10"/>
    <s v="Mark"/>
    <s v="Ahmedabad"/>
    <s v="Employee Benefits (EB)"/>
    <x v="0"/>
    <n v="7647.1"/>
    <d v="2018-11-27T00:00:00"/>
    <s v="Brokerage"/>
    <s v="Inception"/>
    <m/>
    <d v="2020-01-22T00:00:00"/>
    <m/>
  </r>
  <r>
    <s v="Snehal Patel"/>
    <s v="APG/I2064820/71/11/006343"/>
    <s v="Active"/>
    <d v="2019-11-27T00:00:00"/>
    <d v="2020-11-26T00:00:00"/>
    <s v="Employee Benefits"/>
    <n v="10"/>
    <s v="Mark"/>
    <s v="Ahmedabad"/>
    <s v="Employee Benefits (EB)"/>
    <x v="0"/>
    <n v="12491.85"/>
    <d v="2019-11-27T00:00:00"/>
    <s v="Brokerage"/>
    <s v="Renewal"/>
    <m/>
    <d v="2020-01-22T00:00:00"/>
    <m/>
  </r>
  <r>
    <s v="Vivek Yadav"/>
    <s v="GHS/Q0226519/71"/>
    <s v="Inactive"/>
    <d v="2018-11-27T00:00:00"/>
    <d v="2019-11-26T00:00:00"/>
    <s v="Employee Benefits"/>
    <n v="10"/>
    <s v="Mark"/>
    <s v="Ahmedabad"/>
    <s v="Employee Benefits (EB)"/>
    <x v="0"/>
    <n v="30620.9"/>
    <d v="2018-11-27T00:00:00"/>
    <s v="Brokerage"/>
    <s v="Inception"/>
    <m/>
    <d v="2020-01-22T00:00:00"/>
    <m/>
  </r>
  <r>
    <s v="Kiran Saxena"/>
    <s v="GHS/Q1166066/71"/>
    <s v="Active"/>
    <d v="2019-11-27T00:00:00"/>
    <d v="2020-11-26T00:00:00"/>
    <s v="Employee Benefits"/>
    <n v="10"/>
    <s v="Mark"/>
    <s v="Ahmedabad"/>
    <s v="Employee Benefits (EB)"/>
    <x v="0"/>
    <n v="61342.1"/>
    <d v="2019-11-27T00:00:00"/>
    <s v="Brokerage"/>
    <s v="Renewal"/>
    <m/>
    <d v="2020-01-22T00:00:00"/>
    <m/>
  </r>
  <r>
    <s v="Uday Reddy"/>
    <s v="LWC/I2328626/71/04/005537"/>
    <s v="Active"/>
    <d v="2018-04-13T00:00:00"/>
    <d v="2019-04-12T00:00:00"/>
    <s v="Miscellaneous"/>
    <n v="3"/>
    <s v="Animesh Rawat"/>
    <s v="Ahmedabad"/>
    <s v="Global Client Network (GNB Inward)"/>
    <x v="0"/>
    <n v="3125"/>
    <d v="2018-04-13T00:00:00"/>
    <s v="Brokerage"/>
    <s v="Inception"/>
    <m/>
    <d v="2020-01-22T00:00:00"/>
    <m/>
  </r>
  <r>
    <s v="Anita Pandit"/>
    <s v="OG-18-2202-1018-00000028"/>
    <s v="Active"/>
    <d v="2017-10-27T00:00:00"/>
    <d v="2018-10-26T00:00:00"/>
    <s v="Marine"/>
    <n v="3"/>
    <s v="Animesh Rawat"/>
    <s v="Ahmedabad"/>
    <s v="Global Client Network (GNB Inward)"/>
    <x v="0"/>
    <n v="62714.03"/>
    <d v="2017-10-27T00:00:00"/>
    <s v="Brokerage"/>
    <s v="Inception"/>
    <m/>
    <d v="2020-01-22T00:00:00"/>
    <m/>
  </r>
  <r>
    <s v="Hina Malhotra"/>
    <s v="OG-19-2202-1018-00000047"/>
    <s v="Inactive"/>
    <d v="2018-10-27T00:00:00"/>
    <d v="2019-10-26T00:00:00"/>
    <s v="Marine"/>
    <n v="3"/>
    <s v="Animesh Rawat"/>
    <s v="Ahmedabad"/>
    <s v="Global Client Network (GNB Inward)"/>
    <x v="0"/>
    <n v="85800"/>
    <d v="2018-10-27T00:00:00"/>
    <s v="Brokerage"/>
    <s v="Endorsement"/>
    <m/>
    <d v="2020-01-22T00:00:00"/>
    <m/>
  </r>
  <r>
    <s v="Alka Patel"/>
    <s v="OG-19-2202-1018-00000047"/>
    <s v="Inactive"/>
    <d v="2018-10-27T00:00:00"/>
    <d v="2019-10-26T00:00:00"/>
    <s v="Marine"/>
    <n v="3"/>
    <s v="Animesh Rawat"/>
    <s v="Ahmedabad"/>
    <s v="Global Client Network (GNB Inward)"/>
    <x v="0"/>
    <n v="21450"/>
    <d v="2018-10-27T00:00:00"/>
    <s v="Brokerage"/>
    <s v="Endorsement"/>
    <m/>
    <d v="2020-01-22T00:00:00"/>
    <m/>
  </r>
  <r>
    <s v="Shruti Roy"/>
    <s v="OG-19-2202-1018-00000047"/>
    <s v="Inactive"/>
    <d v="2018-10-27T00:00:00"/>
    <d v="2019-10-26T00:00:00"/>
    <s v="Marine"/>
    <n v="3"/>
    <s v="Animesh Rawat"/>
    <s v="Ahmedabad"/>
    <s v="Global Client Network (GNB Inward)"/>
    <x v="0"/>
    <n v="71765.36"/>
    <d v="2019-10-26T00:00:00"/>
    <s v="Brokerage "/>
    <s v="Endorsement"/>
    <m/>
    <d v="2020-01-22T00:00:00"/>
    <m/>
  </r>
  <r>
    <s v="Archana Singh"/>
    <s v="OG-19-2202-1018-00000047"/>
    <s v="Inactive"/>
    <d v="2018-10-27T00:00:00"/>
    <d v="2019-10-26T00:00:00"/>
    <s v="Marine"/>
    <n v="3"/>
    <s v="Animesh Rawat"/>
    <s v="Ahmedabad"/>
    <s v="Global Client Network (GNB Inward)"/>
    <x v="0"/>
    <n v="17941.34"/>
    <d v="2019-10-26T00:00:00"/>
    <s v="Brokerage "/>
    <s v="Endorsement"/>
    <m/>
    <d v="2020-01-22T00:00:00"/>
    <m/>
  </r>
  <r>
    <s v="Mukul Goyal"/>
    <s v="4016 X 166425941 00 000"/>
    <s v="Active"/>
    <d v="2019-02-22T00:00:00"/>
    <d v="2020-02-21T00:00:00"/>
    <s v="Employee Benefits"/>
    <n v="6"/>
    <s v="Ketan Jain"/>
    <s v="Ahmedabad"/>
    <s v="Employee Benefits (EB)"/>
    <x v="1"/>
    <n v="44999.85"/>
    <d v="2020-02-21T00:00:00"/>
    <s v="Brokerage"/>
    <s v="Inception"/>
    <m/>
    <d v="2020-01-22T00:00:00"/>
    <m/>
  </r>
  <r>
    <s v="Namita Bajaj"/>
    <n v="2309004639"/>
    <s v="Active"/>
    <d v="2019-09-30T00:00:00"/>
    <d v="2025-09-29T00:00:00"/>
    <s v="Liability"/>
    <n v="13"/>
    <s v="Vididt Saha"/>
    <s v="Ahmedabad"/>
    <s v="Liability"/>
    <x v="2"/>
    <n v="47500"/>
    <d v="2019-09-30T00:00:00"/>
    <s v="Brokerage"/>
    <s v="Inception"/>
    <m/>
    <d v="2020-01-22T00:00:00"/>
    <m/>
  </r>
  <r>
    <s v="Nikita Joshi"/>
    <n v="43170512"/>
    <s v="Inactive"/>
    <d v="2019-02-06T00:00:00"/>
    <d v="2019-08-06T00:00:00"/>
    <s v="Miscellaneous"/>
    <n v="13"/>
    <s v="Vididt Saha"/>
    <s v="Ahmedabad"/>
    <s v="Liability"/>
    <x v="2"/>
    <n v="6183.87"/>
    <d v="2019-02-06T00:00:00"/>
    <s v="Brokerage"/>
    <s v="Inception"/>
    <m/>
    <d v="2020-01-22T00:00:00"/>
    <m/>
  </r>
  <r>
    <s v="Tejas Shah"/>
    <n v="43193940"/>
    <s v="Active"/>
    <d v="2019-08-07T00:00:00"/>
    <d v="2020-02-06T00:00:00"/>
    <s v="Miscellaneous"/>
    <n v="13"/>
    <s v="Vididt Saha"/>
    <s v="Ahmedabad"/>
    <s v="Liability"/>
    <x v="2"/>
    <n v="6183.87"/>
    <d v="2019-08-07T00:00:00"/>
    <s v="Brokerage"/>
    <s v="Renewal"/>
    <m/>
    <d v="2020-01-22T00:00:00"/>
    <m/>
  </r>
  <r>
    <s v="Kavita Rao"/>
    <s v="141400/48/2020/1134"/>
    <s v="Active"/>
    <d v="2019-11-08T00:00:00"/>
    <d v="2020-11-07T00:00:00"/>
    <s v="Liability"/>
    <n v="2"/>
    <s v="Abhinav Shivam"/>
    <s v="Ahmedabad"/>
    <s v="Liability"/>
    <x v="1"/>
    <n v="13200"/>
    <d v="2019-11-08T00:00:00"/>
    <s v="Brokerage"/>
    <s v="Inception"/>
    <m/>
    <d v="2020-01-22T00:00:00"/>
    <m/>
  </r>
  <r>
    <s v="Hemant Shah"/>
    <n v="2.3060011180300001E+19"/>
    <s v="Active"/>
    <d v="2019-02-22T00:00:00"/>
    <d v="2020-02-21T00:00:00"/>
    <s v="Fire"/>
    <n v="2"/>
    <s v="Abhinav Shivam"/>
    <s v="Ahmedabad"/>
    <s v="Small Medium Enterpries (SME)"/>
    <x v="1"/>
    <n v="16258"/>
    <d v="2019-02-22T00:00:00"/>
    <s v="Brokerage"/>
    <s v="Inception"/>
    <m/>
    <d v="2020-01-22T00:00:00"/>
    <m/>
  </r>
  <r>
    <s v="Prabhat Naik"/>
    <n v="2.3060011180300001E+19"/>
    <s v="Active"/>
    <d v="2019-02-28T00:00:00"/>
    <d v="2020-02-27T00:00:00"/>
    <s v="Fire"/>
    <n v="2"/>
    <s v="Abhinav Shivam"/>
    <s v="Ahmedabad"/>
    <s v="Small Medium Enterpries (SME)"/>
    <x v="1"/>
    <n v="8227.7900000000009"/>
    <d v="2019-02-28T00:00:00"/>
    <s v="Brokerage"/>
    <s v="Endorsement"/>
    <m/>
    <d v="2020-01-22T00:00:00"/>
    <m/>
  </r>
  <r>
    <s v="Nikhil Tiwari"/>
    <n v="2.3060011180300001E+19"/>
    <s v="Active"/>
    <d v="2019-02-28T00:00:00"/>
    <d v="2020-02-27T00:00:00"/>
    <s v="Fire"/>
    <n v="2"/>
    <s v="Abhinav Shivam"/>
    <s v="Ahmedabad"/>
    <s v="Small Medium Enterpries (SME)"/>
    <x v="1"/>
    <n v="2925.72"/>
    <d v="2019-06-12T00:00:00"/>
    <s v="Brokerage "/>
    <s v="Endorsement"/>
    <m/>
    <d v="2020-01-22T00:00:00"/>
    <m/>
  </r>
  <r>
    <s v="Neha Trivedi"/>
    <n v="2.3060011180300001E+19"/>
    <s v="Active"/>
    <d v="2019-02-28T00:00:00"/>
    <d v="2020-02-27T00:00:00"/>
    <s v="Fire"/>
    <n v="2"/>
    <s v="Abhinav Shivam"/>
    <s v="Ahmedabad"/>
    <s v="Small Medium Enterpries (SME)"/>
    <x v="1"/>
    <n v="2925.72"/>
    <d v="2019-06-12T00:00:00"/>
    <s v="Brokerage "/>
    <s v="Endorsement"/>
    <m/>
    <d v="2020-01-22T00:00:00"/>
    <m/>
  </r>
  <r>
    <s v="Shruti Agarwal"/>
    <n v="2.3060011180300001E+19"/>
    <s v="Active"/>
    <d v="2019-02-28T00:00:00"/>
    <d v="2020-02-27T00:00:00"/>
    <s v="Fire"/>
    <n v="2"/>
    <s v="Abhinav Shivam"/>
    <s v="Ahmedabad"/>
    <s v="Small Medium Enterpries (SME)"/>
    <x v="1"/>
    <n v="5240.78"/>
    <d v="2019-07-12T00:00:00"/>
    <s v="Brokerage "/>
    <s v="Endorsement"/>
    <m/>
    <d v="2020-01-22T00:00:00"/>
    <m/>
  </r>
  <r>
    <s v="Kiran Desai"/>
    <n v="3.1030011191E+17"/>
    <s v="Active"/>
    <d v="2019-11-08T00:00:00"/>
    <d v="2020-11-07T00:00:00"/>
    <s v="Fire"/>
    <n v="2"/>
    <s v="Abhinav Shivam"/>
    <s v="Ahmedabad"/>
    <s v="Small Medium Enterpries (SME)"/>
    <x v="1"/>
    <n v="17232.75"/>
    <d v="2019-11-08T00:00:00"/>
    <s v="Brokerage"/>
    <s v="Inception"/>
    <m/>
    <d v="2020-01-22T00:00:00"/>
    <m/>
  </r>
  <r>
    <s v="Kanchan Iyer"/>
    <n v="3.1030049191E+17"/>
    <s v="Active"/>
    <d v="2019-11-08T00:00:00"/>
    <d v="2020-11-07T00:00:00"/>
    <s v="Liability"/>
    <n v="2"/>
    <s v="Abhinav Shivam"/>
    <s v="Ahmedabad"/>
    <s v="Liability"/>
    <x v="1"/>
    <n v="6250"/>
    <d v="2019-11-08T00:00:00"/>
    <s v="Brokerage"/>
    <s v="Inception"/>
    <m/>
    <d v="2020-01-22T00:00:00"/>
    <m/>
  </r>
  <r>
    <s v="Bhavna Kapoor"/>
    <n v="9.90000111903E+19"/>
    <s v="Active"/>
    <d v="2019-09-08T00:00:00"/>
    <d v="2020-09-07T00:00:00"/>
    <s v="Fire"/>
    <n v="2"/>
    <s v="Abhinav Shivam"/>
    <s v="Ahmedabad"/>
    <s v="Small Medium Enterpries (SME)"/>
    <x v="1"/>
    <n v="72138.929999999993"/>
    <d v="2019-09-08T00:00:00"/>
    <s v="Brokerage"/>
    <s v="Inception"/>
    <m/>
    <d v="2020-01-22T00:00:00"/>
    <m/>
  </r>
  <r>
    <s v="Ritika Reddy"/>
    <n v="9.90000111903E+19"/>
    <s v="Active"/>
    <d v="2019-09-08T00:00:00"/>
    <d v="2020-09-07T00:00:00"/>
    <s v="Fire"/>
    <n v="2"/>
    <s v="Abhinav Shivam"/>
    <s v="Ahmedabad"/>
    <s v="Small Medium Enterpries (SME)"/>
    <x v="1"/>
    <n v="43032.54"/>
    <d v="2019-09-08T00:00:00"/>
    <s v="Brokerage"/>
    <s v="Inception"/>
    <m/>
    <d v="2020-01-22T00:00:00"/>
    <m/>
  </r>
  <r>
    <s v="Suresh Das"/>
    <n v="9.9000046190100005E+19"/>
    <s v="Active"/>
    <d v="2019-09-08T00:00:00"/>
    <d v="2020-09-07T00:00:00"/>
    <s v="Miscellaneous"/>
    <n v="2"/>
    <s v="Abhinav Shivam"/>
    <s v="Ahmedabad"/>
    <s v="Property / BI"/>
    <x v="1"/>
    <n v="11550"/>
    <d v="2019-09-08T00:00:00"/>
    <s v="Brokerage"/>
    <s v="Inception"/>
    <m/>
    <d v="2020-01-22T00:00:00"/>
    <m/>
  </r>
  <r>
    <s v="Shikha Chauhan"/>
    <n v="9.9000046190100005E+19"/>
    <s v="Active"/>
    <d v="2019-09-08T00:00:00"/>
    <d v="2020-09-07T00:00:00"/>
    <s v="Miscellaneous"/>
    <n v="2"/>
    <s v="Abhinav Shivam"/>
    <s v="Ahmedabad"/>
    <s v="Property / BI"/>
    <x v="1"/>
    <n v="7700"/>
    <d v="2019-09-08T00:00:00"/>
    <s v="Brokerage"/>
    <s v="Inception"/>
    <m/>
    <d v="2020-01-22T00:00:00"/>
    <m/>
  </r>
  <r>
    <s v="Hemant Dutta"/>
    <n v="9.9000046190799995E+19"/>
    <s v="Active"/>
    <d v="2019-09-08T00:00:00"/>
    <d v="2020-09-07T00:00:00"/>
    <s v="Miscellaneous"/>
    <n v="2"/>
    <s v="Abhinav Shivam"/>
    <s v="Ahmedabad"/>
    <s v="Small Medium Enterpries (SME)"/>
    <x v="1"/>
    <n v="14461.25"/>
    <d v="2019-09-08T00:00:00"/>
    <s v="Brokerage"/>
    <s v="Endorsement"/>
    <m/>
    <d v="2020-01-22T00:00:00"/>
    <m/>
  </r>
  <r>
    <s v="Dinesh Pandey"/>
    <n v="9.9000046190799995E+19"/>
    <s v="Active"/>
    <d v="2019-09-08T00:00:00"/>
    <d v="2020-09-07T00:00:00"/>
    <s v="Miscellaneous"/>
    <n v="2"/>
    <s v="Abhinav Shivam"/>
    <s v="Ahmedabad"/>
    <s v="Small Medium Enterpries (SME)"/>
    <x v="1"/>
    <n v="13153.63"/>
    <d v="2019-10-10T00:00:00"/>
    <s v="Brokerage "/>
    <s v="Endorsement"/>
    <m/>
    <d v="2020-01-22T00:00:00"/>
    <m/>
  </r>
  <r>
    <s v="Archana Iyer"/>
    <n v="9.9000044180300005E+19"/>
    <s v="Inactive"/>
    <d v="2018-04-04T00:00:00"/>
    <d v="2024-07-05T00:00:00"/>
    <s v="Engineering"/>
    <n v="13"/>
    <s v="Vididt Saha"/>
    <s v="Ahmedabad"/>
    <s v="Construction, Power &amp; Infrastructure"/>
    <x v="1"/>
    <n v="0"/>
    <d v="2018-04-04T00:00:00"/>
    <s v="Brokerage"/>
    <s v="Lapse"/>
    <s v="OTHR â€“ Other"/>
    <d v="2020-01-22T00:00:00"/>
    <m/>
  </r>
  <r>
    <s v="Deepak Menon"/>
    <n v="9.9000044180300005E+19"/>
    <s v="Inactive"/>
    <d v="2018-06-22T00:00:00"/>
    <d v="2019-09-21T00:00:00"/>
    <s v="Engineering"/>
    <n v="13"/>
    <s v="Vididt Saha"/>
    <s v="Ahmedabad"/>
    <s v="Construction, Power &amp; Infrastructure"/>
    <x v="2"/>
    <n v="15625"/>
    <d v="2018-06-22T00:00:00"/>
    <s v="Brokerage"/>
    <s v="Lapse"/>
    <s v="MERC â€“ Merged with new combined policy"/>
    <d v="2020-01-22T00:00:00"/>
    <m/>
  </r>
  <r>
    <s v="Vivek Gupta"/>
    <n v="9.9000044190299996E+19"/>
    <s v="Active"/>
    <d v="2019-04-25T00:00:00"/>
    <d v="2021-04-24T00:00:00"/>
    <s v="Engineering"/>
    <n v="13"/>
    <s v="Vididt Saha"/>
    <s v="Ahmedabad"/>
    <s v="Construction, Power &amp; Infrastructure"/>
    <x v="2"/>
    <n v="134736.13"/>
    <d v="2019-04-25T00:00:00"/>
    <s v="Brokerage"/>
    <s v="Inception"/>
    <m/>
    <d v="2020-01-22T00:00:00"/>
    <m/>
  </r>
  <r>
    <s v="Rina Shah"/>
    <n v="9.9000044190299996E+19"/>
    <s v="Active"/>
    <d v="2019-09-11T00:00:00"/>
    <d v="2020-09-10T00:00:00"/>
    <s v="Engineering"/>
    <n v="13"/>
    <s v="Vididt Saha"/>
    <s v="Ahmedabad"/>
    <s v="Construction, Power &amp; Infrastructure"/>
    <x v="2"/>
    <n v="32584.880000000001"/>
    <d v="2019-09-11T00:00:00"/>
    <s v="Brokerage"/>
    <s v="Inception"/>
    <m/>
    <d v="2020-01-22T00:00:00"/>
    <m/>
  </r>
  <r>
    <s v="Uday Prasad"/>
    <n v="9.9000044190299996E+19"/>
    <s v="Active"/>
    <d v="2019-09-22T00:00:00"/>
    <d v="2020-03-21T00:00:00"/>
    <s v="Engineering"/>
    <n v="13"/>
    <s v="Vididt Saha"/>
    <s v="Ahmedabad"/>
    <s v="Construction, Power &amp; Infrastructure"/>
    <x v="2"/>
    <n v="8044.5"/>
    <d v="2019-09-22T00:00:00"/>
    <s v="Brokerage"/>
    <s v="Inception"/>
    <m/>
    <d v="2020-01-22T00:00:00"/>
    <m/>
  </r>
  <r>
    <s v="Nitin Kapoor"/>
    <s v="'0000000008539844-01"/>
    <s v="Inactive"/>
    <d v="2019-02-27T00:00:00"/>
    <d v="2020-02-26T00:00:00"/>
    <s v="Fire"/>
    <n v="1"/>
    <s v="Vinay"/>
    <s v="Ahmedabad"/>
    <s v="Property / BI"/>
    <x v="0"/>
    <n v="2141.5500000000002"/>
    <d v="2019-02-27T00:00:00"/>
    <s v="Brokerage"/>
    <s v="Lapse"/>
    <s v="OTHR â€“ Other"/>
    <d v="2020-01-22T00:00:00"/>
    <m/>
  </r>
  <r>
    <s v="Harish Kaul"/>
    <s v="00000000085/39886"/>
    <s v="Active"/>
    <d v="2018-02-27T00:00:00"/>
    <d v="2019-02-26T00:00:00"/>
    <s v="Fire"/>
    <n v="1"/>
    <s v="Vinay"/>
    <s v="Ahmedabad"/>
    <s v="Property / BI"/>
    <x v="0"/>
    <n v="2486.0700000000002"/>
    <d v="2018-02-27T00:00:00"/>
    <s v="Brokerage"/>
    <s v="Inception"/>
    <m/>
    <d v="2020-01-22T00:00:00"/>
    <m/>
  </r>
  <r>
    <s v="Neeraj Arora"/>
    <n v="8539944"/>
    <s v="Inactive"/>
    <d v="2018-02-27T00:00:00"/>
    <d v="2019-02-26T00:00:00"/>
    <s v="Fire"/>
    <n v="1"/>
    <s v="Vinay"/>
    <s v="Ahmedabad"/>
    <s v="Property / BI"/>
    <x v="0"/>
    <n v="6653.1"/>
    <d v="2018-02-27T00:00:00"/>
    <s v="Brokerage"/>
    <s v="Inception"/>
    <m/>
    <d v="2020-01-22T00:00:00"/>
    <m/>
  </r>
  <r>
    <s v="Mukul Kumar"/>
    <s v="'0000000008539944-01"/>
    <s v="Active"/>
    <d v="2019-02-27T00:00:00"/>
    <d v="2020-02-26T00:00:00"/>
    <s v="Fire"/>
    <n v="1"/>
    <s v="Vinay"/>
    <s v="Ahmedabad"/>
    <s v="Property / BI"/>
    <x v="0"/>
    <n v="6979.74"/>
    <d v="2019-02-27T00:00:00"/>
    <s v="Brokerage"/>
    <s v="Renewal"/>
    <m/>
    <d v="2020-01-22T00:00:00"/>
    <m/>
  </r>
  <r>
    <s v="Gauri Naik"/>
    <s v="00000000086/43966"/>
    <s v="Active"/>
    <d v="2018-02-27T00:00:00"/>
    <d v="2019-02-26T00:00:00"/>
    <s v="Fire"/>
    <n v="1"/>
    <s v="Vinay"/>
    <s v="Ahmedabad"/>
    <s v="Property / BI"/>
    <x v="2"/>
    <n v="2283.33"/>
    <d v="2018-02-27T00:00:00"/>
    <s v="Brokerage"/>
    <s v="Inception"/>
    <m/>
    <d v="2020-01-22T00:00:00"/>
    <m/>
  </r>
  <r>
    <s v="Harish Menon"/>
    <n v="41045915"/>
    <s v="Active"/>
    <d v="2019-03-30T00:00:00"/>
    <d v="2020-03-29T00:00:00"/>
    <s v="Liability"/>
    <n v="6"/>
    <s v="Ketan Jain"/>
    <s v="Ahmedabad"/>
    <s v="Liability"/>
    <x v="1"/>
    <n v="14107.5"/>
    <d v="2019-03-30T00:00:00"/>
    <s v="Brokerage"/>
    <s v="Inception"/>
    <m/>
    <d v="2020-01-22T00:00:00"/>
    <m/>
  </r>
  <r>
    <s v="Mohit Gupta"/>
    <n v="2690000174"/>
    <s v="Active"/>
    <d v="2017-12-31T00:00:00"/>
    <d v="2018-12-30T00:00:00"/>
    <s v="Miscellaneous"/>
    <n v="1"/>
    <s v="Vinay"/>
    <s v="Ahmedabad"/>
    <s v="Property / BI"/>
    <x v="0"/>
    <n v="2535.87"/>
    <d v="2017-12-31T00:00:00"/>
    <s v="Brokerage"/>
    <s v="Inception"/>
    <m/>
    <d v="2020-01-22T00:00:00"/>
    <m/>
  </r>
  <r>
    <s v="Amit Arora"/>
    <n v="300004329"/>
    <s v="Inactive"/>
    <d v="2018-01-31T00:00:00"/>
    <d v="2019-01-30T00:00:00"/>
    <s v="Liability"/>
    <n v="1"/>
    <s v="Vinay"/>
    <s v="Ahmedabad"/>
    <s v="Liability"/>
    <x v="0"/>
    <n v="125000"/>
    <d v="2018-01-31T00:00:00"/>
    <s v="Brokerage"/>
    <s v="Inception"/>
    <m/>
    <d v="2020-01-22T00:00:00"/>
    <m/>
  </r>
  <r>
    <s v="Nikita Pandit"/>
    <s v="'0300004329"/>
    <s v="Active"/>
    <d v="2019-01-31T00:00:00"/>
    <d v="2020-01-30T00:00:00"/>
    <s v="Liability"/>
    <n v="1"/>
    <s v="Vinay"/>
    <s v="Ahmedabad"/>
    <s v="Liability"/>
    <x v="0"/>
    <n v="125000"/>
    <d v="2019-01-31T00:00:00"/>
    <s v="Brokerage"/>
    <s v="Renewal"/>
    <m/>
    <d v="2020-01-22T00:00:00"/>
    <m/>
  </r>
  <r>
    <s v="Vikas Gupta"/>
    <n v="304001755"/>
    <s v="Inactive"/>
    <d v="2018-01-31T00:00:00"/>
    <d v="2019-01-30T00:00:00"/>
    <s v="Liability"/>
    <n v="1"/>
    <s v="Vinay"/>
    <s v="Ahmedabad"/>
    <s v="Liability"/>
    <x v="0"/>
    <n v="80000"/>
    <d v="2018-01-31T00:00:00"/>
    <s v="Brokerage"/>
    <s v="Inception"/>
    <m/>
    <d v="2020-01-22T00:00:00"/>
    <m/>
  </r>
  <r>
    <s v="Kamlesh Pillai"/>
    <n v="304001755"/>
    <s v="Inactive"/>
    <d v="2018-01-31T00:00:00"/>
    <d v="2019-01-30T00:00:00"/>
    <s v="Liability"/>
    <n v="1"/>
    <s v="Vinay"/>
    <s v="Ahmedabad"/>
    <s v="Liability"/>
    <x v="0"/>
    <n v="320000"/>
    <d v="2018-01-31T00:00:00"/>
    <s v="Brokerage"/>
    <s v="Inception"/>
    <m/>
    <d v="2020-01-22T00:00:00"/>
    <m/>
  </r>
  <r>
    <s v="Umesh Agarwal"/>
    <s v="'0304001755"/>
    <s v="Active"/>
    <d v="2019-01-31T00:00:00"/>
    <d v="2020-01-30T00:00:00"/>
    <s v="Liability"/>
    <n v="1"/>
    <s v="Vinay"/>
    <s v="Ahmedabad"/>
    <s v="Liability"/>
    <x v="0"/>
    <n v="320000"/>
    <d v="2019-01-31T00:00:00"/>
    <s v="Brokerage"/>
    <s v="Renewal"/>
    <m/>
    <d v="2020-01-22T00:00:00"/>
    <m/>
  </r>
  <r>
    <s v="Ankur Gandhi"/>
    <n v="640001622"/>
    <s v="Inactive"/>
    <d v="2017-12-31T00:00:00"/>
    <d v="2018-12-30T00:00:00"/>
    <s v="Miscellaneous"/>
    <n v="1"/>
    <s v="Vinay"/>
    <s v="Ahmedabad"/>
    <s v="Property / BI"/>
    <x v="0"/>
    <n v="211206.7"/>
    <d v="2017-12-31T00:00:00"/>
    <s v="Brokerage"/>
    <s v="Lapse"/>
    <s v="OTHR â€“ Other"/>
    <d v="2020-01-22T00:00:00"/>
    <m/>
  </r>
  <r>
    <s v="Dinesh Kaul"/>
    <n v="655001664"/>
    <s v="Inactive"/>
    <d v="2018-03-01T00:00:00"/>
    <d v="2019-02-28T00:00:00"/>
    <s v="Fire"/>
    <n v="1"/>
    <s v="Vinay"/>
    <s v="Ahmedabad"/>
    <s v="Property / BI"/>
    <x v="0"/>
    <n v="275569.44"/>
    <d v="2019-03-01T00:00:00"/>
    <s v="Brokerage"/>
    <s v="Inception"/>
    <m/>
    <d v="2020-01-22T00:00:00"/>
    <m/>
  </r>
  <r>
    <s v="Ankur Naik"/>
    <s v="'0655001664 03"/>
    <s v="Active"/>
    <d v="2019-03-01T00:00:00"/>
    <d v="2020-02-29T00:00:00"/>
    <s v="Fire"/>
    <n v="1"/>
    <s v="Vinay"/>
    <s v="Ahmedabad"/>
    <s v="Property / BI"/>
    <x v="0"/>
    <n v="275569.44"/>
    <d v="2019-03-01T00:00:00"/>
    <s v="Brokerage"/>
    <s v="Renewal"/>
    <m/>
    <d v="2020-01-22T00:00:00"/>
    <m/>
  </r>
  <r>
    <s v="ABC"/>
    <s v="0830016972 02"/>
    <s v="Active"/>
    <d v="2019-03-01T00:00:00"/>
    <d v="2020-02-29T00:00:00"/>
    <s v="Marine"/>
    <n v="1"/>
    <s v="Vinay"/>
    <s v="Ahmedabad"/>
    <s v="Marine"/>
    <x v="0"/>
    <n v="50332.73"/>
    <d v="2019-03-01T00:00:00"/>
    <s v="Brokerage"/>
    <s v="Renewal"/>
    <m/>
    <d v="2020-01-22T00:00:00"/>
    <m/>
  </r>
  <r>
    <s v="ABC"/>
    <s v="0830016972Â 01"/>
    <s v="Inactive"/>
    <d v="2018-03-01T00:00:00"/>
    <d v="2019-02-28T00:00:00"/>
    <s v="Marine"/>
    <n v="1"/>
    <s v="Vinay"/>
    <s v="Ahmedabad"/>
    <s v="Marine"/>
    <x v="0"/>
    <n v="57539.3"/>
    <d v="2018-03-01T00:00:00"/>
    <s v="Brokerage"/>
    <s v="Inception"/>
    <m/>
    <d v="2020-01-22T00:00:00"/>
    <m/>
  </r>
  <r>
    <s v="ABC"/>
    <s v="'12063453"/>
    <s v="Active"/>
    <d v="2018-12-14T00:00:00"/>
    <d v="2019-12-13T00:00:00"/>
    <s v="Fire"/>
    <n v="1"/>
    <s v="Vinay"/>
    <s v="Ahmedabad"/>
    <s v="Property / BI"/>
    <x v="0"/>
    <n v="212357.74"/>
    <d v="2018-12-14T00:00:00"/>
    <s v="Brokerage"/>
    <s v="Inception"/>
    <m/>
    <d v="2020-01-22T00:00:00"/>
    <m/>
  </r>
  <r>
    <s v="ABC"/>
    <n v="1.2140036170800001E+19"/>
    <s v="Inactive"/>
    <d v="2018-03-01T00:00:00"/>
    <d v="2019-02-28T00:00:00"/>
    <s v="Liability"/>
    <n v="1"/>
    <s v="Vinay"/>
    <s v="Ahmedabad"/>
    <s v="Liability"/>
    <x v="2"/>
    <n v="31250"/>
    <d v="2018-03-01T00:00:00"/>
    <s v="Brokerage"/>
    <s v="Inception"/>
    <m/>
    <d v="2020-01-22T00:00:00"/>
    <m/>
  </r>
  <r>
    <s v="ABC"/>
    <s v="121400/36/17/17/00000005 "/>
    <s v="Inactive"/>
    <d v="2018-03-01T00:00:00"/>
    <d v="2019-02-28T00:00:00"/>
    <s v="Liability"/>
    <n v="1"/>
    <s v="Vinay"/>
    <s v="Ahmedabad"/>
    <s v="Liability"/>
    <x v="0"/>
    <n v="43750"/>
    <d v="2018-03-01T00:00:00"/>
    <s v="Brokerage"/>
    <s v="Inception"/>
    <m/>
    <d v="2020-01-22T00:00:00"/>
    <m/>
  </r>
  <r>
    <s v="ABC"/>
    <s v="121400/36/17/30/00000014"/>
    <s v="Inactive"/>
    <d v="2018-03-01T00:00:00"/>
    <d v="2019-02-28T00:00:00"/>
    <s v="Liability"/>
    <n v="1"/>
    <s v="Vinay"/>
    <s v="Ahmedabad"/>
    <s v="Liability"/>
    <x v="2"/>
    <n v="75000"/>
    <d v="2018-03-01T00:00:00"/>
    <s v="Brokerage"/>
    <s v="Inception"/>
    <m/>
    <d v="2020-01-22T00:00:00"/>
    <m/>
  </r>
  <r>
    <s v="ABC"/>
    <s v="'12140036180800000001"/>
    <s v="Active"/>
    <d v="2019-03-01T00:00:00"/>
    <d v="2020-02-29T00:00:00"/>
    <s v="Liability"/>
    <n v="1"/>
    <s v="Vinay"/>
    <s v="Ahmedabad"/>
    <s v="Liability"/>
    <x v="2"/>
    <n v="31250"/>
    <d v="2019-03-01T00:00:00"/>
    <s v="Brokerage"/>
    <s v="Renewal"/>
    <m/>
    <d v="2020-01-22T00:00:00"/>
    <m/>
  </r>
  <r>
    <s v="ABC"/>
    <s v="'12140036181700000021"/>
    <s v="Active"/>
    <d v="2019-03-01T00:00:00"/>
    <d v="2020-02-29T00:00:00"/>
    <s v="Liability"/>
    <n v="1"/>
    <s v="Vinay"/>
    <s v="Ahmedabad"/>
    <s v="Liability"/>
    <x v="0"/>
    <n v="43750"/>
    <d v="2019-03-01T00:00:00"/>
    <s v="Brokerage"/>
    <s v="Renewal"/>
    <m/>
    <d v="2020-01-22T00:00:00"/>
    <m/>
  </r>
  <r>
    <s v="ABC"/>
    <s v="'12140036183000000021"/>
    <s v="Active"/>
    <d v="2019-03-01T00:00:00"/>
    <d v="2020-02-29T00:00:00"/>
    <s v="Liability"/>
    <n v="1"/>
    <s v="Vinay"/>
    <s v="Ahmedabad"/>
    <s v="Liability"/>
    <x v="2"/>
    <n v="75000"/>
    <d v="2019-03-01T00:00:00"/>
    <s v="Brokerage"/>
    <s v="Renewal"/>
    <m/>
    <d v="2020-01-22T00:00:00"/>
    <m/>
  </r>
  <r>
    <s v="ABC"/>
    <n v="2302003268"/>
    <s v="Inactive"/>
    <d v="2018-02-11T00:00:00"/>
    <d v="2019-02-10T00:00:00"/>
    <s v="Liability"/>
    <n v="1"/>
    <s v="Vinay"/>
    <s v="Ahmedabad"/>
    <s v="Liability"/>
    <x v="2"/>
    <n v="23125"/>
    <d v="2018-02-11T00:00:00"/>
    <s v="Brokerage"/>
    <s v="Inception"/>
    <m/>
    <d v="2020-01-22T00:00:00"/>
    <m/>
  </r>
  <r>
    <s v="ABC"/>
    <s v="'2302003268"/>
    <s v="Active"/>
    <d v="2019-02-11T00:00:00"/>
    <d v="2020-02-10T00:00:00"/>
    <s v="Liability"/>
    <n v="1"/>
    <s v="Vinay"/>
    <s v="Ahmedabad"/>
    <s v="Liability"/>
    <x v="2"/>
    <n v="21875"/>
    <d v="2019-02-11T00:00:00"/>
    <s v="Brokerage"/>
    <s v="Renewal"/>
    <m/>
    <d v="2020-01-22T00:00:00"/>
    <m/>
  </r>
  <r>
    <s v="ABC"/>
    <n v="2309003346"/>
    <s v="Active"/>
    <d v="2018-08-20T00:00:00"/>
    <d v="2024-08-19T00:00:00"/>
    <s v="Liability"/>
    <n v="1"/>
    <s v="Vinay"/>
    <s v="Ahmedabad"/>
    <s v="Liability"/>
    <x v="2"/>
    <n v="47500"/>
    <d v="2018-08-20T00:00:00"/>
    <s v="Brokerage"/>
    <s v="Inception"/>
    <m/>
    <d v="2020-01-22T00:00:00"/>
    <m/>
  </r>
  <r>
    <s v="ABC"/>
    <n v="2690000349"/>
    <s v="Active"/>
    <d v="2017-12-31T00:00:00"/>
    <d v="2018-12-30T00:00:00"/>
    <s v="Miscellaneous"/>
    <n v="1"/>
    <s v="Vinay"/>
    <s v="Ahmedabad"/>
    <s v="Property / BI"/>
    <x v="0"/>
    <n v="7632.55"/>
    <d v="2017-12-31T00:00:00"/>
    <s v="Brokerage"/>
    <s v="Inception"/>
    <m/>
    <d v="2020-01-22T00:00:00"/>
    <m/>
  </r>
  <r>
    <s v="ABC"/>
    <n v="55020309"/>
    <s v="Active"/>
    <d v="2018-12-14T00:00:00"/>
    <d v="2019-12-13T00:00:00"/>
    <s v="Miscellaneous"/>
    <n v="1"/>
    <s v="Vinay"/>
    <s v="Ahmedabad"/>
    <s v="Property / BI"/>
    <x v="0"/>
    <n v="2563.13"/>
    <d v="2018-12-14T00:00:00"/>
    <s v="Brokerage"/>
    <s v="Inception"/>
    <m/>
    <d v="2020-01-22T00:00:00"/>
    <m/>
  </r>
  <r>
    <s v="ABC"/>
    <s v="2018-F0513845-BSS"/>
    <s v="Inactive"/>
    <d v="2018-06-23T00:00:00"/>
    <d v="2019-06-22T00:00:00"/>
    <s v="Miscellaneous"/>
    <n v="12"/>
    <s v="Shivani Sharma"/>
    <s v="Ahmedabad"/>
    <s v="Global Client Network (GNB Inward)"/>
    <x v="0"/>
    <n v="8269.74"/>
    <d v="2018-06-23T00:00:00"/>
    <s v="Brokerage"/>
    <s v="Endorsement"/>
    <m/>
    <d v="2020-01-22T00:00:00"/>
    <m/>
  </r>
  <r>
    <s v="ABC"/>
    <s v="2018-F0513845-BSS"/>
    <s v="Inactive"/>
    <d v="2018-06-23T00:00:00"/>
    <d v="2019-06-22T00:00:00"/>
    <s v="Miscellaneous"/>
    <n v="12"/>
    <s v="Shivani Sharma"/>
    <s v="Ahmedabad"/>
    <s v="Global Client Network (GNB Inward)"/>
    <x v="0"/>
    <n v="8269.74"/>
    <d v="2018-06-23T00:00:00"/>
    <s v="Brokerage"/>
    <s v="Endorsement"/>
    <m/>
    <d v="2020-01-22T00:00:00"/>
    <m/>
  </r>
  <r>
    <s v="ABC"/>
    <s v="2018-F0513845-BSS"/>
    <s v="Inactive"/>
    <d v="2018-06-23T00:00:00"/>
    <d v="2019-06-22T00:00:00"/>
    <s v="Miscellaneous"/>
    <n v="12"/>
    <s v="Shivani Sharma"/>
    <s v="Ahmedabad"/>
    <s v="Global Client Network (GNB Inward)"/>
    <x v="0"/>
    <n v="5891"/>
    <d v="2019-02-04T00:00:00"/>
    <s v="Brokerage "/>
    <s v="Endorsement"/>
    <m/>
    <d v="2020-01-22T00:00:00"/>
    <m/>
  </r>
  <r>
    <s v="ABC"/>
    <s v="2018-F0513845-BSS"/>
    <s v="Inactive"/>
    <d v="2018-06-23T00:00:00"/>
    <d v="2019-06-22T00:00:00"/>
    <s v="Miscellaneous"/>
    <n v="12"/>
    <s v="Shivani Sharma"/>
    <s v="Ahmedabad"/>
    <s v="Global Client Network (GNB Inward)"/>
    <x v="0"/>
    <n v="5891"/>
    <d v="2019-02-04T00:00:00"/>
    <s v="Brokerage "/>
    <s v="Endorsement"/>
    <m/>
    <d v="2020-01-22T00:00:00"/>
    <m/>
  </r>
  <r>
    <s v="ABC"/>
    <s v="2018-L0116737-FWC"/>
    <s v="Inactive"/>
    <d v="2018-06-23T00:00:00"/>
    <d v="2019-06-22T00:00:00"/>
    <s v="Liability"/>
    <n v="12"/>
    <s v="Shivani Sharma"/>
    <s v="Ahmedabad"/>
    <s v="Global Client Network (GNB Inward)"/>
    <x v="0"/>
    <n v="2720.25"/>
    <d v="2018-06-23T00:00:00"/>
    <s v="Brokerage"/>
    <s v="Inception"/>
    <m/>
    <d v="2020-01-22T00:00:00"/>
    <m/>
  </r>
  <r>
    <s v="ABC"/>
    <s v="2018-L0116800-PBL"/>
    <s v="Inactive"/>
    <d v="2018-06-23T00:00:00"/>
    <d v="2019-06-22T00:00:00"/>
    <s v="Liability"/>
    <n v="12"/>
    <s v="Shivani Sharma"/>
    <s v="Ahmedabad"/>
    <s v="Global Client Network (GNB Inward)"/>
    <x v="0"/>
    <n v="375"/>
    <d v="2018-06-23T00:00:00"/>
    <s v="Brokerage"/>
    <s v="Inception"/>
    <m/>
    <d v="2020-01-22T00:00:00"/>
    <m/>
  </r>
  <r>
    <s v="ABC"/>
    <s v="2019-F0673106-BSS"/>
    <s v="Active"/>
    <d v="2019-06-23T00:00:00"/>
    <d v="2020-06-22T00:00:00"/>
    <s v="Miscellaneous"/>
    <n v="3"/>
    <s v="Animesh Rawat"/>
    <s v="Ahmedabad"/>
    <s v="Global Client Network (GNB Inward)"/>
    <x v="0"/>
    <n v="15047.5"/>
    <d v="2019-06-23T00:00:00"/>
    <s v="Brokerage"/>
    <s v="Renewal"/>
    <m/>
    <d v="2020-01-22T00:00:00"/>
    <m/>
  </r>
  <r>
    <s v="ABC"/>
    <s v="2019-L0138835-FWC"/>
    <s v="Active"/>
    <d v="2019-06-23T00:00:00"/>
    <d v="2020-06-22T00:00:00"/>
    <s v="Liability"/>
    <n v="3"/>
    <s v="Animesh Rawat"/>
    <s v="Ahmedabad"/>
    <s v="Global Client Network (GNB Inward)"/>
    <x v="0"/>
    <n v="2852.5"/>
    <d v="2019-06-23T00:00:00"/>
    <s v="Brokerage"/>
    <s v="Renewal"/>
    <m/>
    <d v="2020-01-22T00:00:00"/>
    <m/>
  </r>
  <r>
    <s v="ABC"/>
    <s v="2019-L0139704-PBL"/>
    <s v="Active"/>
    <d v="2019-06-23T00:00:00"/>
    <d v="2020-06-22T00:00:00"/>
    <s v="Liability"/>
    <n v="3"/>
    <s v="Animesh Rawat"/>
    <s v="Ahmedabad"/>
    <s v="Global Client Network (GNB Inward)"/>
    <x v="0"/>
    <n v="495"/>
    <d v="2019-06-23T00:00:00"/>
    <s v="Brokerage"/>
    <s v="Renewal"/>
    <m/>
    <d v="2020-01-22T00:00:00"/>
    <m/>
  </r>
  <r>
    <s v="ABC"/>
    <n v="505613"/>
    <s v="Active"/>
    <d v="2019-04-25T00:00:00"/>
    <d v="2020-04-24T00:00:00"/>
    <s v="Employee Benefits"/>
    <n v="10"/>
    <s v="Mark"/>
    <s v="Ahmedabad"/>
    <s v="Employee Benefits (EB)"/>
    <x v="0"/>
    <n v="9294.35"/>
    <d v="2019-04-25T00:00:00"/>
    <s v="Brokerage"/>
    <s v="Inception"/>
    <m/>
    <d v="2020-01-22T00:00:00"/>
    <m/>
  </r>
  <r>
    <s v="ABC"/>
    <s v="FGP-24-18-7001720-01-000"/>
    <s v="Inactive"/>
    <d v="2018-06-23T00:00:00"/>
    <d v="2019-06-22T00:00:00"/>
    <s v="Employee Benefits"/>
    <n v="12"/>
    <s v="Shivani Sharma"/>
    <s v="Ahmedabad"/>
    <s v="Global Client Network (GNB Inward)"/>
    <x v="0"/>
    <n v="2440.25"/>
    <d v="2018-06-23T00:00:00"/>
    <s v="Brokerage"/>
    <s v="Inception"/>
    <m/>
    <d v="2020-01-22T00:00:00"/>
    <m/>
  </r>
  <r>
    <s v="ABC"/>
    <s v="FGP-24-19-7003140-02-000"/>
    <s v="Active"/>
    <d v="2019-06-23T00:00:00"/>
    <d v="2020-06-22T00:00:00"/>
    <s v="Employee Benefits"/>
    <n v="3"/>
    <s v="Animesh Rawat"/>
    <s v="Ahmedabad"/>
    <s v="Global Client Network (GNB Inward)"/>
    <x v="0"/>
    <n v="1412.55"/>
    <d v="2019-06-23T00:00:00"/>
    <s v="Brokerage"/>
    <s v="Renewal"/>
    <m/>
    <d v="2020-01-22T00:00:00"/>
    <m/>
  </r>
  <r>
    <s v="ABC"/>
    <s v="H0088766"/>
    <s v="Active"/>
    <d v="2019-04-24T00:00:00"/>
    <d v="2020-04-23T00:00:00"/>
    <s v="Employee Benefits"/>
    <n v="10"/>
    <s v="Mark"/>
    <s v="Ahmedabad"/>
    <s v="Employee Benefits (EB)"/>
    <x v="0"/>
    <n v="63750"/>
    <d v="2019-04-24T00:00:00"/>
    <s v="Brokerage"/>
    <s v="Endorsement"/>
    <m/>
    <d v="2020-01-22T00:00:00"/>
    <m/>
  </r>
  <r>
    <s v="ABC"/>
    <s v="H0088766"/>
    <s v="Active"/>
    <d v="2019-04-24T00:00:00"/>
    <d v="2020-04-23T00:00:00"/>
    <s v="Employee Benefits"/>
    <n v="10"/>
    <s v="Mark"/>
    <s v="Ahmedabad"/>
    <s v="Employee Benefits (EB)"/>
    <x v="0"/>
    <n v="3098.63"/>
    <d v="2019-07-13T00:00:00"/>
    <s v="Brokerage "/>
    <s v="Endorsement"/>
    <m/>
    <d v="2020-01-22T00:00:00"/>
    <m/>
  </r>
  <r>
    <s v="ABC"/>
    <s v="H0088766"/>
    <s v="Active"/>
    <d v="2019-04-24T00:00:00"/>
    <d v="2020-04-23T00:00:00"/>
    <s v="Employee Benefits"/>
    <n v="10"/>
    <s v="Mark"/>
    <s v="Ahmedabad"/>
    <s v="Employee Benefits (EB)"/>
    <x v="0"/>
    <n v="1747.2"/>
    <d v="2019-07-17T00:00:00"/>
    <s v="Brokerage "/>
    <s v="Endorsement"/>
    <m/>
    <d v="2020-01-22T00:00:00"/>
    <m/>
  </r>
  <r>
    <s v="ABC"/>
    <s v="H0088766"/>
    <s v="Active"/>
    <d v="2019-04-24T00:00:00"/>
    <d v="2020-04-23T00:00:00"/>
    <s v="Employee Benefits"/>
    <n v="10"/>
    <s v="Mark"/>
    <s v="Ahmedabad"/>
    <s v="Employee Benefits (EB)"/>
    <x v="0"/>
    <n v="2458.58"/>
    <d v="2019-05-14T00:00:00"/>
    <s v="Brokerage "/>
    <s v="Endorsement"/>
    <m/>
    <d v="2020-01-22T00:00:00"/>
    <m/>
  </r>
  <r>
    <s v="ABC"/>
    <s v="141100/48/2019/48"/>
    <s v="Inactive"/>
    <d v="2018-04-01T00:00:00"/>
    <d v="2019-03-31T00:00:00"/>
    <s v="Employee Benefits"/>
    <n v="10"/>
    <s v="Mark"/>
    <s v="Ahmedabad"/>
    <s v="Employee Benefits (EB)"/>
    <x v="0"/>
    <n v="11249.93"/>
    <d v="2018-04-01T00:00:00"/>
    <s v="Brokerage"/>
    <s v="Lapse"/>
    <s v="GMAN â€“ Global Mandate"/>
    <d v="2020-01-22T00:00:00"/>
    <m/>
  </r>
  <r>
    <s v="ABC"/>
    <s v="GTL 3193894"/>
    <s v="Inactive"/>
    <d v="2018-04-01T00:00:00"/>
    <d v="2019-03-31T00:00:00"/>
    <s v="Employee Benefits"/>
    <n v="10"/>
    <s v="Mark"/>
    <s v="Ahmedabad"/>
    <s v="Employee Benefits (EB)"/>
    <x v="0"/>
    <n v="14603.3"/>
    <d v="2018-04-01T00:00:00"/>
    <s v="Brokerage"/>
    <s v="Lapse"/>
    <s v="GMAN â€“ Global Mandate"/>
    <d v="2020-01-22T00:00:00"/>
    <m/>
  </r>
  <r>
    <s v="ABC"/>
    <s v="GTL3304779"/>
    <s v="Inactive"/>
    <d v="2018-06-13T00:00:00"/>
    <d v="2019-06-12T00:00:00"/>
    <s v="Employee Benefits"/>
    <n v="10"/>
    <s v="Mark"/>
    <s v="Ahmedabad"/>
    <s v="Employee Benefits (EB)"/>
    <x v="0"/>
    <n v="28940.65"/>
    <d v="2018-06-13T00:00:00"/>
    <s v="Brokerage"/>
    <s v="Lapse"/>
    <s v="GMAN â€“ Global Mandate"/>
    <d v="2020-01-22T00:00:00"/>
    <m/>
  </r>
  <r>
    <s v="ABC"/>
    <s v="0260009050 00"/>
    <s v="Inactive"/>
    <d v="2018-04-01T00:00:00"/>
    <d v="2019-03-31T00:00:00"/>
    <s v="Employee Benefits"/>
    <n v="10"/>
    <s v="Mark"/>
    <s v="Ahmedabad"/>
    <s v="Employee Benefits (EB)"/>
    <x v="0"/>
    <n v="146052.65"/>
    <d v="2018-04-01T00:00:00"/>
    <s v="Brokerage"/>
    <s v="Lapse"/>
    <s v="GMAN â€“ Global Mandate"/>
    <d v="2020-01-22T00:00:00"/>
    <m/>
  </r>
  <r>
    <s v="ABC"/>
    <n v="2309002897"/>
    <s v="Active"/>
    <d v="2019-05-02T00:00:00"/>
    <d v="2020-05-01T00:00:00"/>
    <s v="Liability"/>
    <n v="1"/>
    <s v="Vinay"/>
    <s v="Ahmedabad"/>
    <s v="Liability"/>
    <x v="0"/>
    <n v="25000"/>
    <d v="2019-05-02T00:00:00"/>
    <s v="Brokerage"/>
    <s v="Inception"/>
    <m/>
    <d v="2020-01-22T00:00:00"/>
    <m/>
  </r>
  <r>
    <s v="Sanjay Trivedi"/>
    <n v="206312000000"/>
    <s v="Active"/>
    <d v="2019-02-16T00:00:00"/>
    <d v="2020-02-15T00:00:00"/>
    <s v="Employee Benefits"/>
    <n v="13"/>
    <s v="Vididt Saha"/>
    <s v="Ahmedabad"/>
    <s v="Employee Benefits (EB)"/>
    <x v="1"/>
    <n v="1148.93"/>
    <d v="2019-02-16T00:00:00"/>
    <s v="Brokerage"/>
    <s v="Inception"/>
    <m/>
    <d v="2020-01-22T00:00:00"/>
    <m/>
  </r>
  <r>
    <s v="Anita Sethi"/>
    <n v="206314000000"/>
    <s v="Active"/>
    <d v="2019-02-16T00:00:00"/>
    <d v="2020-02-15T00:00:00"/>
    <s v="Employee Benefits"/>
    <n v="13"/>
    <s v="Vididt Saha"/>
    <s v="Ahmedabad"/>
    <s v="Employee Benefits (EB)"/>
    <x v="1"/>
    <n v="58300"/>
    <d v="2019-02-16T00:00:00"/>
    <s v="Brokerage"/>
    <s v="Inception"/>
    <m/>
    <d v="2020-01-22T00:00:00"/>
    <m/>
  </r>
  <r>
    <s v="Ashok Chatterjee"/>
    <n v="8907502"/>
    <s v="Inactive"/>
    <d v="2018-02-24T00:00:00"/>
    <d v="2019-02-23T00:00:00"/>
    <s v="Liability"/>
    <n v="12"/>
    <s v="Shivani Sharma"/>
    <s v="Ahmedabad"/>
    <s v="Global Client Network (GNB Inward)"/>
    <x v="0"/>
    <n v="6250"/>
    <d v="2018-02-24T00:00:00"/>
    <s v="Brokerage"/>
    <s v="Inception"/>
    <m/>
    <d v="2020-01-22T00:00:00"/>
    <m/>
  </r>
  <r>
    <s v="Rani Agarwal"/>
    <s v="0000000008907502-01"/>
    <s v="Active"/>
    <d v="2019-02-24T00:00:00"/>
    <d v="2020-02-23T00:00:00"/>
    <s v="Liability"/>
    <n v="3"/>
    <s v="Animesh Rawat"/>
    <s v="Ahmedabad"/>
    <s v="Global Client Network (GNB Inward)"/>
    <x v="0"/>
    <n v="6250"/>
    <d v="2019-02-24T00:00:00"/>
    <s v="Brokerage"/>
    <s v="Renewal"/>
    <m/>
    <d v="2020-01-22T00:00:00"/>
    <m/>
  </r>
  <r>
    <s v="Arjun Rao"/>
    <s v="020P000098802000"/>
    <s v="Inactive"/>
    <d v="2018-02-26T00:00:00"/>
    <d v="2019-02-25T00:00:00"/>
    <s v="Liability"/>
    <n v="12"/>
    <s v="Shivani Sharma"/>
    <s v="Ahmedabad"/>
    <s v="Global Client Network (GNB Inward)"/>
    <x v="0"/>
    <n v="12500"/>
    <d v="2018-02-26T00:00:00"/>
    <s v="Brokerage"/>
    <s v="Inception"/>
    <m/>
    <d v="2020-01-22T00:00:00"/>
    <m/>
  </r>
  <r>
    <s v="Anil Naik"/>
    <s v="020P000098803000"/>
    <s v="Active"/>
    <d v="2019-02-26T00:00:00"/>
    <d v="2020-02-25T00:00:00"/>
    <s v="Liability"/>
    <n v="3"/>
    <s v="Animesh Rawat"/>
    <s v="Ahmedabad"/>
    <s v="Global Client Network (GNB Inward)"/>
    <x v="0"/>
    <n v="12500"/>
    <d v="2019-02-26T00:00:00"/>
    <s v="Brokerage"/>
    <s v="Renewal"/>
    <m/>
    <d v="2020-01-22T00:00:00"/>
    <m/>
  </r>
  <r>
    <s v="Simran Trivedi"/>
    <n v="2280082714"/>
    <s v="Active"/>
    <d v="2019-03-11T00:00:00"/>
    <d v="2020-03-10T00:00:00"/>
    <s v="Miscellaneous"/>
    <n v="3"/>
    <s v="Animesh Rawat"/>
    <s v="Ahmedabad"/>
    <s v="Global Client Network (GNB Inward)"/>
    <x v="2"/>
    <n v="2645.75"/>
    <d v="2019-03-11T00:00:00"/>
    <s v="Brokerage"/>
    <s v="Inception"/>
    <m/>
    <d v="2020-01-22T00:00:00"/>
    <m/>
  </r>
  <r>
    <s v="Dhruv Chopra"/>
    <s v="000000000086/4398"/>
    <s v="Inactive"/>
    <d v="2018-02-27T00:00:00"/>
    <d v="2019-02-26T00:00:00"/>
    <s v="Fire"/>
    <n v="1"/>
    <s v="Vinay"/>
    <s v="Ahmedabad"/>
    <s v="Property / BI"/>
    <x v="1"/>
    <n v="2939.29"/>
    <d v="2018-02-27T00:00:00"/>
    <s v="Brokerage"/>
    <s v="Inception"/>
    <m/>
    <d v="2020-01-22T00:00:00"/>
    <m/>
  </r>
  <r>
    <s v="Jaya Chopra"/>
    <n v="8539756"/>
    <s v="Inactive"/>
    <d v="2018-02-27T00:00:00"/>
    <d v="2019-02-26T00:00:00"/>
    <s v="Fire"/>
    <n v="1"/>
    <s v="Vinay"/>
    <s v="Ahmedabad"/>
    <s v="Property / BI"/>
    <x v="0"/>
    <n v="5207.66"/>
    <d v="2018-02-27T00:00:00"/>
    <s v="Brokerage"/>
    <s v="Inception"/>
    <m/>
    <d v="2020-01-22T00:00:00"/>
    <m/>
  </r>
  <r>
    <s v="Kiran Goyal"/>
    <s v="'0000000008539756-01"/>
    <s v="Active"/>
    <d v="2019-02-27T00:00:00"/>
    <d v="2020-02-26T00:00:00"/>
    <s v="Fire"/>
    <n v="1"/>
    <s v="Vinay"/>
    <s v="Ahmedabad"/>
    <s v="Property / BI"/>
    <x v="0"/>
    <n v="5601.1"/>
    <d v="2019-02-27T00:00:00"/>
    <s v="Brokerage"/>
    <s v="Renewal"/>
    <m/>
    <d v="2020-01-22T00:00:00"/>
    <m/>
  </r>
  <r>
    <s v="Pravin Sengupta"/>
    <s v="'0000000008539844"/>
    <s v="Inactive"/>
    <d v="2018-02-27T00:00:00"/>
    <d v="2019-02-26T00:00:00"/>
    <s v="Fire"/>
    <n v="1"/>
    <s v="Vinay"/>
    <s v="Ahmedabad"/>
    <s v="Property / BI"/>
    <x v="2"/>
    <n v="1972.37"/>
    <d v="2018-02-27T00:00:00"/>
    <s v="Brokerage"/>
    <s v="Inception"/>
    <m/>
    <d v="2020-01-22T00:00:00"/>
    <m/>
  </r>
  <r>
    <s v="Snehal Das"/>
    <s v="'0000000008539844-01"/>
    <s v="Active"/>
    <d v="2019-02-27T00:00:00"/>
    <d v="2020-02-26T00:00:00"/>
    <s v="Fire"/>
    <n v="1"/>
    <s v="Vinay"/>
    <s v="Ahmedabad"/>
    <s v="Property / BI"/>
    <x v="2"/>
    <n v="2141.5500000000002"/>
    <d v="2019-02-27T00:00:00"/>
    <s v="Brokerage"/>
    <s v="Renewal"/>
    <m/>
    <d v="2020-01-22T00:00:00"/>
    <m/>
  </r>
  <r>
    <s v="Rajesh Malhotra"/>
    <s v="'0000000008643898-01"/>
    <s v="Active"/>
    <d v="2019-02-27T00:00:00"/>
    <d v="2020-02-26T00:00:00"/>
    <s v="Fire"/>
    <n v="1"/>
    <s v="Vinay"/>
    <s v="Ahmedabad"/>
    <s v="Property / BI"/>
    <x v="0"/>
    <n v="3136.39"/>
    <d v="2019-03-02T00:00:00"/>
    <s v="Brokerage"/>
    <s v="Renewal"/>
    <m/>
    <d v="2020-01-22T00:00:00"/>
    <m/>
  </r>
  <r>
    <s v="Archana Bhatia"/>
    <n v="1.6026192112042202E+17"/>
    <s v="Active"/>
    <d v="2019-11-15T00:00:00"/>
    <d v="2020-11-14T00:00:00"/>
    <s v="Fire"/>
    <n v="1"/>
    <s v="Vinay"/>
    <s v="Ahmedabad"/>
    <s v="Small Medium Enterpries (SME)"/>
    <x v="0"/>
    <n v="35127.9"/>
    <d v="2019-11-15T00:00:00"/>
    <s v="Brokerage"/>
    <s v="Inception"/>
    <m/>
    <d v="2020-01-22T00:00:00"/>
    <m/>
  </r>
  <r>
    <s v="Ashok Reddy"/>
    <s v="'99000044180400000024"/>
    <s v="Active"/>
    <d v="2019-03-12T00:00:00"/>
    <d v="2020-03-11T00:00:00"/>
    <s v="Engineering"/>
    <n v="11"/>
    <s v="Raju Kumar"/>
    <s v="Ahmedabad"/>
    <s v="Construction, Power &amp; Infrastructure"/>
    <x v="2"/>
    <n v="18229.13"/>
    <d v="2019-03-12T00:00:00"/>
    <s v="Brokerage"/>
    <s v="Inception"/>
    <m/>
    <d v="2020-01-22T00:00:00"/>
    <m/>
  </r>
  <r>
    <s v="Madhuri Bhatia"/>
    <s v="LW/00009151000100"/>
    <s v="Active"/>
    <d v="2018-03-16T00:00:00"/>
    <d v="2019-03-15T00:00:00"/>
    <s v="Miscellaneous"/>
    <n v="11"/>
    <s v="Raju Kumar"/>
    <s v="Ahmedabad"/>
    <s v="Liability"/>
    <x v="2"/>
    <n v="6158.75"/>
    <d v="2018-03-16T00:00:00"/>
    <s v="Brokerage"/>
    <s v="Inception"/>
    <m/>
    <d v="2020-01-22T00:00:00"/>
    <m/>
  </r>
  <r>
    <s v="Pranav Mishra"/>
    <s v="2412/202312723700000"/>
    <s v="Active"/>
    <d v="2018-01-22T00:00:00"/>
    <d v="2019-01-21T00:00:00"/>
    <s v="Marine"/>
    <n v="1"/>
    <s v="Vinay"/>
    <s v="Ahmedabad"/>
    <s v="Marine"/>
    <x v="2"/>
    <n v="825"/>
    <d v="2018-01-22T00:00:00"/>
    <s v="Brokerage"/>
    <s v="Inception"/>
    <m/>
    <d v="2020-01-22T00:00:00"/>
    <m/>
  </r>
  <r>
    <s v="Rina Goyal"/>
    <s v="OG-18-2202-4091-00000964"/>
    <s v="Inactive"/>
    <d v="2018-02-20T00:00:00"/>
    <d v="2019-02-19T00:00:00"/>
    <s v="Miscellaneous"/>
    <n v="9"/>
    <s v="Manish Sharma"/>
    <s v="Ahmedabad"/>
    <s v="Property / BI"/>
    <x v="0"/>
    <n v="8452.1299999999992"/>
    <d v="2018-02-20T00:00:00"/>
    <s v="Brokerage"/>
    <s v="Inception"/>
    <m/>
    <d v="2020-01-22T00:00:00"/>
    <m/>
  </r>
  <r>
    <s v="Geeta Gupta"/>
    <s v="1213001118P112967501"/>
    <s v="Active"/>
    <d v="2019-01-01T00:00:00"/>
    <d v="2019-12-31T00:00:00"/>
    <s v="Fire"/>
    <n v="9"/>
    <s v="Manish Sharma"/>
    <s v="Ahmedabad"/>
    <s v="Property / BI"/>
    <x v="2"/>
    <n v="7475"/>
    <d v="2019-01-01T00:00:00"/>
    <s v="Brokerage"/>
    <s v="Inception"/>
    <m/>
    <d v="2020-01-22T00:00:00"/>
    <m/>
  </r>
  <r>
    <s v="Sudhir Roy"/>
    <s v="'310304111810000477"/>
    <s v="Active"/>
    <d v="2019-02-11T00:00:00"/>
    <d v="2020-02-10T00:00:00"/>
    <s v="Miscellaneous"/>
    <n v="9"/>
    <s v="Manish Sharma"/>
    <s v="Ahmedabad"/>
    <s v="Property / BI"/>
    <x v="2"/>
    <n v="15563.87"/>
    <d v="2019-02-11T00:00:00"/>
    <s v="Brokerage"/>
    <s v="Inception"/>
    <m/>
    <d v="2020-01-22T00:00:00"/>
    <m/>
  </r>
  <r>
    <s v="Rani Kaul"/>
    <n v="43177302"/>
    <s v="Active"/>
    <d v="2018-11-28T00:00:00"/>
    <d v="2019-05-27T00:00:00"/>
    <s v="Miscellaneous"/>
    <n v="9"/>
    <s v="Manish Sharma"/>
    <s v="Ahmedabad"/>
    <s v="Employee Benefits (EB)"/>
    <x v="2"/>
    <n v="2739.83"/>
    <d v="2018-11-28T00:00:00"/>
    <s v="Brokerage"/>
    <s v="Inception"/>
    <m/>
    <d v="2020-01-22T00:00:00"/>
    <m/>
  </r>
  <r>
    <s v="Kavita Sharma"/>
    <n v="43179225"/>
    <s v="Active"/>
    <d v="2018-12-29T00:00:00"/>
    <d v="2019-06-28T00:00:00"/>
    <s v="Miscellaneous"/>
    <n v="9"/>
    <s v="Manish Sharma"/>
    <s v="Ahmedabad"/>
    <s v="Employee Benefits (EB)"/>
    <x v="0"/>
    <n v="2228.33"/>
    <d v="2018-12-29T00:00:00"/>
    <s v="Brokerage"/>
    <s v="Inception"/>
    <m/>
    <d v="2020-01-22T00:00:00"/>
    <m/>
  </r>
  <r>
    <s v="Shikha Sethi"/>
    <s v="OG-19-2202-4091-00000967"/>
    <s v="Active"/>
    <d v="2019-02-20T00:00:00"/>
    <d v="2020-02-19T00:00:00"/>
    <s v="Miscellaneous"/>
    <n v="9"/>
    <s v="Manish Sharma"/>
    <s v="Ahmedabad"/>
    <s v="Property / BI"/>
    <x v="0"/>
    <n v="7162.88"/>
    <d v="2019-02-20T00:00:00"/>
    <s v="Brokerage"/>
    <s v="Renewal"/>
    <m/>
    <d v="2020-01-22T00:00:00"/>
    <m/>
  </r>
  <r>
    <s v="Amit Bhargava"/>
    <s v="YB00020403000100"/>
    <s v="Active"/>
    <d v="2019-02-08T00:00:00"/>
    <d v="2020-02-07T00:00:00"/>
    <s v="Fire"/>
    <n v="13"/>
    <s v="Vididt Saha"/>
    <s v="Ahmedabad"/>
    <s v="Property / BI"/>
    <x v="1"/>
    <n v="1569.64"/>
    <d v="2019-02-08T00:00:00"/>
    <s v="Brokerage"/>
    <s v="Inception"/>
    <m/>
    <d v="2020-01-22T00:00:00"/>
    <m/>
  </r>
  <r>
    <s v="Alka Goel"/>
    <s v="31030411/17/10000760"/>
    <s v="Active"/>
    <d v="2018-03-10T00:00:00"/>
    <d v="2019-03-09T00:00:00"/>
    <s v="Fire"/>
    <n v="1"/>
    <s v="Vinay"/>
    <s v="Ahmedabad"/>
    <s v="Property / BI"/>
    <x v="1"/>
    <n v="2340.25"/>
    <d v="2018-03-10T00:00:00"/>
    <s v="Brokerage"/>
    <s v="Inception"/>
    <m/>
    <d v="2020-01-22T00:00:00"/>
    <m/>
  </r>
  <r>
    <s v="Harish Sharma"/>
    <s v="31030/459/1710000154"/>
    <s v="Active"/>
    <d v="2018-03-10T00:00:00"/>
    <d v="2019-03-09T00:00:00"/>
    <s v="Miscellaneous"/>
    <n v="1"/>
    <s v="Vinay"/>
    <s v="Ahmedabad"/>
    <s v="Property / BI"/>
    <x v="1"/>
    <n v="125"/>
    <d v="2018-03-10T00:00:00"/>
    <s v="Brokerage"/>
    <s v="Inception"/>
    <m/>
    <d v="2020-01-22T00:00:00"/>
    <m/>
  </r>
  <r>
    <s v="Gaurav Goel"/>
    <s v="2999/202296981100000"/>
    <s v="Active"/>
    <d v="2018-06-01T00:00:00"/>
    <d v="2019-05-31T00:00:00"/>
    <s v="Liability"/>
    <n v="11"/>
    <s v="Raju Kumar"/>
    <s v="Ahmedabad"/>
    <s v="Liability"/>
    <x v="1"/>
    <n v="100000"/>
    <d v="2018-06-01T00:00:00"/>
    <s v="Brokerage"/>
    <s v="Endorsement"/>
    <m/>
    <d v="2020-01-22T00:00:00"/>
    <m/>
  </r>
  <r>
    <s v="Ravi Naik"/>
    <s v="2999/202296981100000"/>
    <s v="Active"/>
    <d v="2018-06-01T00:00:00"/>
    <d v="2019-05-31T00:00:00"/>
    <s v="Liability"/>
    <n v="11"/>
    <s v="Raju Kumar"/>
    <s v="Ahmedabad"/>
    <s v="Liability"/>
    <x v="1"/>
    <m/>
    <d v="2018-08-03T00:00:00"/>
    <s v="Brokerage "/>
    <s v="Endorsement"/>
    <m/>
    <d v="2020-01-22T00:00:00"/>
    <m/>
  </r>
  <r>
    <s v="Kamlesh Prasad"/>
    <s v="2999202758217600000&quot;"/>
    <s v="Active"/>
    <d v="2019-04-22T00:00:00"/>
    <d v="2020-04-21T00:00:00"/>
    <s v="Liability"/>
    <n v="11"/>
    <s v="Raju Kumar"/>
    <s v="Ahmedabad"/>
    <s v="Liability"/>
    <x v="2"/>
    <n v="60025"/>
    <d v="2019-04-22T00:00:00"/>
    <s v="Brokerage"/>
    <s v="Inception"/>
    <m/>
    <d v="2020-01-22T00:00:00"/>
    <m/>
  </r>
  <r>
    <s v="Nikhil Verma"/>
    <n v="2.9992028732742001E+18"/>
    <s v="Active"/>
    <d v="2019-07-08T00:00:00"/>
    <d v="2020-07-07T00:00:00"/>
    <s v="Liability"/>
    <n v="11"/>
    <s v="Raju Kumar"/>
    <s v="Ahmedabad"/>
    <s v="Liability"/>
    <x v="2"/>
    <n v="60025"/>
    <d v="2019-07-08T00:00:00"/>
    <s v="Brokerage"/>
    <s v="Inception"/>
    <m/>
    <d v="2020-01-22T00:00:00"/>
    <m/>
  </r>
  <r>
    <s v="Vaishali Desai"/>
    <n v="2.9992028733097999E+18"/>
    <s v="Active"/>
    <d v="2019-07-08T00:00:00"/>
    <d v="2020-07-07T00:00:00"/>
    <s v="Liability"/>
    <n v="11"/>
    <s v="Raju Kumar"/>
    <s v="Ahmedabad"/>
    <s v="Liability"/>
    <x v="2"/>
    <n v="60025"/>
    <d v="2019-07-08T00:00:00"/>
    <s v="Brokerage"/>
    <s v="Inception"/>
    <m/>
    <d v="2020-01-22T00:00:00"/>
    <m/>
  </r>
  <r>
    <s v="Atul Naik"/>
    <s v="141100/48/2019/4225"/>
    <s v="Inactive"/>
    <d v="2018-06-29T00:00:00"/>
    <d v="2019-06-28T00:00:00"/>
    <s v="Employee Benefits"/>
    <n v="10"/>
    <s v="Mark"/>
    <s v="Ahmedabad"/>
    <s v="Employee Benefits (EB)"/>
    <x v="0"/>
    <n v="5839.35"/>
    <d v="2018-06-29T00:00:00"/>
    <s v="Brokerage"/>
    <s v="Lapse"/>
    <s v="GMAN â€“ Global Mandate"/>
    <d v="2020-01-22T00:00:00"/>
    <m/>
  </r>
  <r>
    <s v="Meena Bhargava"/>
    <s v="2002/132282540/02/000"/>
    <s v="Active"/>
    <d v="2019-01-01T00:00:00"/>
    <d v="2019-12-31T00:00:00"/>
    <s v="Marine"/>
    <n v="3"/>
    <s v="Animesh Rawat"/>
    <s v="Ahmedabad"/>
    <s v="Global Client Network (GNB Inward)"/>
    <x v="0"/>
    <n v="36833.85"/>
    <d v="2019-01-01T00:00:00"/>
    <s v="Brokerage"/>
    <s v="Renewal"/>
    <m/>
    <d v="2020-01-22T00:00:00"/>
    <m/>
  </r>
  <r>
    <s v="Mona Chopra"/>
    <s v="2018-B0100354-FBG"/>
    <s v="Active"/>
    <d v="2018-07-01T00:00:00"/>
    <d v="2019-06-30T00:00:00"/>
    <s v="Miscellaneous"/>
    <n v="3"/>
    <s v="Animesh Rawat"/>
    <s v="Ahmedabad"/>
    <s v="Global Client Network (GNB Inward)"/>
    <x v="0"/>
    <n v="6268.75"/>
    <d v="2019-06-30T00:00:00"/>
    <s v="Brokerage"/>
    <s v="Inception"/>
    <m/>
    <d v="2020-01-22T00:00:00"/>
    <m/>
  </r>
  <r>
    <s v="Mohit Tiwari"/>
    <s v="2018-F0512344-FRE"/>
    <s v="Active"/>
    <d v="2018-07-01T00:00:00"/>
    <d v="2019-06-30T00:00:00"/>
    <s v="Fire"/>
    <n v="3"/>
    <s v="Animesh Rawat"/>
    <s v="Ahmedabad"/>
    <s v="Global Client Network (GNB Inward)"/>
    <x v="0"/>
    <n v="45473.07"/>
    <d v="2019-06-30T00:00:00"/>
    <s v="Brokerage"/>
    <s v="Inception"/>
    <m/>
    <d v="2020-01-22T00:00:00"/>
    <m/>
  </r>
  <r>
    <s v="Tina Dutta"/>
    <s v="2018-F0512462-FLO"/>
    <s v="Active"/>
    <d v="2018-07-01T00:00:00"/>
    <d v="2019-06-30T00:00:00"/>
    <s v="Miscellaneous"/>
    <n v="3"/>
    <s v="Animesh Rawat"/>
    <s v="Ahmedabad"/>
    <s v="Global Client Network (GNB Inward)"/>
    <x v="0"/>
    <n v="9436.56"/>
    <d v="2019-06-30T00:00:00"/>
    <s v="Brokerage"/>
    <s v="Inception"/>
    <m/>
    <d v="2020-01-22T00:00:00"/>
    <m/>
  </r>
  <r>
    <s v="Hemant Das"/>
    <s v="2018-L0116963-CGL"/>
    <s v="Active"/>
    <d v="2018-07-01T00:00:00"/>
    <d v="2019-06-30T00:00:00"/>
    <s v="Liability"/>
    <n v="3"/>
    <s v="Animesh Rawat"/>
    <s v="Ahmedabad"/>
    <s v="Global Client Network (GNB Inward)"/>
    <x v="0"/>
    <n v="30030.63"/>
    <d v="2019-06-30T00:00:00"/>
    <s v="Brokerage"/>
    <s v="Inception"/>
    <m/>
    <d v="2020-01-22T00:00:00"/>
    <m/>
  </r>
  <r>
    <s v="Sanjana Bhargava"/>
    <s v="2412/2024 4046 0100 000"/>
    <s v="Active"/>
    <d v="2018-09-26T00:00:00"/>
    <d v="2019-09-25T00:00:00"/>
    <s v="Marine"/>
    <n v="1"/>
    <s v="Vinay"/>
    <s v="Ahmedabad"/>
    <s v="Marine"/>
    <x v="2"/>
    <n v="2722.5"/>
    <d v="2018-09-26T00:00:00"/>
    <s v="Brokerage"/>
    <s v="Inception"/>
    <m/>
    <d v="2020-01-22T00:00:00"/>
    <m/>
  </r>
  <r>
    <s v="Kamlesh Trivedi"/>
    <n v="9.1000036171699995E+19"/>
    <s v="Inactive"/>
    <d v="2017-12-12T00:00:00"/>
    <d v="2018-12-11T00:00:00"/>
    <s v="Liability"/>
    <n v="6"/>
    <s v="Ketan Jain"/>
    <s v="Ahmedabad"/>
    <s v="Liability"/>
    <x v="1"/>
    <n v="71875"/>
    <d v="2017-12-12T00:00:00"/>
    <s v="Brokerage"/>
    <s v="Inception"/>
    <m/>
    <d v="2020-01-22T00:00:00"/>
    <m/>
  </r>
  <r>
    <s v="Nikita Tiwari"/>
    <n v="9.1000036181700002E+19"/>
    <s v="Active"/>
    <d v="2018-12-12T00:00:00"/>
    <d v="2019-12-11T00:00:00"/>
    <s v="Liability"/>
    <n v="6"/>
    <s v="Ketan Jain"/>
    <s v="Ahmedabad"/>
    <s v="Liability"/>
    <x v="0"/>
    <n v="62500"/>
    <d v="2018-12-12T00:00:00"/>
    <s v="Brokerage"/>
    <s v="Renewal"/>
    <m/>
    <d v="2020-01-22T00:00:00"/>
    <m/>
  </r>
  <r>
    <s v="Kapil Kapoor"/>
    <n v="304001140"/>
    <s v="Active"/>
    <d v="2018-08-01T00:00:00"/>
    <d v="2019-07-31T00:00:00"/>
    <s v="Liability"/>
    <n v="6"/>
    <s v="Ketan Jain"/>
    <s v="Ahmedabad"/>
    <s v="Liability"/>
    <x v="0"/>
    <n v="84375"/>
    <d v="2018-08-01T00:00:00"/>
    <s v="Brokerage"/>
    <s v="Inception"/>
    <m/>
    <d v="2020-01-22T00:00:00"/>
    <m/>
  </r>
  <r>
    <s v="Harish Rana"/>
    <n v="635003567"/>
    <s v="Inactive"/>
    <d v="2017-12-01T00:00:00"/>
    <d v="2018-11-30T00:00:00"/>
    <s v="Miscellaneous"/>
    <n v="3"/>
    <s v="Animesh Rawat"/>
    <s v="Ahmedabad"/>
    <s v="Global Client Network (GNB Inward)"/>
    <x v="1"/>
    <n v="55107.13"/>
    <d v="2017-12-01T00:00:00"/>
    <s v="Brokerage"/>
    <s v="Inception"/>
    <m/>
    <d v="2020-01-22T00:00:00"/>
    <m/>
  </r>
  <r>
    <s v="Nikhil Pandit"/>
    <s v="0635003567 00"/>
    <s v="Active"/>
    <d v="2018-12-01T00:00:00"/>
    <d v="2019-11-30T00:00:00"/>
    <s v="Miscellaneous"/>
    <n v="12"/>
    <s v="Shivani Sharma"/>
    <s v="Ahmedabad"/>
    <s v="Global Client Network (GNB Inward)"/>
    <x v="0"/>
    <n v="231094.04"/>
    <d v="2018-12-01T00:00:00"/>
    <s v="Brokerage"/>
    <s v="Renewal"/>
    <m/>
    <d v="2020-01-22T00:00:00"/>
    <m/>
  </r>
  <r>
    <s v="Vivek Rana"/>
    <s v="4010/118287210/02/000"/>
    <s v="Active"/>
    <d v="2018-05-25T00:00:00"/>
    <d v="2019-05-24T00:00:00"/>
    <s v="Miscellaneous"/>
    <n v="1"/>
    <s v="Vinay"/>
    <s v="Ahmedabad"/>
    <s v="Liability"/>
    <x v="2"/>
    <n v="943.5"/>
    <d v="2018-05-26T00:00:00"/>
    <s v="Brokerage"/>
    <s v="Inception"/>
    <m/>
    <d v="2020-01-22T00:00:00"/>
    <m/>
  </r>
  <r>
    <s v="Hemant Nair"/>
    <s v="4010/118433486/02/000"/>
    <s v="Active"/>
    <d v="2018-05-25T00:00:00"/>
    <d v="2019-05-24T00:00:00"/>
    <s v="Miscellaneous"/>
    <n v="1"/>
    <s v="Vinay"/>
    <s v="Ahmedabad"/>
    <s v="Liability"/>
    <x v="2"/>
    <n v="2809.13"/>
    <d v="2018-05-25T00:00:00"/>
    <s v="Brokerage"/>
    <s v="Inception"/>
    <m/>
    <d v="2020-01-22T00:00:00"/>
    <m/>
  </r>
  <r>
    <s v="Veena Bhargava"/>
    <s v="4010/118434222/02/000"/>
    <s v="Active"/>
    <d v="2018-05-25T00:00:00"/>
    <d v="2019-05-24T00:00:00"/>
    <s v="Miscellaneous"/>
    <n v="1"/>
    <s v="Vinay"/>
    <s v="Ahmedabad"/>
    <s v="Liability"/>
    <x v="0"/>
    <n v="2809.25"/>
    <d v="2018-05-25T00:00:00"/>
    <s v="Brokerage"/>
    <s v="Inception"/>
    <m/>
    <d v="2020-01-22T00:00:00"/>
    <m/>
  </r>
  <r>
    <s v="Shivam Shah"/>
    <n v="15552994"/>
    <s v="Active"/>
    <d v="2019-12-02T00:00:00"/>
    <d v="2020-12-01T00:00:00"/>
    <s v="Marine"/>
    <n v="2"/>
    <s v="Abhinav Shivam"/>
    <s v="Ahmedabad"/>
    <s v="Marine"/>
    <x v="1"/>
    <n v="20625"/>
    <d v="2019-12-02T00:00:00"/>
    <s v="Brokerage"/>
    <s v="Inception"/>
    <m/>
    <d v="2020-01-22T00:00:00"/>
    <m/>
  </r>
  <r>
    <s v="Bhavna Bhandari"/>
    <n v="9.9000011190100001E+19"/>
    <s v="Active"/>
    <d v="2019-07-29T00:00:00"/>
    <d v="2020-07-28T00:00:00"/>
    <s v="Fire"/>
    <n v="2"/>
    <s v="Abhinav Shivam"/>
    <s v="Ahmedabad"/>
    <s v="Small Medium Enterpries (SME)"/>
    <x v="1"/>
    <n v="32683"/>
    <d v="2019-07-29T00:00:00"/>
    <s v="Brokerage"/>
    <s v="Inception"/>
    <m/>
    <d v="2020-01-22T00:00:00"/>
    <m/>
  </r>
  <r>
    <s v="Tarun Shah"/>
    <n v="9.9000011190100001E+19"/>
    <s v="Active"/>
    <d v="2019-07-29T00:00:00"/>
    <d v="2020-07-28T00:00:00"/>
    <s v="Fire"/>
    <n v="2"/>
    <s v="Abhinav Shivam"/>
    <s v="Ahmedabad"/>
    <s v="Small Medium Enterpries (SME)"/>
    <x v="1"/>
    <n v="84590.55"/>
    <d v="2019-07-29T00:00:00"/>
    <s v="Brokerage"/>
    <s v="Inception"/>
    <m/>
    <d v="2020-01-22T00:00:00"/>
    <m/>
  </r>
  <r>
    <s v="Hemant Chauhan"/>
    <n v="9.9000046190100005E+19"/>
    <s v="Active"/>
    <d v="2019-07-29T00:00:00"/>
    <d v="2020-07-28T00:00:00"/>
    <s v="Miscellaneous"/>
    <n v="2"/>
    <s v="Abhinav Shivam"/>
    <s v="Ahmedabad"/>
    <s v="Small Medium Enterpries (SME)"/>
    <x v="1"/>
    <n v="10547.63"/>
    <d v="2019-07-29T00:00:00"/>
    <s v="Brokerage"/>
    <s v="Inception"/>
    <m/>
    <d v="2020-01-22T00:00:00"/>
    <m/>
  </r>
  <r>
    <s v="Geeta Verma"/>
    <n v="14055133"/>
    <s v="Active"/>
    <d v="2019-07-26T00:00:00"/>
    <d v="2020-07-25T00:00:00"/>
    <s v="Liability"/>
    <n v="2"/>
    <s v="Abhinav Shivam"/>
    <s v="Ahmedabad"/>
    <s v="Liability"/>
    <x v="2"/>
    <n v="63000"/>
    <d v="2019-07-26T00:00:00"/>
    <s v="Brokerage"/>
    <s v="Inception"/>
    <m/>
    <d v="2020-01-22T00:00:00"/>
    <m/>
  </r>
  <r>
    <s v="Ashok Patel"/>
    <n v="2000010048"/>
    <s v="Inactive"/>
    <d v="2018-07-28T00:00:00"/>
    <d v="2019-07-27T00:00:00"/>
    <s v="Miscellaneous"/>
    <n v="8"/>
    <s v="Kumar Jha"/>
    <s v="Ahmedabad"/>
    <s v="Trade Credit &amp;amp; Political Risk"/>
    <x v="0"/>
    <n v="121875"/>
    <d v="2018-07-28T00:00:00"/>
    <s v="Brokerage"/>
    <s v="Endorsement"/>
    <m/>
    <d v="2020-01-22T00:00:00"/>
    <m/>
  </r>
  <r>
    <s v="Gayatri Reddy"/>
    <n v="2000010048"/>
    <s v="Inactive"/>
    <d v="2018-07-28T00:00:00"/>
    <d v="2019-07-27T00:00:00"/>
    <s v="Miscellaneous"/>
    <n v="8"/>
    <s v="Kumar Jha"/>
    <s v="Ahmedabad"/>
    <s v="Trade Credit &amp;amp; Political Risk"/>
    <x v="0"/>
    <n v="8174.5"/>
    <d v="2019-07-18T00:00:00"/>
    <s v="Brokerage "/>
    <s v="Endorsement"/>
    <m/>
    <d v="2020-01-22T00:00:00"/>
    <m/>
  </r>
  <r>
    <s v="Snehal Patel"/>
    <n v="2000010048"/>
    <s v="Active"/>
    <d v="2019-07-28T00:00:00"/>
    <d v="2020-07-27T00:00:00"/>
    <s v="Miscellaneous"/>
    <n v="4"/>
    <s v="Gilbert"/>
    <s v="Ahmedabad"/>
    <s v="Trade Credit &amp;amp; Political Risk"/>
    <x v="0"/>
    <n v="115781.25"/>
    <d v="2019-07-28T00:00:00"/>
    <s v="Brokerage"/>
    <s v="Renewal"/>
    <m/>
    <d v="2020-01-22T00:00:00"/>
    <m/>
  </r>
  <r>
    <s v="Vivek Yadav"/>
    <n v="304001925"/>
    <s v="Inactive"/>
    <d v="2018-04-01T00:00:00"/>
    <d v="2019-03-31T00:00:00"/>
    <s v="Liability"/>
    <n v="3"/>
    <s v="Animesh Rawat"/>
    <s v="Ahmedabad"/>
    <s v="Global Client Network (GNB Inward)"/>
    <x v="0"/>
    <n v="318411.5"/>
    <d v="2019-03-31T00:00:00"/>
    <s v="Brokerage"/>
    <s v="Inception"/>
    <m/>
    <d v="2020-01-22T00:00:00"/>
    <m/>
  </r>
  <r>
    <s v="Kiran Saxena"/>
    <n v="304003763"/>
    <s v="Active"/>
    <d v="2019-04-01T00:00:00"/>
    <d v="2020-03-31T00:00:00"/>
    <s v="Liability"/>
    <n v="3"/>
    <s v="Animesh Rawat"/>
    <s v="Ahmedabad"/>
    <s v="Global Client Network (GNB Inward)"/>
    <x v="0"/>
    <n v="344794.13"/>
    <d v="2019-04-01T00:00:00"/>
    <s v="Brokerage"/>
    <s v="Renewal"/>
    <m/>
    <d v="2020-01-22T00:00:00"/>
    <m/>
  </r>
  <r>
    <s v="Uday Reddy"/>
    <s v="0640002526 02"/>
    <s v="Active"/>
    <d v="2018-07-10T00:00:00"/>
    <d v="2019-07-09T00:00:00"/>
    <s v="Miscellaneous"/>
    <n v="3"/>
    <s v="Animesh Rawat"/>
    <s v="Ahmedabad"/>
    <s v="Global Client Network (GNB Inward)"/>
    <x v="0"/>
    <n v="140949.5"/>
    <d v="2018-07-10T00:00:00"/>
    <s v="Brokerage"/>
    <s v="Inception"/>
    <m/>
    <d v="2020-01-22T00:00:00"/>
    <m/>
  </r>
  <r>
    <s v="Anita Pandit"/>
    <s v="1003/126704810/01/000"/>
    <s v="Inactive"/>
    <d v="2018-01-01T00:00:00"/>
    <d v="2018-12-31T00:00:00"/>
    <s v="Fire"/>
    <n v="3"/>
    <s v="Animesh Rawat"/>
    <s v="Ahmedabad"/>
    <s v="Global Client Network (GNB Inward)"/>
    <x v="0"/>
    <n v="460832.14"/>
    <d v="2018-01-01T00:00:00"/>
    <s v="Brokerage"/>
    <s v="Inception"/>
    <m/>
    <d v="2020-01-22T00:00:00"/>
    <m/>
  </r>
  <r>
    <s v="Hina Malhotra"/>
    <s v="1003/126704810/02/000"/>
    <s v="Active"/>
    <d v="2019-01-01T00:00:00"/>
    <d v="2019-03-31T00:00:00"/>
    <s v="Fire"/>
    <n v="3"/>
    <s v="Animesh Rawat"/>
    <s v="Ahmedabad"/>
    <s v="Global Client Network (GNB Inward)"/>
    <x v="0"/>
    <n v="257590.8"/>
    <d v="2019-01-01T00:00:00"/>
    <s v="Brokerage"/>
    <s v="Endorsement"/>
    <m/>
    <d v="2020-01-22T00:00:00"/>
    <m/>
  </r>
  <r>
    <s v="Alka Patel"/>
    <s v="1003/126704810/02/000"/>
    <s v="Active"/>
    <d v="2019-01-01T00:00:00"/>
    <d v="2019-03-31T00:00:00"/>
    <s v="Fire"/>
    <n v="3"/>
    <s v="Animesh Rawat"/>
    <s v="Ahmedabad"/>
    <s v="Global Client Network (GNB Inward)"/>
    <x v="0"/>
    <n v="-98802.02"/>
    <d v="2019-01-01T00:00:00"/>
    <s v="Brokerage "/>
    <s v="Endorsement"/>
    <m/>
    <d v="2020-01-22T00:00:00"/>
    <m/>
  </r>
  <r>
    <s v="Shruti Roy"/>
    <n v="11988092"/>
    <s v="Active"/>
    <d v="2018-02-07T00:00:00"/>
    <d v="2018-02-12T00:00:00"/>
    <s v="Miscellaneous"/>
    <n v="3"/>
    <s v="Animesh Rawat"/>
    <s v="Ahmedabad"/>
    <s v="Global Client Network (GNB Inward)"/>
    <x v="2"/>
    <n v="338.55"/>
    <d v="2018-02-07T00:00:00"/>
    <s v="Brokerage"/>
    <s v="Inception"/>
    <m/>
    <d v="2020-01-22T00:00:00"/>
    <m/>
  </r>
  <r>
    <s v="Archana Singh"/>
    <n v="2304001082"/>
    <s v="Inactive"/>
    <d v="2018-04-01T00:00:00"/>
    <d v="2019-03-31T00:00:00"/>
    <s v="Liability"/>
    <n v="3"/>
    <s v="Animesh Rawat"/>
    <s v="Ahmedabad"/>
    <s v="Global Client Network (GNB Inward)"/>
    <x v="0"/>
    <n v="40625"/>
    <d v="2019-03-31T00:00:00"/>
    <s v="Brokerage"/>
    <s v="Inception"/>
    <m/>
    <d v="2020-01-22T00:00:00"/>
    <m/>
  </r>
  <r>
    <s v="Mukul Goyal"/>
    <s v="2304001082-01"/>
    <s v="Active"/>
    <d v="2019-04-01T00:00:00"/>
    <d v="2020-03-31T00:00:00"/>
    <s v="Liability"/>
    <n v="3"/>
    <s v="Animesh Rawat"/>
    <s v="Ahmedabad"/>
    <s v="Global Client Network (GNB Inward)"/>
    <x v="0"/>
    <n v="37500"/>
    <d v="2019-04-01T00:00:00"/>
    <s v="Brokerage"/>
    <s v="Renewal"/>
    <m/>
    <d v="2020-01-22T00:00:00"/>
    <m/>
  </r>
  <r>
    <s v="Namita Bajaj"/>
    <n v="2.4142020928135997E+18"/>
    <s v="Inactive"/>
    <d v="2018-01-01T00:00:00"/>
    <d v="2018-12-31T00:00:00"/>
    <s v="Marine"/>
    <n v="3"/>
    <s v="Animesh Rawat"/>
    <s v="Ahmedabad"/>
    <s v="Global Client Network (GNB Inward)"/>
    <x v="0"/>
    <n v="55361.599999999999"/>
    <d v="2018-01-01T00:00:00"/>
    <s v="Brokerage"/>
    <s v="Inception"/>
    <m/>
    <d v="2020-01-22T00:00:00"/>
    <m/>
  </r>
  <r>
    <s v="Nikita Joshi"/>
    <n v="2.4142020928135997E+18"/>
    <s v="Inactive"/>
    <d v="2019-01-01T00:00:00"/>
    <d v="2019-12-31T00:00:00"/>
    <s v="Marine"/>
    <n v="3"/>
    <s v="Animesh Rawat"/>
    <s v="Ahmedabad"/>
    <s v="Global Client Network (GNB Inward)"/>
    <x v="0"/>
    <n v="86723.5"/>
    <d v="2019-01-01T00:00:00"/>
    <s v="Brokerage"/>
    <s v="Renewal"/>
    <m/>
    <d v="2020-01-22T00:00:00"/>
    <m/>
  </r>
  <r>
    <s v="Tejas Shah"/>
    <n v="2.4142020928135997E+18"/>
    <s v="Active"/>
    <d v="2020-01-01T00:00:00"/>
    <d v="2020-03-31T00:00:00"/>
    <s v="Marine"/>
    <n v="3"/>
    <s v="Animesh Rawat"/>
    <s v="Ahmedabad"/>
    <s v="Global Client Network (GNB Inward)"/>
    <x v="0"/>
    <n v="21680.799999999999"/>
    <d v="2020-01-01T00:00:00"/>
    <s v="Brokerage"/>
    <s v="Renewal"/>
    <m/>
    <d v="2020-01-22T00:00:00"/>
    <m/>
  </r>
  <r>
    <s v="Kavita Rao"/>
    <s v="2600010787 00"/>
    <s v="Active"/>
    <d v="2018-07-20T00:00:00"/>
    <d v="2018-10-19T00:00:00"/>
    <s v="Engineering"/>
    <n v="3"/>
    <s v="Animesh Rawat"/>
    <s v="Ahmedabad"/>
    <s v="Global Client Network (GNB Inward)"/>
    <x v="2"/>
    <n v="17419.13"/>
    <d v="2018-07-20T00:00:00"/>
    <s v="Brokerage"/>
    <s v="Inception"/>
    <m/>
    <d v="2020-01-22T00:00:00"/>
    <m/>
  </r>
  <r>
    <s v="Hemant Shah"/>
    <s v="2600011209 00"/>
    <s v="Active"/>
    <d v="2018-09-05T00:00:00"/>
    <d v="2018-12-04T00:00:00"/>
    <s v="Engineering"/>
    <n v="3"/>
    <s v="Animesh Rawat"/>
    <s v="Ahmedabad"/>
    <s v="Global Client Network (GNB Inward)"/>
    <x v="2"/>
    <n v="5165.63"/>
    <d v="2018-09-05T00:00:00"/>
    <s v="Brokerage"/>
    <s v="Inception"/>
    <m/>
    <d v="2020-01-22T00:00:00"/>
    <m/>
  </r>
  <r>
    <s v="Prabhat Naik"/>
    <s v="2600015265 00"/>
    <s v="Active"/>
    <d v="2019-05-23T00:00:00"/>
    <d v="2020-03-31T00:00:00"/>
    <s v="Engineering"/>
    <n v="3"/>
    <s v="Animesh Rawat"/>
    <s v="Ahmedabad"/>
    <s v="Global Client Network (GNB Inward)"/>
    <x v="2"/>
    <n v="9990.15"/>
    <d v="2019-05-23T00:00:00"/>
    <s v="Brokerage"/>
    <s v="Inception"/>
    <m/>
    <d v="2020-01-22T00:00:00"/>
    <m/>
  </r>
  <r>
    <s v="Nikhil Tiwari"/>
    <n v="2640011190"/>
    <s v="Active"/>
    <d v="2018-06-11T00:00:00"/>
    <d v="2018-09-10T00:00:00"/>
    <s v="Engineering"/>
    <n v="3"/>
    <s v="Animesh Rawat"/>
    <s v="Ahmedabad"/>
    <s v="Global Client Network (GNB Inward)"/>
    <x v="2"/>
    <n v="10625"/>
    <d v="2018-06-11T00:00:00"/>
    <s v="Brokerage"/>
    <s v="Inception"/>
    <m/>
    <d v="2020-01-22T00:00:00"/>
    <m/>
  </r>
  <r>
    <s v="Neha Trivedi"/>
    <n v="3.1142011248201999E+18"/>
    <s v="Inactive"/>
    <d v="2017-07-01T00:00:00"/>
    <d v="2018-06-30T00:00:00"/>
    <s v="Miscellaneous"/>
    <n v="3"/>
    <s v="Animesh Rawat"/>
    <s v="Ahmedabad"/>
    <s v="Global Client Network (GNB Inward)"/>
    <x v="0"/>
    <n v="14399.88"/>
    <d v="2017-07-01T00:00:00"/>
    <s v="Brokerage"/>
    <s v="Inception"/>
    <m/>
    <d v="2020-01-22T00:00:00"/>
    <m/>
  </r>
  <r>
    <s v="Shruti Agarwal"/>
    <n v="3.1142011248201999E+18"/>
    <s v="Active"/>
    <d v="2019-07-01T00:00:00"/>
    <d v="2020-06-30T00:00:00"/>
    <s v="Miscellaneous"/>
    <n v="3"/>
    <s v="Animesh Rawat"/>
    <s v="Ahmedabad"/>
    <s v="Global Client Network (GNB Inward)"/>
    <x v="0"/>
    <n v="20165.5"/>
    <d v="2019-07-01T00:00:00"/>
    <s v="Brokerage"/>
    <s v="Renewal"/>
    <m/>
    <d v="2020-01-22T00:00:00"/>
    <m/>
  </r>
  <r>
    <s v="Kiran Desai"/>
    <n v="32119154"/>
    <s v="Active"/>
    <d v="2019-04-01T00:00:00"/>
    <d v="2019-05-31T00:00:00"/>
    <s v="Engineering"/>
    <n v="3"/>
    <s v="Animesh Rawat"/>
    <s v="Ahmedabad"/>
    <s v="Global Client Network (GNB Inward)"/>
    <x v="2"/>
    <n v="11593.27"/>
    <d v="2019-04-01T00:00:00"/>
    <s v="Brokerage"/>
    <s v="Inception"/>
    <m/>
    <d v="2020-01-22T00:00:00"/>
    <m/>
  </r>
  <r>
    <s v="Kanchan Iyer"/>
    <s v="4001/117090005/02/0000"/>
    <s v="Inactive"/>
    <d v="2018-05-01T00:00:00"/>
    <d v="2019-04-30T00:00:00"/>
    <s v="Miscellaneous"/>
    <n v="3"/>
    <s v="Animesh Rawat"/>
    <s v="Ahmedabad"/>
    <s v="Global Client Network (GNB Inward)"/>
    <x v="0"/>
    <n v="1185.9000000000001"/>
    <d v="2018-05-01T00:00:00"/>
    <s v="Brokerage"/>
    <s v="Inception"/>
    <m/>
    <d v="2020-01-22T00:00:00"/>
    <m/>
  </r>
  <r>
    <s v="Bhavna Kapoor"/>
    <s v="4001/117090005/03/000"/>
    <s v="Active"/>
    <d v="2019-05-01T00:00:00"/>
    <d v="2020-04-30T00:00:00"/>
    <s v="Miscellaneous"/>
    <n v="3"/>
    <s v="Animesh Rawat"/>
    <s v="Ahmedabad"/>
    <s v="Global Client Network (GNB Inward)"/>
    <x v="0"/>
    <n v="1005"/>
    <d v="2019-05-01T00:00:00"/>
    <s v="Brokerage"/>
    <s v="Renewal"/>
    <m/>
    <d v="2020-01-22T00:00:00"/>
    <m/>
  </r>
  <r>
    <s v="Ritika Reddy"/>
    <s v="4001/122835467/01"/>
    <s v="Inactive"/>
    <d v="2017-09-28T00:00:00"/>
    <d v="2018-09-27T00:00:00"/>
    <s v="Miscellaneous"/>
    <n v="3"/>
    <s v="Animesh Rawat"/>
    <s v="Ahmedabad"/>
    <s v="Global Client Network (GNB Inward)"/>
    <x v="0"/>
    <n v="1050.3800000000001"/>
    <d v="2017-09-28T00:00:00"/>
    <s v="Brokerage"/>
    <s v="Inception"/>
    <m/>
    <d v="2020-01-22T00:00:00"/>
    <m/>
  </r>
  <r>
    <s v="Suresh Das"/>
    <s v="4001/122835467/02/000"/>
    <s v="Active"/>
    <d v="2018-09-28T00:00:00"/>
    <d v="2019-09-27T00:00:00"/>
    <s v="Miscellaneous"/>
    <n v="3"/>
    <s v="Animesh Rawat"/>
    <s v="Ahmedabad"/>
    <s v="Global Client Network (GNB Inward)"/>
    <x v="0"/>
    <n v="6250"/>
    <d v="2018-09-28T00:00:00"/>
    <s v="Brokerage"/>
    <s v="Endorsement"/>
    <m/>
    <d v="2020-01-22T00:00:00"/>
    <m/>
  </r>
  <r>
    <s v="Shikha Chauhan"/>
    <s v="4001/122835467/02/000"/>
    <s v="Active"/>
    <d v="2018-09-28T00:00:00"/>
    <d v="2019-09-27T00:00:00"/>
    <s v="Miscellaneous"/>
    <n v="3"/>
    <s v="Animesh Rawat"/>
    <s v="Ahmedabad"/>
    <s v="Global Client Network (GNB Inward)"/>
    <x v="0"/>
    <m/>
    <d v="2018-10-29T00:00:00"/>
    <s v="Brokerage "/>
    <s v="Endorsement"/>
    <m/>
    <d v="2020-01-22T00:00:00"/>
    <m/>
  </r>
  <r>
    <s v="Hemant Dutta"/>
    <s v="4001/122835467/02/000 "/>
    <s v="Inactive"/>
    <d v="2018-09-28T00:00:00"/>
    <d v="2019-09-27T00:00:00"/>
    <s v="Miscellaneous"/>
    <n v="3"/>
    <s v="Animesh Rawat"/>
    <s v="Ahmedabad"/>
    <s v="Global Client Network (GNB Inward)"/>
    <x v="0"/>
    <n v="6250"/>
    <d v="2018-09-28T00:00:00"/>
    <s v="Brokerage"/>
    <s v="Renewal"/>
    <m/>
    <d v="2020-01-22T00:00:00"/>
    <m/>
  </r>
  <r>
    <s v="Dinesh Pandey"/>
    <s v="4001/122835467/03/000"/>
    <s v="Active"/>
    <d v="2019-09-28T00:00:00"/>
    <d v="2020-09-27T00:00:00"/>
    <s v="Miscellaneous"/>
    <n v="3"/>
    <s v="Animesh Rawat"/>
    <s v="Ahmedabad"/>
    <s v="Global Client Network (GNB Inward)"/>
    <x v="0"/>
    <n v="18814.25"/>
    <d v="2019-09-28T00:00:00"/>
    <s v="Brokerage"/>
    <s v="Renewal"/>
    <m/>
    <d v="2020-01-22T00:00:00"/>
    <m/>
  </r>
  <r>
    <s v="Archana Iyer"/>
    <s v="4092/147 968178/00/000"/>
    <s v="Inactive"/>
    <d v="2018-04-09T00:00:00"/>
    <d v="2019-03-24T00:00:00"/>
    <s v="Liability"/>
    <n v="3"/>
    <s v="Animesh Rawat"/>
    <s v="Ahmedabad"/>
    <s v="Global Client Network (GNB Inward)"/>
    <x v="0"/>
    <n v="200659.63"/>
    <d v="2019-03-31T00:00:00"/>
    <s v="Brokerage"/>
    <s v="Inception"/>
    <m/>
    <d v="2020-01-22T00:00:00"/>
    <m/>
  </r>
  <r>
    <s v="Deepak Menon"/>
    <s v="4092/151965577/01/000"/>
    <s v="Active"/>
    <d v="2019-04-01T00:00:00"/>
    <d v="2020-03-31T00:00:00"/>
    <s v="Liability"/>
    <n v="3"/>
    <s v="Animesh Rawat"/>
    <s v="Ahmedabad"/>
    <s v="Global Client Network (GNB Inward)"/>
    <x v="0"/>
    <n v="215165"/>
    <d v="2019-04-01T00:00:00"/>
    <s v="Brokerage"/>
    <s v="Renewal"/>
    <m/>
    <d v="2020-01-22T00:00:00"/>
    <m/>
  </r>
  <r>
    <s v="Vivek Gupta"/>
    <n v="44180169"/>
    <s v="Active"/>
    <d v="2018-01-19T00:00:00"/>
    <d v="2019-01-18T00:00:00"/>
    <s v="Miscellaneous"/>
    <n v="3"/>
    <s v="Animesh Rawat"/>
    <s v="Ahmedabad"/>
    <s v="Global Client Network (GNB Inward)"/>
    <x v="2"/>
    <n v="97.35"/>
    <d v="2018-02-07T00:00:00"/>
    <s v="Brokerage"/>
    <s v="Inception"/>
    <m/>
    <d v="2020-01-22T00:00:00"/>
    <m/>
  </r>
  <r>
    <s v="Rina Shah"/>
    <s v="ER00004563000100"/>
    <s v="Active"/>
    <d v="2019-04-30T00:00:00"/>
    <d v="2019-06-30T00:00:00"/>
    <s v="Engineering"/>
    <n v="3"/>
    <s v="Animesh Rawat"/>
    <s v="Ahmedabad"/>
    <s v="Global Client Network (GNB Inward)"/>
    <x v="2"/>
    <n v="3854.23"/>
    <d v="2019-04-30T00:00:00"/>
    <s v="Brokerage"/>
    <s v="Inception"/>
    <m/>
    <d v="2020-01-22T00:00:00"/>
    <m/>
  </r>
  <r>
    <s v="Uday Prasad"/>
    <s v="OG-19-2202-1002-00001901"/>
    <s v="Active"/>
    <d v="2019-02-17T00:00:00"/>
    <d v="2019-02-22T00:00:00"/>
    <s v="Marine"/>
    <n v="3"/>
    <s v="Animesh Rawat"/>
    <s v="Ahmedabad"/>
    <s v="Global Client Network (GNB Inward)"/>
    <x v="0"/>
    <n v="6739.76"/>
    <d v="2019-02-17T00:00:00"/>
    <s v="Brokerage"/>
    <s v="Inception"/>
    <m/>
    <d v="2020-01-22T00:00:00"/>
    <m/>
  </r>
  <r>
    <s v="Nitin Kapoor"/>
    <s v="OG-19-2202-1002-00001981"/>
    <s v="Active"/>
    <d v="2019-03-04T00:00:00"/>
    <d v="2019-03-10T00:00:00"/>
    <s v="Miscellaneous"/>
    <n v="3"/>
    <s v="Animesh Rawat"/>
    <s v="Ahmedabad"/>
    <s v="Global Client Network (GNB Inward)"/>
    <x v="2"/>
    <n v="6739.76"/>
    <d v="2019-03-04T00:00:00"/>
    <s v="Brokerage"/>
    <s v="Inception"/>
    <m/>
    <d v="2020-01-22T00:00:00"/>
    <m/>
  </r>
  <r>
    <s v="Harish Kaul"/>
    <s v="OG-19-2202-4001-00011127"/>
    <s v="Active"/>
    <d v="2019-02-18T00:00:00"/>
    <d v="2019-03-05T00:00:00"/>
    <s v="Miscellaneous"/>
    <n v="3"/>
    <s v="Animesh Rawat"/>
    <s v="Ahmedabad"/>
    <s v="Global Client Network (GNB Inward)"/>
    <x v="2"/>
    <n v="8468.49"/>
    <d v="2019-02-18T00:00:00"/>
    <s v="Brokerage"/>
    <s v="Inception"/>
    <m/>
    <d v="2020-01-22T00:00:00"/>
    <m/>
  </r>
  <r>
    <s v="Neeraj Arora"/>
    <s v="OG-19-2202-4010-00002245"/>
    <s v="Active"/>
    <d v="2019-02-18T00:00:00"/>
    <d v="2019-03-05T00:00:00"/>
    <s v="Miscellaneous"/>
    <n v="3"/>
    <s v="Animesh Rawat"/>
    <s v="Ahmedabad"/>
    <s v="Global Client Network (GNB Inward)"/>
    <x v="2"/>
    <n v="529.13"/>
    <d v="2019-02-18T00:00:00"/>
    <s v="Brokerage"/>
    <s v="Inception"/>
    <m/>
    <d v="2020-01-22T00:00:00"/>
    <m/>
  </r>
  <r>
    <s v="Mukul Kumar"/>
    <s v="'001P000202300000"/>
    <s v="Active"/>
    <d v="2019-04-05T00:00:00"/>
    <d v="2026-04-04T00:00:00"/>
    <s v="Liability"/>
    <n v="1"/>
    <s v="Vinay"/>
    <s v="Ahmedabad"/>
    <s v="Liability"/>
    <x v="2"/>
    <n v="162500"/>
    <d v="2019-04-05T00:00:00"/>
    <s v="Brokerage"/>
    <s v="Inception"/>
    <m/>
    <d v="2020-01-22T00:00:00"/>
    <m/>
  </r>
  <r>
    <s v="Gauri Naik"/>
    <s v="'001P000203500000"/>
    <s v="Active"/>
    <d v="2019-04-18T00:00:00"/>
    <d v="2025-10-17T00:00:00"/>
    <s v="Liability"/>
    <n v="1"/>
    <s v="Vinay"/>
    <s v="Ahmedabad"/>
    <s v="Liability"/>
    <x v="2"/>
    <n v="250000"/>
    <d v="2019-04-18T00:00:00"/>
    <s v="Brokerage"/>
    <s v="Inception"/>
    <m/>
    <d v="2020-01-22T00:00:00"/>
    <m/>
  </r>
  <r>
    <s v="Harish Menon"/>
    <s v="111200/11/2018/98"/>
    <s v="Inactive"/>
    <d v="2017-08-02T00:00:00"/>
    <d v="2018-08-01T00:00:00"/>
    <s v="Fire"/>
    <n v="1"/>
    <s v="Vinay"/>
    <s v="Ahmedabad"/>
    <s v="Construction, Power &amp; Infrastructure"/>
    <x v="2"/>
    <n v="78837.100000000006"/>
    <d v="2017-08-02T00:00:00"/>
    <s v="Brokerage"/>
    <s v="Lapse"/>
    <s v="DRCT - Direct"/>
    <d v="2020-01-22T00:00:00"/>
    <m/>
  </r>
  <r>
    <s v="Mohit Gupta"/>
    <n v="1.1120036171000001E+19"/>
    <s v="Inactive"/>
    <d v="2018-03-23T00:00:00"/>
    <d v="2019-03-22T00:00:00"/>
    <s v="Liability"/>
    <n v="1"/>
    <s v="Vinay"/>
    <s v="Ahmedabad"/>
    <s v="Liability"/>
    <x v="0"/>
    <n v="21875"/>
    <d v="2018-03-23T00:00:00"/>
    <s v="Brokerage"/>
    <s v="Inception"/>
    <m/>
    <d v="2020-01-22T00:00:00"/>
    <m/>
  </r>
  <r>
    <s v="Amit Arora"/>
    <s v="'11120036181000000012"/>
    <s v="Active"/>
    <d v="2019-03-23T00:00:00"/>
    <d v="2020-03-22T00:00:00"/>
    <s v="Liability"/>
    <n v="1"/>
    <s v="Vinay"/>
    <s v="Ahmedabad"/>
    <s v="Liability"/>
    <x v="0"/>
    <n v="59322"/>
    <d v="2019-04-22T00:00:00"/>
    <s v="Brokerage"/>
    <s v="Renewal"/>
    <m/>
    <d v="2020-01-22T00:00:00"/>
    <m/>
  </r>
  <r>
    <s v="Nikita Pandit"/>
    <s v="'11120044170300000014"/>
    <s v="Active"/>
    <d v="2018-03-23T00:00:00"/>
    <d v="2020-09-22T00:00:00"/>
    <s v="Engineering"/>
    <n v="1"/>
    <s v="Vinay"/>
    <s v="Ahmedabad"/>
    <s v="Construction, Power &amp; Infrastructure"/>
    <x v="2"/>
    <n v="26763.4"/>
    <d v="2019-12-23T00:00:00"/>
    <s v="Brokerage"/>
    <s v="Inception"/>
    <m/>
    <d v="2020-01-22T00:00:00"/>
    <m/>
  </r>
  <r>
    <s v="Vikas Gupta"/>
    <s v="'11120044170300000014"/>
    <s v="Active"/>
    <d v="2018-03-23T00:00:00"/>
    <d v="2020-09-22T00:00:00"/>
    <s v="Engineering"/>
    <n v="1"/>
    <s v="Vinay"/>
    <s v="Ahmedabad"/>
    <s v="Construction, Power &amp; Infrastructure"/>
    <x v="2"/>
    <n v="26763.4"/>
    <d v="2020-03-23T00:00:00"/>
    <s v="Brokerage"/>
    <s v="Inception"/>
    <m/>
    <d v="2020-01-22T00:00:00"/>
    <m/>
  </r>
  <r>
    <s v="Kamlesh Pillai"/>
    <s v="'11120044170300000014"/>
    <s v="Active"/>
    <d v="2018-03-23T00:00:00"/>
    <d v="2020-09-22T00:00:00"/>
    <s v="Engineering"/>
    <n v="1"/>
    <s v="Vinay"/>
    <s v="Ahmedabad"/>
    <s v="Construction, Power &amp; Infrastructure"/>
    <x v="2"/>
    <n v="26763.439999999999"/>
    <d v="2018-06-23T00:00:00"/>
    <s v="Brokerage"/>
    <s v="Inception"/>
    <m/>
    <d v="2020-01-22T00:00:00"/>
    <m/>
  </r>
  <r>
    <s v="Umesh Agarwal"/>
    <s v="'11120044170300000014"/>
    <s v="Active"/>
    <d v="2018-03-23T00:00:00"/>
    <d v="2020-09-22T00:00:00"/>
    <s v="Engineering"/>
    <n v="1"/>
    <s v="Vinay"/>
    <s v="Ahmedabad"/>
    <s v="Construction, Power &amp; Infrastructure"/>
    <x v="2"/>
    <n v="26763.439999999999"/>
    <d v="2018-09-23T00:00:00"/>
    <s v="Brokerage"/>
    <s v="Inception"/>
    <m/>
    <d v="2020-01-22T00:00:00"/>
    <m/>
  </r>
  <r>
    <s v="Ankur Gandhi"/>
    <s v="'11120044170300000014"/>
    <s v="Active"/>
    <d v="2018-03-23T00:00:00"/>
    <d v="2020-09-22T00:00:00"/>
    <s v="Engineering"/>
    <n v="1"/>
    <s v="Vinay"/>
    <s v="Ahmedabad"/>
    <s v="Construction, Power &amp; Infrastructure"/>
    <x v="2"/>
    <n v="26763.439999999999"/>
    <d v="2018-12-23T00:00:00"/>
    <s v="Brokerage"/>
    <s v="Inception"/>
    <m/>
    <d v="2020-01-22T00:00:00"/>
    <m/>
  </r>
  <r>
    <s v="Dinesh Kaul"/>
    <s v="'11120044170300000014"/>
    <s v="Active"/>
    <d v="2018-03-23T00:00:00"/>
    <d v="2020-09-22T00:00:00"/>
    <s v="Engineering"/>
    <n v="1"/>
    <s v="Vinay"/>
    <s v="Ahmedabad"/>
    <s v="Construction, Power &amp; Infrastructure"/>
    <x v="2"/>
    <n v="26763.439999999999"/>
    <d v="2019-03-23T00:00:00"/>
    <s v="Brokerage"/>
    <s v="Inception"/>
    <m/>
    <d v="2020-01-22T00:00:00"/>
    <m/>
  </r>
  <r>
    <s v="Ankur Naik"/>
    <s v="'11120044170300000014"/>
    <s v="Active"/>
    <d v="2018-03-23T00:00:00"/>
    <d v="2020-09-22T00:00:00"/>
    <s v="Engineering"/>
    <n v="1"/>
    <s v="Vinay"/>
    <s v="Ahmedabad"/>
    <s v="Construction, Power &amp; Infrastructure"/>
    <x v="2"/>
    <n v="26763.439999999999"/>
    <d v="2019-06-23T00:00:00"/>
    <s v="Brokerage"/>
    <s v="Inception"/>
    <m/>
    <d v="2020-01-22T00:00:00"/>
    <m/>
  </r>
  <r>
    <s v="XYZ"/>
    <s v="'11120044170300000014"/>
    <s v="Active"/>
    <d v="2018-03-23T00:00:00"/>
    <d v="2020-09-22T00:00:00"/>
    <s v="Engineering"/>
    <n v="1"/>
    <s v="Vinay"/>
    <s v="Ahmedabad"/>
    <s v="Construction, Power &amp; Infrastructure"/>
    <x v="2"/>
    <n v="26763.439999999999"/>
    <d v="2019-09-23T00:00:00"/>
    <s v="Brokerage"/>
    <s v="Inception"/>
    <m/>
    <d v="2020-01-22T00:00:00"/>
    <m/>
  </r>
  <r>
    <s v="XYZ"/>
    <s v="'11120044170300000014"/>
    <s v="Active"/>
    <d v="2018-03-23T00:00:00"/>
    <d v="2020-09-22T00:00:00"/>
    <s v="Engineering"/>
    <n v="1"/>
    <s v="Vinay"/>
    <s v="Ahmedabad"/>
    <s v="Construction, Power &amp; Infrastructure"/>
    <x v="2"/>
    <n v="39440.839999999997"/>
    <d v="2018-03-23T00:00:00"/>
    <s v="Brokerage"/>
    <s v="Inception"/>
    <m/>
    <d v="2020-01-22T00:00:00"/>
    <m/>
  </r>
  <r>
    <s v="XYZ"/>
    <s v="11120044180300000010'"/>
    <s v="Active"/>
    <d v="2018-08-09T00:00:00"/>
    <d v="2021-08-08T00:00:00"/>
    <s v="Engineering"/>
    <n v="1"/>
    <s v="Vinay"/>
    <s v="Ahmedabad"/>
    <s v="Construction, Power &amp; Infrastructure"/>
    <x v="2"/>
    <n v="14274.76"/>
    <d v="2019-11-09T00:00:00"/>
    <s v="Brokerage"/>
    <s v="Inception"/>
    <m/>
    <d v="2020-01-22T00:00:00"/>
    <m/>
  </r>
  <r>
    <s v="XYZ"/>
    <s v="11120044180300000010'"/>
    <s v="Active"/>
    <d v="2018-08-09T00:00:00"/>
    <d v="2021-08-08T00:00:00"/>
    <s v="Engineering"/>
    <n v="1"/>
    <s v="Vinay"/>
    <s v="Ahmedabad"/>
    <s v="Construction, Power &amp; Infrastructure"/>
    <x v="2"/>
    <n v="14274.76"/>
    <d v="2020-02-09T00:00:00"/>
    <s v="Brokerage"/>
    <s v="Inception"/>
    <m/>
    <d v="2020-01-22T00:00:00"/>
    <m/>
  </r>
  <r>
    <s v="XYZ"/>
    <s v="11120044180300000010'"/>
    <s v="Active"/>
    <d v="2018-08-09T00:00:00"/>
    <d v="2021-08-08T00:00:00"/>
    <s v="Engineering"/>
    <n v="1"/>
    <s v="Vinay"/>
    <s v="Ahmedabad"/>
    <s v="Construction, Power &amp; Infrastructure"/>
    <x v="2"/>
    <n v="14274.76"/>
    <d v="2020-05-09T00:00:00"/>
    <s v="Brokerage"/>
    <s v="Inception"/>
    <m/>
    <d v="2020-01-22T00:00:00"/>
    <m/>
  </r>
  <r>
    <s v="XYZ"/>
    <s v="11120044180300000010'"/>
    <s v="Active"/>
    <d v="2018-08-09T00:00:00"/>
    <d v="2021-08-08T00:00:00"/>
    <s v="Engineering"/>
    <n v="1"/>
    <s v="Vinay"/>
    <s v="Ahmedabad"/>
    <s v="Construction, Power &amp; Infrastructure"/>
    <x v="2"/>
    <n v="14274.76"/>
    <d v="2020-08-09T00:00:00"/>
    <s v="Brokerage"/>
    <s v="Inception"/>
    <m/>
    <d v="2020-01-22T00:00:00"/>
    <m/>
  </r>
  <r>
    <s v="XYZ"/>
    <s v="11120044180300000010'"/>
    <s v="Active"/>
    <d v="2018-08-09T00:00:00"/>
    <d v="2021-08-08T00:00:00"/>
    <s v="Engineering"/>
    <n v="1"/>
    <s v="Vinay"/>
    <s v="Ahmedabad"/>
    <s v="Construction, Power &amp; Infrastructure"/>
    <x v="2"/>
    <n v="14274.76"/>
    <d v="2020-11-09T00:00:00"/>
    <s v="Brokerage"/>
    <s v="Inception"/>
    <m/>
    <d v="2020-01-22T00:00:00"/>
    <m/>
  </r>
  <r>
    <s v="XYZ"/>
    <s v="11120044180300000010'"/>
    <s v="Active"/>
    <d v="2018-08-09T00:00:00"/>
    <d v="2021-08-08T00:00:00"/>
    <s v="Engineering"/>
    <n v="1"/>
    <s v="Vinay"/>
    <s v="Ahmedabad"/>
    <s v="Construction, Power &amp; Infrastructure"/>
    <x v="2"/>
    <n v="14274.76"/>
    <d v="2021-02-09T00:00:00"/>
    <s v="Brokerage"/>
    <s v="Inception"/>
    <m/>
    <d v="2020-01-22T00:00:00"/>
    <m/>
  </r>
  <r>
    <s v="XYZ"/>
    <s v="11120044180300000010'"/>
    <s v="Active"/>
    <d v="2018-08-09T00:00:00"/>
    <d v="2021-08-08T00:00:00"/>
    <s v="Engineering"/>
    <n v="1"/>
    <s v="Vinay"/>
    <s v="Ahmedabad"/>
    <s v="Construction, Power &amp; Infrastructure"/>
    <x v="2"/>
    <n v="14274.76"/>
    <d v="2019-02-09T00:00:00"/>
    <s v="Brokerage"/>
    <s v="Inception"/>
    <m/>
    <d v="2020-01-22T00:00:00"/>
    <m/>
  </r>
  <r>
    <s v="XYZ"/>
    <s v="11120044180300000010'"/>
    <s v="Active"/>
    <d v="2018-08-09T00:00:00"/>
    <d v="2021-08-08T00:00:00"/>
    <s v="Engineering"/>
    <n v="1"/>
    <s v="Vinay"/>
    <s v="Ahmedabad"/>
    <s v="Construction, Power &amp; Infrastructure"/>
    <x v="2"/>
    <n v="14274.76"/>
    <d v="2019-02-09T00:00:00"/>
    <s v="Brokerage"/>
    <s v="Inception"/>
    <m/>
    <d v="2020-01-22T00:00:00"/>
    <m/>
  </r>
  <r>
    <s v="XYZ"/>
    <s v="11120044180300000010'"/>
    <s v="Active"/>
    <d v="2018-08-09T00:00:00"/>
    <d v="2021-08-08T00:00:00"/>
    <s v="Engineering"/>
    <n v="1"/>
    <s v="Vinay"/>
    <s v="Ahmedabad"/>
    <s v="Construction, Power &amp; Infrastructure"/>
    <x v="2"/>
    <n v="14274.76"/>
    <d v="2019-05-09T00:00:00"/>
    <s v="Brokerage"/>
    <s v="Inception"/>
    <m/>
    <d v="2020-01-22T00:00:00"/>
    <m/>
  </r>
  <r>
    <s v="XYZ"/>
    <s v="11120044180300000010'"/>
    <s v="Active"/>
    <d v="2018-08-09T00:00:00"/>
    <d v="2021-08-08T00:00:00"/>
    <s v="Engineering"/>
    <n v="1"/>
    <s v="Vinay"/>
    <s v="Ahmedabad"/>
    <s v="Construction, Power &amp; Infrastructure"/>
    <x v="2"/>
    <n v="14274.76"/>
    <d v="2019-08-09T00:00:00"/>
    <s v="Brokerage"/>
    <s v="Inception"/>
    <m/>
    <d v="2020-01-22T00:00:00"/>
    <m/>
  </r>
  <r>
    <s v="XYZ"/>
    <s v="11120044180300000010'"/>
    <s v="Active"/>
    <d v="2018-08-09T00:00:00"/>
    <d v="2021-08-08T00:00:00"/>
    <s v="Engineering"/>
    <n v="1"/>
    <s v="Vinay"/>
    <s v="Ahmedabad"/>
    <s v="Construction, Power &amp; Infrastructure"/>
    <x v="2"/>
    <n v="14274.8"/>
    <d v="2018-11-09T00:00:00"/>
    <s v="Brokerage"/>
    <s v="Inception"/>
    <m/>
    <d v="2020-01-22T00:00:00"/>
    <m/>
  </r>
  <r>
    <s v="XYZ"/>
    <s v="11120044180300000010'"/>
    <s v="Active"/>
    <d v="2018-08-09T00:00:00"/>
    <d v="2021-08-08T00:00:00"/>
    <s v="Engineering"/>
    <n v="1"/>
    <s v="Vinay"/>
    <s v="Ahmedabad"/>
    <s v="Construction, Power &amp; Infrastructure"/>
    <x v="2"/>
    <n v="22539.08"/>
    <d v="2018-08-09T00:00:00"/>
    <s v="Brokerage"/>
    <s v="Inception"/>
    <m/>
    <d v="2020-01-22T00:00:00"/>
    <m/>
  </r>
  <r>
    <s v="XYZ"/>
    <s v="'11120044180300000011"/>
    <s v="Active"/>
    <d v="2018-12-13T00:00:00"/>
    <d v="2021-06-12T00:00:00"/>
    <s v="Engineering"/>
    <n v="1"/>
    <s v="Vinay"/>
    <s v="Ahmedabad"/>
    <s v="Construction, Power &amp; Infrastructure"/>
    <x v="2"/>
    <n v="24072.23"/>
    <d v="2019-12-13T00:00:00"/>
    <s v="Brokerage"/>
    <s v="Inception"/>
    <m/>
    <d v="2020-01-22T00:00:00"/>
    <m/>
  </r>
  <r>
    <s v="XYZ"/>
    <s v="'11120044180300000011"/>
    <s v="Active"/>
    <d v="2018-12-13T00:00:00"/>
    <d v="2021-06-12T00:00:00"/>
    <s v="Engineering"/>
    <n v="1"/>
    <s v="Vinay"/>
    <s v="Ahmedabad"/>
    <s v="Construction, Power &amp; Infrastructure"/>
    <x v="2"/>
    <n v="24072.23"/>
    <d v="2020-03-13T00:00:00"/>
    <s v="Brokerage"/>
    <s v="Inception"/>
    <m/>
    <d v="2020-01-22T00:00:00"/>
    <m/>
  </r>
  <r>
    <s v="XYZ"/>
    <s v="'11120044180300000011"/>
    <s v="Active"/>
    <d v="2018-12-13T00:00:00"/>
    <d v="2021-06-12T00:00:00"/>
    <s v="Engineering"/>
    <n v="1"/>
    <s v="Vinay"/>
    <s v="Ahmedabad"/>
    <s v="Construction, Power &amp; Infrastructure"/>
    <x v="2"/>
    <n v="24072.23"/>
    <d v="2020-06-13T00:00:00"/>
    <s v="Brokerage"/>
    <s v="Inception"/>
    <m/>
    <d v="2020-01-22T00:00:00"/>
    <m/>
  </r>
  <r>
    <s v="XYZ"/>
    <s v="'11120044180300000011"/>
    <s v="Active"/>
    <d v="2018-12-13T00:00:00"/>
    <d v="2021-06-12T00:00:00"/>
    <s v="Engineering"/>
    <n v="1"/>
    <s v="Vinay"/>
    <s v="Ahmedabad"/>
    <s v="Construction, Power &amp; Infrastructure"/>
    <x v="2"/>
    <n v="24072.23"/>
    <d v="2020-09-13T00:00:00"/>
    <s v="Brokerage"/>
    <s v="Inception"/>
    <m/>
    <d v="2020-01-22T00:00:00"/>
    <m/>
  </r>
  <r>
    <s v="XYZ"/>
    <s v="'11120044180300000011"/>
    <s v="Active"/>
    <d v="2018-12-13T00:00:00"/>
    <d v="2021-06-12T00:00:00"/>
    <s v="Engineering"/>
    <n v="1"/>
    <s v="Vinay"/>
    <s v="Ahmedabad"/>
    <s v="Construction, Power &amp; Infrastructure"/>
    <x v="2"/>
    <n v="24072.23"/>
    <d v="2020-12-13T00:00:00"/>
    <s v="Brokerage"/>
    <s v="Inception"/>
    <m/>
    <d v="2020-01-22T00:00:00"/>
    <m/>
  </r>
  <r>
    <s v="XYZ"/>
    <s v="'11120044180300000011"/>
    <s v="Active"/>
    <d v="2018-12-13T00:00:00"/>
    <d v="2021-06-12T00:00:00"/>
    <s v="Engineering"/>
    <n v="1"/>
    <s v="Vinay"/>
    <s v="Ahmedabad"/>
    <s v="Construction, Power &amp; Infrastructure"/>
    <x v="2"/>
    <n v="24072.23"/>
    <d v="2019-06-13T00:00:00"/>
    <s v="Brokerage"/>
    <s v="Inception"/>
    <m/>
    <d v="2020-01-22T00:00:00"/>
    <m/>
  </r>
  <r>
    <s v="XYZ"/>
    <s v="'11120044180300000011"/>
    <s v="Active"/>
    <d v="2018-12-13T00:00:00"/>
    <d v="2021-06-12T00:00:00"/>
    <s v="Engineering"/>
    <n v="1"/>
    <s v="Vinay"/>
    <s v="Ahmedabad"/>
    <s v="Construction, Power &amp; Infrastructure"/>
    <x v="2"/>
    <n v="24072.23"/>
    <d v="2019-09-13T00:00:00"/>
    <s v="Brokerage"/>
    <s v="Inception"/>
    <m/>
    <d v="2020-01-22T00:00:00"/>
    <m/>
  </r>
  <r>
    <s v="XYZ"/>
    <s v="'11120044180300000011"/>
    <s v="Active"/>
    <d v="2018-12-13T00:00:00"/>
    <d v="2021-06-12T00:00:00"/>
    <s v="Engineering"/>
    <n v="1"/>
    <s v="Vinay"/>
    <s v="Ahmedabad"/>
    <s v="Construction, Power &amp; Infrastructure"/>
    <x v="2"/>
    <n v="24072.26"/>
    <d v="2019-03-13T00:00:00"/>
    <s v="Brokerage"/>
    <s v="Inception"/>
    <m/>
    <d v="2020-01-22T00:00:00"/>
    <m/>
  </r>
  <r>
    <s v="XYZ"/>
    <s v="'11120044180300000011"/>
    <s v="Active"/>
    <d v="2018-12-13T00:00:00"/>
    <d v="2021-06-12T00:00:00"/>
    <s v="Engineering"/>
    <n v="1"/>
    <s v="Vinay"/>
    <s v="Ahmedabad"/>
    <s v="Construction, Power &amp; Infrastructure"/>
    <x v="2"/>
    <n v="24072.26"/>
    <d v="2019-03-13T00:00:00"/>
    <s v="Brokerage"/>
    <s v="Inception"/>
    <m/>
    <d v="2020-01-22T00:00:00"/>
    <m/>
  </r>
  <r>
    <s v="XYZ"/>
    <s v="'11120044180300000011"/>
    <s v="Active"/>
    <d v="2018-12-13T00:00:00"/>
    <d v="2021-06-12T00:00:00"/>
    <s v="Engineering"/>
    <n v="1"/>
    <s v="Vinay"/>
    <s v="Ahmedabad"/>
    <s v="Construction, Power &amp; Infrastructure"/>
    <x v="2"/>
    <n v="35521.53"/>
    <d v="2018-12-13T00:00:00"/>
    <s v="Brokerage"/>
    <s v="Inception"/>
    <m/>
    <d v="2020-01-22T00:00:00"/>
    <m/>
  </r>
  <r>
    <s v="XYZ"/>
    <s v="'11120044180300000012"/>
    <s v="Active"/>
    <d v="2018-12-11T00:00:00"/>
    <d v="2021-06-10T00:00:00"/>
    <s v="Engineering"/>
    <n v="1"/>
    <s v="Vinay"/>
    <s v="Ahmedabad"/>
    <s v="Construction, Power &amp; Infrastructure"/>
    <x v="2"/>
    <n v="31816.79"/>
    <d v="2019-12-11T00:00:00"/>
    <s v="Brokerage"/>
    <s v="Inception"/>
    <m/>
    <d v="2020-01-22T00:00:00"/>
    <m/>
  </r>
  <r>
    <s v="XYZ"/>
    <s v="'11120044180300000012"/>
    <s v="Active"/>
    <d v="2018-12-11T00:00:00"/>
    <d v="2021-06-10T00:00:00"/>
    <s v="Engineering"/>
    <n v="1"/>
    <s v="Vinay"/>
    <s v="Ahmedabad"/>
    <s v="Construction, Power &amp; Infrastructure"/>
    <x v="2"/>
    <n v="31816.79"/>
    <d v="2020-03-11T00:00:00"/>
    <s v="Brokerage"/>
    <s v="Inception"/>
    <m/>
    <d v="2020-01-22T00:00:00"/>
    <m/>
  </r>
  <r>
    <s v="XYZ"/>
    <s v="'11120044180300000012"/>
    <s v="Active"/>
    <d v="2018-12-11T00:00:00"/>
    <d v="2021-06-10T00:00:00"/>
    <s v="Engineering"/>
    <n v="1"/>
    <s v="Vinay"/>
    <s v="Ahmedabad"/>
    <s v="Construction, Power &amp; Infrastructure"/>
    <x v="2"/>
    <n v="31816.79"/>
    <d v="2020-06-11T00:00:00"/>
    <s v="Brokerage"/>
    <s v="Inception"/>
    <m/>
    <d v="2020-01-22T00:00:00"/>
    <m/>
  </r>
  <r>
    <s v="XYZ"/>
    <s v="'11120044180300000012"/>
    <s v="Active"/>
    <d v="2018-12-11T00:00:00"/>
    <d v="2021-06-10T00:00:00"/>
    <s v="Engineering"/>
    <n v="1"/>
    <s v="Vinay"/>
    <s v="Ahmedabad"/>
    <s v="Construction, Power &amp; Infrastructure"/>
    <x v="2"/>
    <n v="31816.79"/>
    <d v="2020-09-11T00:00:00"/>
    <s v="Brokerage"/>
    <s v="Inception"/>
    <m/>
    <d v="2020-01-22T00:00:00"/>
    <m/>
  </r>
  <r>
    <s v="XYZ"/>
    <s v="'11120044180300000012"/>
    <s v="Active"/>
    <d v="2018-12-11T00:00:00"/>
    <d v="2021-06-10T00:00:00"/>
    <s v="Engineering"/>
    <n v="1"/>
    <s v="Vinay"/>
    <s v="Ahmedabad"/>
    <s v="Construction, Power &amp; Infrastructure"/>
    <x v="2"/>
    <n v="31816.79"/>
    <d v="2020-12-11T00:00:00"/>
    <s v="Brokerage"/>
    <s v="Inception"/>
    <m/>
    <d v="2020-01-22T00:00:00"/>
    <m/>
  </r>
  <r>
    <s v="XYZ"/>
    <s v="'11120044180300000012"/>
    <s v="Active"/>
    <d v="2018-12-11T00:00:00"/>
    <d v="2021-06-10T00:00:00"/>
    <s v="Engineering"/>
    <n v="1"/>
    <s v="Vinay"/>
    <s v="Ahmedabad"/>
    <s v="Construction, Power &amp; Infrastructure"/>
    <x v="2"/>
    <n v="31816.79"/>
    <d v="2019-09-11T00:00:00"/>
    <s v="Brokerage"/>
    <s v="Inception"/>
    <m/>
    <d v="2020-01-22T00:00:00"/>
    <m/>
  </r>
  <r>
    <s v="XYZ"/>
    <s v="'11120044180300000012"/>
    <s v="Active"/>
    <d v="2018-12-11T00:00:00"/>
    <d v="2021-06-10T00:00:00"/>
    <s v="Engineering"/>
    <n v="1"/>
    <s v="Vinay"/>
    <s v="Ahmedabad"/>
    <s v="Construction, Power &amp; Infrastructure"/>
    <x v="2"/>
    <n v="31816.79"/>
    <d v="2019-09-11T00:00:00"/>
    <s v="Brokerage"/>
    <s v="Inception"/>
    <m/>
    <d v="2020-01-22T00:00:00"/>
    <m/>
  </r>
  <r>
    <s v="XYZ"/>
    <s v="'11120044180300000012"/>
    <s v="Active"/>
    <d v="2018-12-11T00:00:00"/>
    <d v="2021-06-10T00:00:00"/>
    <s v="Engineering"/>
    <n v="1"/>
    <s v="Vinay"/>
    <s v="Ahmedabad"/>
    <s v="Construction, Power &amp; Infrastructure"/>
    <x v="2"/>
    <n v="31816.83"/>
    <d v="2019-03-11T00:00:00"/>
    <s v="Brokerage"/>
    <s v="Inception"/>
    <m/>
    <d v="2020-01-22T00:00:00"/>
    <m/>
  </r>
  <r>
    <s v="XYZ"/>
    <s v="'11120044180300000012"/>
    <s v="Active"/>
    <d v="2018-12-11T00:00:00"/>
    <d v="2021-06-10T00:00:00"/>
    <s v="Engineering"/>
    <n v="1"/>
    <s v="Vinay"/>
    <s v="Ahmedabad"/>
    <s v="Construction, Power &amp; Infrastructure"/>
    <x v="2"/>
    <n v="31816.83"/>
    <d v="2019-03-11T00:00:00"/>
    <s v="Brokerage"/>
    <s v="Inception"/>
    <m/>
    <d v="2020-01-22T00:00:00"/>
    <m/>
  </r>
  <r>
    <s v="XYZ"/>
    <s v="'11120044180300000012"/>
    <s v="Active"/>
    <d v="2018-12-11T00:00:00"/>
    <d v="2021-06-10T00:00:00"/>
    <s v="Engineering"/>
    <n v="1"/>
    <s v="Vinay"/>
    <s v="Ahmedabad"/>
    <s v="Construction, Power &amp; Infrastructure"/>
    <x v="2"/>
    <n v="31816.83"/>
    <d v="2019-03-11T00:00:00"/>
    <s v="Brokerage"/>
    <s v="Inception"/>
    <m/>
    <d v="2020-01-22T00:00:00"/>
    <m/>
  </r>
  <r>
    <s v="XYZ"/>
    <s v="'11120044180300000012"/>
    <s v="Active"/>
    <d v="2018-12-11T00:00:00"/>
    <d v="2021-06-10T00:00:00"/>
    <s v="Engineering"/>
    <n v="1"/>
    <s v="Vinay"/>
    <s v="Ahmedabad"/>
    <s v="Construction, Power &amp; Infrastructure"/>
    <x v="2"/>
    <n v="31816.83"/>
    <d v="2019-06-11T00:00:00"/>
    <s v="Brokerage"/>
    <s v="Inception"/>
    <m/>
    <d v="2020-01-22T00:00:00"/>
    <m/>
  </r>
  <r>
    <s v="XYZ"/>
    <s v="'11120044180300000012"/>
    <s v="Active"/>
    <d v="2018-12-11T00:00:00"/>
    <d v="2021-06-10T00:00:00"/>
    <s v="Engineering"/>
    <n v="1"/>
    <s v="Vinay"/>
    <s v="Ahmedabad"/>
    <s v="Construction, Power &amp; Infrastructure"/>
    <x v="2"/>
    <n v="31816.83"/>
    <d v="2019-06-11T00:00:00"/>
    <s v="Brokerage"/>
    <s v="Inception"/>
    <m/>
    <d v="2020-01-22T00:00:00"/>
    <m/>
  </r>
  <r>
    <s v="XYZ"/>
    <s v="'11120044180300000012"/>
    <s v="Active"/>
    <d v="2018-12-11T00:00:00"/>
    <d v="2021-06-10T00:00:00"/>
    <s v="Engineering"/>
    <n v="1"/>
    <s v="Vinay"/>
    <s v="Ahmedabad"/>
    <s v="Construction, Power &amp; Infrastructure"/>
    <x v="2"/>
    <n v="46888.34"/>
    <d v="2018-12-11T00:00:00"/>
    <s v="Brokerage"/>
    <s v="Inception"/>
    <m/>
    <d v="2020-01-22T00:00:00"/>
    <m/>
  </r>
  <r>
    <s v="XYZ"/>
    <s v="'11120044180300000012"/>
    <s v="Active"/>
    <d v="2018-12-11T00:00:00"/>
    <d v="2021-06-10T00:00:00"/>
    <s v="Engineering"/>
    <n v="1"/>
    <s v="Vinay"/>
    <s v="Ahmedabad"/>
    <s v="Construction, Power &amp; Infrastructure"/>
    <x v="2"/>
    <n v="46888.34"/>
    <d v="2018-12-11T00:00:00"/>
    <s v="Brokerage"/>
    <s v="Inception"/>
    <m/>
    <d v="2020-01-22T00:00:00"/>
    <m/>
  </r>
  <r>
    <s v="XYZ"/>
    <s v="'11120044180300000012"/>
    <s v="Active"/>
    <d v="2018-12-11T00:00:00"/>
    <d v="2021-06-10T00:00:00"/>
    <s v="Engineering"/>
    <n v="1"/>
    <s v="Vinay"/>
    <s v="Ahmedabad"/>
    <s v="Construction, Power &amp; Infrastructure"/>
    <x v="2"/>
    <n v="46888.34"/>
    <d v="2018-12-11T00:00:00"/>
    <s v="Brokerage"/>
    <s v="Inception"/>
    <m/>
    <d v="2020-01-22T00:00:00"/>
    <m/>
  </r>
  <r>
    <s v="XYZ"/>
    <s v="'11120044180300000012"/>
    <s v="Active"/>
    <d v="2018-12-11T00:00:00"/>
    <d v="2021-06-10T00:00:00"/>
    <s v="Engineering"/>
    <n v="1"/>
    <s v="Vinay"/>
    <s v="Ahmedabad"/>
    <s v="Construction, Power &amp; Infrastructure"/>
    <x v="2"/>
    <n v="46888.34"/>
    <d v="2018-12-11T00:00:00"/>
    <s v="Brokerage"/>
    <s v="Inception"/>
    <m/>
    <d v="2020-01-22T00:00:00"/>
    <m/>
  </r>
  <r>
    <s v="XYZ"/>
    <s v="'11120044180800000002"/>
    <s v="Active"/>
    <d v="2018-07-14T00:00:00"/>
    <d v="2022-01-13T00:00:00"/>
    <s v="Engineering"/>
    <n v="1"/>
    <s v="Vinay"/>
    <s v="Ahmedabad"/>
    <s v="Construction, Power &amp; Infrastructure"/>
    <x v="2"/>
    <n v="5712.04"/>
    <d v="2019-10-14T00:00:00"/>
    <s v="Brokerage"/>
    <s v="Inception"/>
    <m/>
    <d v="2020-01-22T00:00:00"/>
    <m/>
  </r>
  <r>
    <s v="XYZ"/>
    <s v="'11120044180800000002"/>
    <s v="Active"/>
    <d v="2018-07-14T00:00:00"/>
    <d v="2022-01-13T00:00:00"/>
    <s v="Engineering"/>
    <n v="1"/>
    <s v="Vinay"/>
    <s v="Ahmedabad"/>
    <s v="Construction, Power &amp; Infrastructure"/>
    <x v="2"/>
    <n v="5712.04"/>
    <d v="2020-01-14T00:00:00"/>
    <s v="Brokerage"/>
    <s v="Inception"/>
    <m/>
    <d v="2020-01-22T00:00:00"/>
    <m/>
  </r>
  <r>
    <s v="XYZ"/>
    <s v="'11120044180800000002"/>
    <s v="Active"/>
    <d v="2018-07-14T00:00:00"/>
    <d v="2022-01-13T00:00:00"/>
    <s v="Engineering"/>
    <n v="1"/>
    <s v="Vinay"/>
    <s v="Ahmedabad"/>
    <s v="Construction, Power &amp; Infrastructure"/>
    <x v="2"/>
    <n v="5712.04"/>
    <d v="2020-04-14T00:00:00"/>
    <s v="Brokerage"/>
    <s v="Inception"/>
    <m/>
    <d v="2020-01-22T00:00:00"/>
    <m/>
  </r>
  <r>
    <s v="XYZ"/>
    <s v="'11120044180800000002"/>
    <s v="Active"/>
    <d v="2018-07-14T00:00:00"/>
    <d v="2022-01-13T00:00:00"/>
    <s v="Engineering"/>
    <n v="1"/>
    <s v="Vinay"/>
    <s v="Ahmedabad"/>
    <s v="Construction, Power &amp; Infrastructure"/>
    <x v="2"/>
    <n v="5712.04"/>
    <d v="2020-07-14T00:00:00"/>
    <s v="Brokerage"/>
    <s v="Inception"/>
    <m/>
    <d v="2020-01-22T00:00:00"/>
    <m/>
  </r>
  <r>
    <s v="XYZ"/>
    <s v="'11120044180800000002"/>
    <s v="Active"/>
    <d v="2018-07-14T00:00:00"/>
    <d v="2022-01-13T00:00:00"/>
    <s v="Engineering"/>
    <n v="1"/>
    <s v="Vinay"/>
    <s v="Ahmedabad"/>
    <s v="Construction, Power &amp; Infrastructure"/>
    <x v="2"/>
    <n v="5712.04"/>
    <d v="2020-10-14T00:00:00"/>
    <s v="Brokerage"/>
    <s v="Inception"/>
    <m/>
    <d v="2020-01-22T00:00:00"/>
    <m/>
  </r>
  <r>
    <s v="XYZ"/>
    <s v="'11120044180800000002"/>
    <s v="Active"/>
    <d v="2018-07-14T00:00:00"/>
    <d v="2022-01-13T00:00:00"/>
    <s v="Engineering"/>
    <n v="1"/>
    <s v="Vinay"/>
    <s v="Ahmedabad"/>
    <s v="Construction, Power &amp; Infrastructure"/>
    <x v="2"/>
    <n v="5712.04"/>
    <d v="2021-01-14T00:00:00"/>
    <s v="Brokerage"/>
    <s v="Inception"/>
    <m/>
    <d v="2020-01-22T00:00:00"/>
    <m/>
  </r>
  <r>
    <s v="XYZ"/>
    <s v="'11120044180800000002"/>
    <s v="Active"/>
    <d v="2018-07-14T00:00:00"/>
    <d v="2022-01-13T00:00:00"/>
    <s v="Engineering"/>
    <n v="1"/>
    <s v="Vinay"/>
    <s v="Ahmedabad"/>
    <s v="Construction, Power &amp; Infrastructure"/>
    <x v="2"/>
    <n v="5712.04"/>
    <d v="2021-04-14T00:00:00"/>
    <s v="Brokerage"/>
    <s v="Inception"/>
    <m/>
    <d v="2020-01-22T00:00:00"/>
    <m/>
  </r>
  <r>
    <s v="XYZ"/>
    <s v="'11120044180800000002"/>
    <s v="Active"/>
    <d v="2018-07-14T00:00:00"/>
    <d v="2022-01-13T00:00:00"/>
    <s v="Engineering"/>
    <n v="1"/>
    <s v="Vinay"/>
    <s v="Ahmedabad"/>
    <s v="Construction, Power &amp; Infrastructure"/>
    <x v="2"/>
    <n v="5712.04"/>
    <d v="2021-07-14T00:00:00"/>
    <s v="Brokerage"/>
    <s v="Inception"/>
    <m/>
    <d v="2020-01-22T00:00:00"/>
    <m/>
  </r>
  <r>
    <s v="XYZ"/>
    <s v="'11120044180800000002"/>
    <s v="Active"/>
    <d v="2018-07-14T00:00:00"/>
    <d v="2022-01-13T00:00:00"/>
    <s v="Engineering"/>
    <n v="1"/>
    <s v="Vinay"/>
    <s v="Ahmedabad"/>
    <s v="Construction, Power &amp; Infrastructure"/>
    <x v="2"/>
    <n v="5712.04"/>
    <d v="2021-07-14T00:00:00"/>
    <s v="Brokerage"/>
    <s v="Inception"/>
    <m/>
    <d v="2020-01-22T00:00:00"/>
    <m/>
  </r>
  <r>
    <s v="XYZ"/>
    <s v="'11120044180800000002"/>
    <s v="Active"/>
    <d v="2018-07-14T00:00:00"/>
    <d v="2022-01-13T00:00:00"/>
    <s v="Engineering"/>
    <n v="1"/>
    <s v="Vinay"/>
    <s v="Ahmedabad"/>
    <s v="Construction, Power &amp; Infrastructure"/>
    <x v="2"/>
    <n v="5712.04"/>
    <d v="2021-07-14T00:00:00"/>
    <s v="Brokerage"/>
    <s v="Inception"/>
    <m/>
    <d v="2020-01-22T00:00:00"/>
    <m/>
  </r>
  <r>
    <s v="XYZ"/>
    <s v="'11120044180800000002"/>
    <s v="Active"/>
    <d v="2018-07-14T00:00:00"/>
    <d v="2022-01-13T00:00:00"/>
    <s v="Engineering"/>
    <n v="1"/>
    <s v="Vinay"/>
    <s v="Ahmedabad"/>
    <s v="Construction, Power &amp; Infrastructure"/>
    <x v="2"/>
    <n v="5712.04"/>
    <d v="2021-07-14T00:00:00"/>
    <s v="Brokerage"/>
    <s v="Inception"/>
    <m/>
    <d v="2020-01-22T00:00:00"/>
    <m/>
  </r>
  <r>
    <s v="XYZ"/>
    <s v="'11120044180800000002"/>
    <s v="Active"/>
    <d v="2018-07-14T00:00:00"/>
    <d v="2022-01-13T00:00:00"/>
    <s v="Engineering"/>
    <n v="1"/>
    <s v="Vinay"/>
    <s v="Ahmedabad"/>
    <s v="Construction, Power &amp; Infrastructure"/>
    <x v="2"/>
    <n v="5712.04"/>
    <d v="2018-10-14T00:00:00"/>
    <s v="Brokerage"/>
    <s v="Inception"/>
    <m/>
    <d v="2020-01-22T00:00:00"/>
    <m/>
  </r>
  <r>
    <s v="XYZ"/>
    <s v="'11120044180800000002"/>
    <s v="Active"/>
    <d v="2018-07-14T00:00:00"/>
    <d v="2022-01-13T00:00:00"/>
    <s v="Engineering"/>
    <n v="1"/>
    <s v="Vinay"/>
    <s v="Ahmedabad"/>
    <s v="Construction, Power &amp; Infrastructure"/>
    <x v="2"/>
    <n v="5712.04"/>
    <d v="2019-01-14T00:00:00"/>
    <s v="Brokerage"/>
    <s v="Inception"/>
    <m/>
    <d v="2020-01-22T00:00:00"/>
    <m/>
  </r>
  <r>
    <s v="XYZ"/>
    <s v="'11120044180800000002"/>
    <s v="Active"/>
    <d v="2018-07-14T00:00:00"/>
    <d v="2022-01-13T00:00:00"/>
    <s v="Engineering"/>
    <n v="1"/>
    <s v="Vinay"/>
    <s v="Ahmedabad"/>
    <s v="Construction, Power &amp; Infrastructure"/>
    <x v="2"/>
    <n v="5712.04"/>
    <d v="2019-04-14T00:00:00"/>
    <s v="Brokerage"/>
    <s v="Inception"/>
    <m/>
    <d v="2020-01-22T00:00:00"/>
    <m/>
  </r>
  <r>
    <s v="XYZ"/>
    <s v="'11120044180800000002"/>
    <s v="Active"/>
    <d v="2018-07-14T00:00:00"/>
    <d v="2022-01-13T00:00:00"/>
    <s v="Engineering"/>
    <n v="1"/>
    <s v="Vinay"/>
    <s v="Ahmedabad"/>
    <s v="Construction, Power &amp; Infrastructure"/>
    <x v="2"/>
    <n v="5712.04"/>
    <d v="2019-07-14T00:00:00"/>
    <s v="Brokerage"/>
    <s v="Inception"/>
    <m/>
    <d v="2020-01-22T00:00:00"/>
    <m/>
  </r>
  <r>
    <s v="XYZ"/>
    <s v="'11120044180800000002"/>
    <s v="Active"/>
    <d v="2018-07-14T00:00:00"/>
    <d v="2022-01-13T00:00:00"/>
    <s v="Engineering"/>
    <n v="1"/>
    <s v="Vinay"/>
    <s v="Ahmedabad"/>
    <s v="Construction, Power &amp; Infrastructure"/>
    <x v="2"/>
    <n v="15832.08"/>
    <d v="2018-07-14T00:00:00"/>
    <s v="Brokerage"/>
    <s v="Inception"/>
    <m/>
    <d v="2020-01-22T00:00:00"/>
    <m/>
  </r>
  <r>
    <s v="XYZ"/>
    <s v="'11120044180800000003"/>
    <s v="Active"/>
    <d v="2018-07-14T00:00:00"/>
    <d v="2022-01-13T00:00:00"/>
    <s v="Engineering"/>
    <n v="1"/>
    <s v="Vinay"/>
    <s v="Ahmedabad"/>
    <s v="Construction, Power &amp; Infrastructure"/>
    <x v="2"/>
    <n v="11198.33"/>
    <d v="2021-07-14T00:00:00"/>
    <s v="Brokerage"/>
    <s v="Inception"/>
    <m/>
    <d v="2020-01-22T00:00:00"/>
    <m/>
  </r>
  <r>
    <s v="XYZ"/>
    <s v="'11120044180800000003"/>
    <s v="Active"/>
    <d v="2018-07-14T00:00:00"/>
    <d v="2022-01-13T00:00:00"/>
    <s v="Engineering"/>
    <n v="1"/>
    <s v="Vinay"/>
    <s v="Ahmedabad"/>
    <s v="Construction, Power &amp; Infrastructure"/>
    <x v="2"/>
    <n v="11279.55"/>
    <d v="2020-01-14T00:00:00"/>
    <s v="Brokerage"/>
    <s v="Inception"/>
    <m/>
    <d v="2020-01-22T00:00:00"/>
    <m/>
  </r>
  <r>
    <s v="XYZ"/>
    <s v="'11120044180800000003"/>
    <s v="Active"/>
    <d v="2018-07-14T00:00:00"/>
    <d v="2022-01-13T00:00:00"/>
    <s v="Engineering"/>
    <n v="1"/>
    <s v="Vinay"/>
    <s v="Ahmedabad"/>
    <s v="Construction, Power &amp; Infrastructure"/>
    <x v="2"/>
    <n v="11279.55"/>
    <d v="2020-04-14T00:00:00"/>
    <s v="Brokerage"/>
    <s v="Inception"/>
    <m/>
    <d v="2020-01-22T00:00:00"/>
    <m/>
  </r>
  <r>
    <s v="XYZ"/>
    <s v="'11120044180800000003"/>
    <s v="Active"/>
    <d v="2018-07-14T00:00:00"/>
    <d v="2022-01-13T00:00:00"/>
    <s v="Engineering"/>
    <n v="1"/>
    <s v="Vinay"/>
    <s v="Ahmedabad"/>
    <s v="Construction, Power &amp; Infrastructure"/>
    <x v="2"/>
    <n v="11279.55"/>
    <d v="2020-07-14T00:00:00"/>
    <s v="Brokerage"/>
    <s v="Inception"/>
    <m/>
    <d v="2020-01-22T00:00:00"/>
    <m/>
  </r>
  <r>
    <s v="XYZ"/>
    <s v="'11120044180800000003"/>
    <s v="Active"/>
    <d v="2018-07-14T00:00:00"/>
    <d v="2022-01-13T00:00:00"/>
    <s v="Engineering"/>
    <n v="1"/>
    <s v="Vinay"/>
    <s v="Ahmedabad"/>
    <s v="Construction, Power &amp; Infrastructure"/>
    <x v="2"/>
    <n v="11279.55"/>
    <d v="2020-10-14T00:00:00"/>
    <s v="Brokerage"/>
    <s v="Inception"/>
    <m/>
    <d v="2020-01-22T00:00:00"/>
    <m/>
  </r>
  <r>
    <s v="XYZ"/>
    <s v="'11120044180800000003"/>
    <s v="Active"/>
    <d v="2018-07-14T00:00:00"/>
    <d v="2022-01-13T00:00:00"/>
    <s v="Engineering"/>
    <n v="1"/>
    <s v="Vinay"/>
    <s v="Ahmedabad"/>
    <s v="Construction, Power &amp; Infrastructure"/>
    <x v="2"/>
    <n v="11279.55"/>
    <d v="2021-01-14T00:00:00"/>
    <s v="Brokerage"/>
    <s v="Inception"/>
    <m/>
    <d v="2020-01-22T00:00:00"/>
    <m/>
  </r>
  <r>
    <s v="XYZ"/>
    <s v="'11120044180800000003"/>
    <s v="Active"/>
    <d v="2018-07-14T00:00:00"/>
    <d v="2022-01-13T00:00:00"/>
    <s v="Engineering"/>
    <n v="1"/>
    <s v="Vinay"/>
    <s v="Ahmedabad"/>
    <s v="Construction, Power &amp; Infrastructure"/>
    <x v="2"/>
    <n v="11279.55"/>
    <d v="2021-04-14T00:00:00"/>
    <s v="Brokerage"/>
    <s v="Inception"/>
    <m/>
    <d v="2020-01-22T00:00:00"/>
    <m/>
  </r>
  <r>
    <s v="XYZ"/>
    <s v="'11120044180800000003"/>
    <s v="Active"/>
    <d v="2018-07-14T00:00:00"/>
    <d v="2022-01-13T00:00:00"/>
    <s v="Engineering"/>
    <n v="1"/>
    <s v="Vinay"/>
    <s v="Ahmedabad"/>
    <s v="Construction, Power &amp; Infrastructure"/>
    <x v="2"/>
    <n v="11279.55"/>
    <d v="2018-10-14T00:00:00"/>
    <s v="Brokerage"/>
    <s v="Inception"/>
    <m/>
    <d v="2020-01-22T00:00:00"/>
    <m/>
  </r>
  <r>
    <s v="XYZ"/>
    <s v="'11120044180800000003"/>
    <s v="Active"/>
    <d v="2018-07-14T00:00:00"/>
    <d v="2022-01-13T00:00:00"/>
    <s v="Engineering"/>
    <n v="1"/>
    <s v="Vinay"/>
    <s v="Ahmedabad"/>
    <s v="Construction, Power &amp; Infrastructure"/>
    <x v="2"/>
    <n v="11279.55"/>
    <d v="2019-01-14T00:00:00"/>
    <s v="Brokerage"/>
    <s v="Inception"/>
    <m/>
    <d v="2020-01-22T00:00:00"/>
    <m/>
  </r>
  <r>
    <s v="XYZ"/>
    <s v="'11120044180800000003"/>
    <s v="Active"/>
    <d v="2018-07-14T00:00:00"/>
    <d v="2022-01-13T00:00:00"/>
    <s v="Engineering"/>
    <n v="1"/>
    <s v="Vinay"/>
    <s v="Ahmedabad"/>
    <s v="Construction, Power &amp; Infrastructure"/>
    <x v="2"/>
    <n v="11279.55"/>
    <d v="2019-04-14T00:00:00"/>
    <s v="Brokerage"/>
    <s v="Inception"/>
    <m/>
    <d v="2020-01-22T00:00:00"/>
    <m/>
  </r>
  <r>
    <s v="XYZ"/>
    <s v="'11120044180800000003"/>
    <s v="Active"/>
    <d v="2018-07-14T00:00:00"/>
    <d v="2022-01-13T00:00:00"/>
    <s v="Engineering"/>
    <n v="1"/>
    <s v="Vinay"/>
    <s v="Ahmedabad"/>
    <s v="Construction, Power &amp; Infrastructure"/>
    <x v="2"/>
    <n v="11279.55"/>
    <d v="2019-07-14T00:00:00"/>
    <s v="Brokerage"/>
    <s v="Inception"/>
    <m/>
    <d v="2020-01-22T00:00:00"/>
    <m/>
  </r>
  <r>
    <s v="XYZ"/>
    <s v="'11120044180800000003"/>
    <s v="Active"/>
    <d v="2018-07-14T00:00:00"/>
    <d v="2022-01-13T00:00:00"/>
    <s v="Engineering"/>
    <n v="1"/>
    <s v="Vinay"/>
    <s v="Ahmedabad"/>
    <s v="Construction, Power &amp; Infrastructure"/>
    <x v="2"/>
    <n v="11279.55"/>
    <d v="2019-10-14T00:00:00"/>
    <s v="Brokerage"/>
    <s v="Inception"/>
    <m/>
    <d v="2020-01-22T00:00:00"/>
    <m/>
  </r>
  <r>
    <s v="XYZ"/>
    <s v="'11120044180800000003"/>
    <s v="Active"/>
    <d v="2018-07-14T00:00:00"/>
    <d v="2022-01-13T00:00:00"/>
    <s v="Engineering"/>
    <n v="1"/>
    <s v="Vinay"/>
    <s v="Ahmedabad"/>
    <s v="Construction, Power &amp; Infrastructure"/>
    <x v="2"/>
    <n v="27256.2"/>
    <d v="2018-07-14T00:00:00"/>
    <s v="Brokerage"/>
    <s v="Inception"/>
    <m/>
    <d v="2020-01-22T00:00:00"/>
    <m/>
  </r>
  <r>
    <s v="XYZ"/>
    <s v="'11120044180800000006"/>
    <s v="Active"/>
    <d v="2018-12-14T00:00:00"/>
    <d v="2021-06-13T00:00:00"/>
    <s v="Engineering"/>
    <n v="1"/>
    <s v="Vinay"/>
    <s v="Ahmedabad"/>
    <s v="Construction, Power &amp; Infrastructure"/>
    <x v="2"/>
    <n v="2426.0300000000002"/>
    <d v="2020-12-14T00:00:00"/>
    <s v="Brokerage"/>
    <s v="Inception"/>
    <m/>
    <d v="2020-01-22T00:00:00"/>
    <m/>
  </r>
  <r>
    <s v="XYZ"/>
    <s v="'11120044180800000006"/>
    <s v="Active"/>
    <d v="2018-12-14T00:00:00"/>
    <d v="2021-06-13T00:00:00"/>
    <s v="Engineering"/>
    <n v="1"/>
    <s v="Vinay"/>
    <s v="Ahmedabad"/>
    <s v="Construction, Power &amp; Infrastructure"/>
    <x v="2"/>
    <n v="2426.06"/>
    <d v="2019-12-14T00:00:00"/>
    <s v="Brokerage"/>
    <s v="Inception"/>
    <m/>
    <d v="2020-01-22T00:00:00"/>
    <m/>
  </r>
  <r>
    <s v="XYZ"/>
    <s v="'11120044180800000006"/>
    <s v="Active"/>
    <d v="2018-12-14T00:00:00"/>
    <d v="2021-06-13T00:00:00"/>
    <s v="Engineering"/>
    <n v="1"/>
    <s v="Vinay"/>
    <s v="Ahmedabad"/>
    <s v="Construction, Power &amp; Infrastructure"/>
    <x v="2"/>
    <n v="2426.06"/>
    <d v="2020-03-14T00:00:00"/>
    <s v="Brokerage"/>
    <s v="Inception"/>
    <m/>
    <d v="2020-01-22T00:00:00"/>
    <m/>
  </r>
  <r>
    <s v="XYZ"/>
    <s v="'11120044180800000006"/>
    <s v="Active"/>
    <d v="2018-12-14T00:00:00"/>
    <d v="2021-06-13T00:00:00"/>
    <s v="Engineering"/>
    <n v="1"/>
    <s v="Vinay"/>
    <s v="Ahmedabad"/>
    <s v="Construction, Power &amp; Infrastructure"/>
    <x v="2"/>
    <n v="2426.06"/>
    <d v="2020-06-14T00:00:00"/>
    <s v="Brokerage"/>
    <s v="Inception"/>
    <m/>
    <d v="2020-01-22T00:00:00"/>
    <m/>
  </r>
  <r>
    <s v="XYZ"/>
    <s v="'11120044180800000006"/>
    <s v="Active"/>
    <d v="2018-12-14T00:00:00"/>
    <d v="2021-06-13T00:00:00"/>
    <s v="Engineering"/>
    <n v="1"/>
    <s v="Vinay"/>
    <s v="Ahmedabad"/>
    <s v="Construction, Power &amp; Infrastructure"/>
    <x v="2"/>
    <n v="2426.06"/>
    <d v="2020-09-14T00:00:00"/>
    <s v="Brokerage"/>
    <s v="Inception"/>
    <m/>
    <d v="2020-01-22T00:00:00"/>
    <m/>
  </r>
  <r>
    <s v="XYZ"/>
    <s v="'11120044180800000006"/>
    <s v="Active"/>
    <d v="2018-12-14T00:00:00"/>
    <d v="2021-06-13T00:00:00"/>
    <s v="Engineering"/>
    <n v="1"/>
    <s v="Vinay"/>
    <s v="Ahmedabad"/>
    <s v="Construction, Power &amp; Infrastructure"/>
    <x v="2"/>
    <n v="2426.06"/>
    <d v="2019-03-14T00:00:00"/>
    <s v="Brokerage"/>
    <s v="Inception"/>
    <m/>
    <d v="2020-01-22T00:00:00"/>
    <m/>
  </r>
  <r>
    <s v="XYZ"/>
    <s v="'11120044180800000006"/>
    <s v="Active"/>
    <d v="2018-12-14T00:00:00"/>
    <d v="2021-06-13T00:00:00"/>
    <s v="Engineering"/>
    <n v="1"/>
    <s v="Vinay"/>
    <s v="Ahmedabad"/>
    <s v="Construction, Power &amp; Infrastructure"/>
    <x v="2"/>
    <n v="2426.06"/>
    <d v="2019-06-14T00:00:00"/>
    <s v="Brokerage"/>
    <s v="Inception"/>
    <m/>
    <d v="2020-01-22T00:00:00"/>
    <m/>
  </r>
  <r>
    <s v="XYZ"/>
    <s v="'11120044180800000006"/>
    <s v="Active"/>
    <d v="2018-12-14T00:00:00"/>
    <d v="2021-06-13T00:00:00"/>
    <s v="Engineering"/>
    <n v="1"/>
    <s v="Vinay"/>
    <s v="Ahmedabad"/>
    <s v="Construction, Power &amp; Infrastructure"/>
    <x v="2"/>
    <n v="2426.06"/>
    <d v="2019-09-14T00:00:00"/>
    <s v="Brokerage"/>
    <s v="Inception"/>
    <m/>
    <d v="2020-01-22T00:00:00"/>
    <m/>
  </r>
  <r>
    <s v="XYZ"/>
    <s v="'11120044180800000006"/>
    <s v="Active"/>
    <d v="2018-12-14T00:00:00"/>
    <d v="2021-06-13T00:00:00"/>
    <s v="Engineering"/>
    <n v="1"/>
    <s v="Vinay"/>
    <s v="Ahmedabad"/>
    <s v="Construction, Power &amp; Infrastructure"/>
    <x v="2"/>
    <n v="6203.49"/>
    <d v="2018-12-14T00:00:00"/>
    <s v="Brokerage"/>
    <s v="Inception"/>
    <m/>
    <d v="2020-01-22T00:00:00"/>
    <m/>
  </r>
  <r>
    <s v="XYZ"/>
    <s v="1210001119P104351661'"/>
    <s v="Active"/>
    <d v="2019-06-26T00:00:00"/>
    <d v="2020-06-25T00:00:00"/>
    <s v="Fire"/>
    <n v="11"/>
    <s v="Raju Kumar"/>
    <s v="Ahmedabad"/>
    <s v="Construction, Power &amp; Infrastructure"/>
    <x v="2"/>
    <n v="137712.39000000001"/>
    <d v="2019-06-26T00:00:00"/>
    <s v="Brokerage"/>
    <s v="Inception"/>
    <m/>
    <d v="2020-01-22T00:00:00"/>
    <m/>
  </r>
  <r>
    <s v="XYZ"/>
    <s v="'1213004416P107726014 / 1213002116P107726019"/>
    <s v="Active"/>
    <d v="2019-02-28T00:00:00"/>
    <d v="2019-05-27T00:00:00"/>
    <s v="Engineering"/>
    <n v="1"/>
    <s v="Vinay"/>
    <s v="Ahmedabad"/>
    <s v="Construction, Power &amp; Infrastructure"/>
    <x v="2"/>
    <n v="21929.45"/>
    <d v="2019-03-01T00:00:00"/>
    <s v="Brokerage"/>
    <s v="Renewal"/>
    <m/>
    <d v="2020-01-22T00:00:00"/>
    <m/>
  </r>
  <r>
    <s v="XYZ"/>
    <s v="1213004416P107726014  (SCE)/1213002116P107726019 ( MCE)"/>
    <s v="Inactive"/>
    <d v="2016-08-29T00:00:00"/>
    <d v="2019-02-28T00:00:00"/>
    <s v="Engineering"/>
    <n v="1"/>
    <s v="Vinay"/>
    <s v="Ahmedabad"/>
    <s v="Construction, Power &amp; Infrastructure"/>
    <x v="2"/>
    <n v="55777.3"/>
    <d v="2016-08-29T00:00:00"/>
    <s v="Brokerage"/>
    <s v="Inception"/>
    <m/>
    <d v="2020-01-22T00:00:00"/>
    <m/>
  </r>
  <r>
    <s v="XYZ"/>
    <s v="1213004416P107744588 "/>
    <s v="Inactive"/>
    <d v="2016-08-26T00:00:00"/>
    <d v="2018-08-25T00:00:00"/>
    <s v="Engineering"/>
    <n v="1"/>
    <s v="Vinay"/>
    <s v="Ahmedabad"/>
    <s v="Construction, Power &amp; Infrastructure"/>
    <x v="2"/>
    <n v="101109.75"/>
    <d v="2018-08-25T00:00:00"/>
    <s v="Brokerage"/>
    <s v="Lapse"/>
    <s v="NOLN - No Longer Needed"/>
    <d v="2020-01-22T00:00:00"/>
    <m/>
  </r>
  <r>
    <s v="Sanjay Trivedi"/>
    <s v="'1213004416P109402880"/>
    <s v="Active"/>
    <d v="2016-09-23T00:00:00"/>
    <d v="2019-09-22T00:00:00"/>
    <s v="Engineering"/>
    <n v="1"/>
    <s v="Vinay"/>
    <s v="Ahmedabad"/>
    <s v="Construction, Power &amp; Infrastructure"/>
    <x v="1"/>
    <n v="31589.25"/>
    <d v="2017-12-23T00:00:00"/>
    <s v="Brokerage"/>
    <s v="Endorsement"/>
    <m/>
    <d v="2020-01-22T00:00:00"/>
    <m/>
  </r>
  <r>
    <s v="Anita Sethi"/>
    <s v="'1213004416P109402880"/>
    <s v="Active"/>
    <d v="2016-09-23T00:00:00"/>
    <d v="2019-09-22T00:00:00"/>
    <s v="Engineering"/>
    <n v="1"/>
    <s v="Vinay"/>
    <s v="Ahmedabad"/>
    <s v="Construction, Power &amp; Infrastructure"/>
    <x v="1"/>
    <n v="31589.25"/>
    <d v="2018-03-23T00:00:00"/>
    <s v="Brokerage"/>
    <s v="Endorsement"/>
    <m/>
    <d v="2020-01-22T00:00:00"/>
    <m/>
  </r>
  <r>
    <s v="Ashok Chatterjee"/>
    <s v="'1213004416P109402880"/>
    <s v="Active"/>
    <d v="2016-09-23T00:00:00"/>
    <d v="2019-09-22T00:00:00"/>
    <s v="Engineering"/>
    <n v="1"/>
    <s v="Vinay"/>
    <s v="Ahmedabad"/>
    <s v="Construction, Power &amp; Infrastructure"/>
    <x v="1"/>
    <n v="31589.25"/>
    <d v="2018-06-23T00:00:00"/>
    <s v="Brokerage"/>
    <s v="Endorsement"/>
    <m/>
    <d v="2020-01-22T00:00:00"/>
    <m/>
  </r>
  <r>
    <s v="Rani Agarwal"/>
    <s v="'1213004416P109402880"/>
    <s v="Active"/>
    <d v="2016-09-23T00:00:00"/>
    <d v="2019-09-22T00:00:00"/>
    <s v="Engineering"/>
    <n v="1"/>
    <s v="Vinay"/>
    <s v="Ahmedabad"/>
    <s v="Construction, Power &amp; Infrastructure"/>
    <x v="1"/>
    <n v="31589.25"/>
    <d v="2018-09-23T00:00:00"/>
    <s v="Brokerage"/>
    <s v="Endorsement"/>
    <m/>
    <d v="2020-01-22T00:00:00"/>
    <m/>
  </r>
  <r>
    <s v="Arjun Rao"/>
    <s v="'1213004416P109402880"/>
    <s v="Active"/>
    <d v="2016-09-23T00:00:00"/>
    <d v="2019-09-22T00:00:00"/>
    <s v="Engineering"/>
    <n v="1"/>
    <s v="Vinay"/>
    <s v="Ahmedabad"/>
    <s v="Construction, Power &amp; Infrastructure"/>
    <x v="1"/>
    <n v="31589.25"/>
    <d v="2018-12-23T00:00:00"/>
    <s v="Brokerage"/>
    <s v="Endorsement"/>
    <m/>
    <d v="2020-01-22T00:00:00"/>
    <m/>
  </r>
  <r>
    <s v="Anil Naik"/>
    <s v="'1213004416P109402880"/>
    <s v="Active"/>
    <d v="2016-09-23T00:00:00"/>
    <d v="2019-09-22T00:00:00"/>
    <s v="Engineering"/>
    <n v="1"/>
    <s v="Vinay"/>
    <s v="Ahmedabad"/>
    <s v="Construction, Power &amp; Infrastructure"/>
    <x v="1"/>
    <n v="31589.25"/>
    <d v="2019-03-23T00:00:00"/>
    <s v="Brokerage"/>
    <s v="Endorsement"/>
    <m/>
    <d v="2020-01-22T00:00:00"/>
    <m/>
  </r>
  <r>
    <s v="Simran Trivedi"/>
    <s v="'1213004416P109402880"/>
    <s v="Active"/>
    <d v="2016-09-23T00:00:00"/>
    <d v="2019-09-22T00:00:00"/>
    <s v="Engineering"/>
    <n v="1"/>
    <s v="Vinay"/>
    <s v="Ahmedabad"/>
    <s v="Construction, Power &amp; Infrastructure"/>
    <x v="1"/>
    <n v="31589.3"/>
    <d v="2016-12-23T00:00:00"/>
    <s v="Brokerage"/>
    <s v="Endorsement"/>
    <m/>
    <d v="2020-01-22T00:00:00"/>
    <m/>
  </r>
  <r>
    <s v="Dhruv Chopra"/>
    <s v="'1213004416P109402880"/>
    <s v="Active"/>
    <d v="2016-09-23T00:00:00"/>
    <d v="2019-09-22T00:00:00"/>
    <s v="Engineering"/>
    <n v="1"/>
    <s v="Vinay"/>
    <s v="Ahmedabad"/>
    <s v="Construction, Power &amp; Infrastructure"/>
    <x v="1"/>
    <n v="31589.3"/>
    <d v="2017-03-23T00:00:00"/>
    <s v="Brokerage"/>
    <s v="Endorsement"/>
    <m/>
    <d v="2020-01-22T00:00:00"/>
    <m/>
  </r>
  <r>
    <s v="Jaya Chopra"/>
    <s v="'1213004416P109402880"/>
    <s v="Active"/>
    <d v="2016-09-23T00:00:00"/>
    <d v="2019-09-22T00:00:00"/>
    <s v="Engineering"/>
    <n v="1"/>
    <s v="Vinay"/>
    <s v="Ahmedabad"/>
    <s v="Construction, Power &amp; Infrastructure"/>
    <x v="1"/>
    <n v="31589.3"/>
    <d v="2017-06-23T00:00:00"/>
    <s v="Brokerage"/>
    <s v="Endorsement"/>
    <m/>
    <d v="2020-01-22T00:00:00"/>
    <m/>
  </r>
  <r>
    <s v="Kiran Goyal"/>
    <s v="'1213004416P109402880"/>
    <s v="Active"/>
    <d v="2016-09-23T00:00:00"/>
    <d v="2019-09-22T00:00:00"/>
    <s v="Engineering"/>
    <n v="1"/>
    <s v="Vinay"/>
    <s v="Ahmedabad"/>
    <s v="Construction, Power &amp; Infrastructure"/>
    <x v="1"/>
    <n v="31589.3"/>
    <d v="2017-09-23T00:00:00"/>
    <s v="Brokerage"/>
    <s v="Endorsement"/>
    <m/>
    <d v="2020-01-22T00:00:00"/>
    <m/>
  </r>
  <r>
    <s v="Pravin Sengupta"/>
    <s v="'1213004416P109402880"/>
    <s v="Active"/>
    <d v="2016-09-23T00:00:00"/>
    <d v="2019-09-22T00:00:00"/>
    <s v="Engineering"/>
    <n v="1"/>
    <s v="Vinay"/>
    <s v="Ahmedabad"/>
    <s v="Construction, Power &amp; Infrastructure"/>
    <x v="1"/>
    <n v="183374.9"/>
    <d v="2016-09-23T00:00:00"/>
    <s v="Brokerage"/>
    <s v="Endorsement"/>
    <m/>
    <d v="2020-01-22T00:00:00"/>
    <m/>
  </r>
  <r>
    <s v="Snehal Das"/>
    <s v="'1213004416P109402880"/>
    <s v="Active"/>
    <d v="2016-09-23T00:00:00"/>
    <d v="2019-09-22T00:00:00"/>
    <s v="Engineering"/>
    <n v="1"/>
    <s v="Vinay"/>
    <s v="Ahmedabad"/>
    <s v="Construction, Power &amp; Infrastructure"/>
    <x v="1"/>
    <n v="0"/>
    <m/>
    <s v="Brokerage "/>
    <s v="Endorsement"/>
    <m/>
    <d v="2020-01-22T00:00:00"/>
    <m/>
  </r>
  <r>
    <s v="Rajesh Malhotra"/>
    <s v="'1213004416P109402880"/>
    <s v="Active"/>
    <d v="2016-09-23T00:00:00"/>
    <d v="2019-09-22T00:00:00"/>
    <s v="Engineering"/>
    <n v="1"/>
    <s v="Vinay"/>
    <s v="Ahmedabad"/>
    <s v="Construction, Power &amp; Infrastructure"/>
    <x v="1"/>
    <n v="0"/>
    <m/>
    <s v="Brokerage "/>
    <s v="Endorsement"/>
    <m/>
    <d v="2020-01-22T00:00:00"/>
    <m/>
  </r>
  <r>
    <s v="Archana Bhatia"/>
    <s v="'1213004416P109402880"/>
    <s v="Active"/>
    <d v="2016-09-23T00:00:00"/>
    <d v="2019-09-22T00:00:00"/>
    <s v="Engineering"/>
    <n v="1"/>
    <s v="Vinay"/>
    <s v="Ahmedabad"/>
    <s v="Construction, Power &amp; Infrastructure"/>
    <x v="1"/>
    <n v="0"/>
    <m/>
    <s v="Brokerage "/>
    <s v="Endorsement"/>
    <m/>
    <d v="2020-01-22T00:00:00"/>
    <m/>
  </r>
  <r>
    <s v="Ashok Reddy"/>
    <s v="141400/11/2018/484"/>
    <s v="Active"/>
    <d v="2017-10-21T00:00:00"/>
    <d v="2018-10-20T00:00:00"/>
    <s v="Fire"/>
    <n v="1"/>
    <s v="Vinay"/>
    <s v="Ahmedabad"/>
    <s v="Construction, Power &amp; Infrastructure"/>
    <x v="2"/>
    <n v="10118.39"/>
    <d v="2017-10-21T00:00:00"/>
    <s v="Brokerage"/>
    <s v="Inception"/>
    <m/>
    <d v="2020-01-22T00:00:00"/>
    <m/>
  </r>
  <r>
    <s v="Madhuri Bhatia"/>
    <s v="141400/48/2018/1288"/>
    <s v="Active"/>
    <d v="2017-10-21T00:00:00"/>
    <d v="2018-10-20T00:00:00"/>
    <s v="Miscellaneous"/>
    <n v="1"/>
    <s v="Vinay"/>
    <s v="Ahmedabad"/>
    <s v="Construction, Power &amp; Infrastructure"/>
    <x v="2"/>
    <n v="2254.63"/>
    <d v="2017-10-21T00:00:00"/>
    <s v="Brokerage"/>
    <s v="Inception"/>
    <m/>
    <d v="2020-01-22T00:00:00"/>
    <m/>
  </r>
  <r>
    <s v="Pranav Mishra"/>
    <s v="'23070044150300000010"/>
    <s v="Active"/>
    <d v="2015-10-13T00:00:00"/>
    <d v="2019-10-12T00:00:00"/>
    <s v="Engineering"/>
    <n v="11"/>
    <s v="Raju Kumar"/>
    <s v="Ahmedabad"/>
    <s v="Construction, Power &amp; Infrastructure"/>
    <x v="2"/>
    <n v="0"/>
    <d v="2015-10-13T00:00:00"/>
    <s v="Brokerage"/>
    <s v="Inception"/>
    <m/>
    <d v="2020-01-22T00:00:00"/>
    <m/>
  </r>
  <r>
    <s v="Rina Goyal"/>
    <s v="'23070044170300000002"/>
    <s v="Active"/>
    <d v="2017-05-19T00:00:00"/>
    <d v="2019-11-18T00:00:00"/>
    <s v="Engineering"/>
    <n v="11"/>
    <s v="Raju Kumar"/>
    <s v="Ahmedabad"/>
    <s v="Construction, Power &amp; Infrastructure"/>
    <x v="2"/>
    <n v="0"/>
    <d v="2017-05-19T00:00:00"/>
    <s v="Brokerage"/>
    <s v="Inception"/>
    <m/>
    <d v="2020-01-22T00:00:00"/>
    <m/>
  </r>
  <r>
    <s v="Geeta Gupta"/>
    <n v="2309003004"/>
    <s v="Active"/>
    <d v="2018-05-29T00:00:00"/>
    <d v="2027-05-28T00:00:00"/>
    <s v="Liability"/>
    <n v="1"/>
    <s v="Vinay"/>
    <s v="Ahmedabad"/>
    <s v="Liability"/>
    <x v="2"/>
    <n v="118750"/>
    <d v="2018-05-29T00:00:00"/>
    <s v="Brokerage"/>
    <s v="Inception"/>
    <m/>
    <d v="2020-01-22T00:00:00"/>
    <m/>
  </r>
  <r>
    <s v="Sudhir Roy"/>
    <s v="'42040044180300000018"/>
    <s v="Active"/>
    <d v="2018-08-28T00:00:00"/>
    <d v="2020-08-23T00:00:00"/>
    <s v="Engineering"/>
    <n v="1"/>
    <s v="Vinay"/>
    <s v="Ahmedabad"/>
    <s v="Construction, Power &amp; Infrastructure"/>
    <x v="1"/>
    <n v="93516.75"/>
    <d v="2020-05-07T00:00:00"/>
    <s v="Brokerage"/>
    <s v="Inception"/>
    <m/>
    <d v="2020-01-22T00:00:00"/>
    <m/>
  </r>
  <r>
    <s v="Rani Kaul"/>
    <s v="'42040044180300000018"/>
    <s v="Active"/>
    <d v="2018-08-28T00:00:00"/>
    <d v="2020-08-23T00:00:00"/>
    <s v="Engineering"/>
    <n v="1"/>
    <s v="Vinay"/>
    <s v="Ahmedabad"/>
    <s v="Construction, Power &amp; Infrastructure"/>
    <x v="1"/>
    <n v="93516.75"/>
    <d v="2020-05-07T00:00:00"/>
    <s v="Brokerage"/>
    <s v="Inception"/>
    <m/>
    <d v="2020-01-22T00:00:00"/>
    <m/>
  </r>
  <r>
    <s v="Kavita Sharma"/>
    <s v="'42040044180300000018"/>
    <s v="Active"/>
    <d v="2018-08-28T00:00:00"/>
    <d v="2020-08-23T00:00:00"/>
    <s v="Engineering"/>
    <n v="1"/>
    <s v="Vinay"/>
    <s v="Ahmedabad"/>
    <s v="Construction, Power &amp; Infrastructure"/>
    <x v="1"/>
    <n v="93516.75"/>
    <d v="2020-05-07T00:00:00"/>
    <s v="Brokerage"/>
    <s v="Inception"/>
    <m/>
    <d v="2020-01-22T00:00:00"/>
    <m/>
  </r>
  <r>
    <s v="Shikha Sethi"/>
    <s v="'42040044180300000018"/>
    <s v="Active"/>
    <d v="2018-08-28T00:00:00"/>
    <d v="2020-08-23T00:00:00"/>
    <s v="Engineering"/>
    <n v="1"/>
    <s v="Vinay"/>
    <s v="Ahmedabad"/>
    <s v="Construction, Power &amp; Infrastructure"/>
    <x v="1"/>
    <n v="93517.25"/>
    <d v="2020-01-25T00:00:00"/>
    <s v="Brokerage"/>
    <s v="Inception"/>
    <m/>
    <d v="2020-01-22T00:00:00"/>
    <m/>
  </r>
  <r>
    <s v="Amit Bhargava"/>
    <s v="'42040044180300000018"/>
    <s v="Active"/>
    <d v="2018-08-28T00:00:00"/>
    <d v="2020-08-23T00:00:00"/>
    <s v="Engineering"/>
    <n v="1"/>
    <s v="Vinay"/>
    <s v="Ahmedabad"/>
    <s v="Construction, Power &amp; Infrastructure"/>
    <x v="1"/>
    <n v="100710.88"/>
    <d v="2018-12-09T00:00:00"/>
    <s v="Brokerage"/>
    <s v="Inception"/>
    <m/>
    <d v="2020-01-22T00:00:00"/>
    <m/>
  </r>
  <r>
    <s v="Alka Goel"/>
    <s v="'42040044180300000018"/>
    <s v="Active"/>
    <d v="2018-08-28T00:00:00"/>
    <d v="2020-08-23T00:00:00"/>
    <s v="Engineering"/>
    <n v="1"/>
    <s v="Vinay"/>
    <s v="Ahmedabad"/>
    <s v="Construction, Power &amp; Infrastructure"/>
    <x v="1"/>
    <n v="100710.88"/>
    <d v="2019-03-22T00:00:00"/>
    <s v="Brokerage"/>
    <s v="Inception"/>
    <m/>
    <d v="2020-01-22T00:00:00"/>
    <m/>
  </r>
  <r>
    <s v="Harish Sharma"/>
    <s v="'42040044180300000018"/>
    <s v="Active"/>
    <d v="2018-08-28T00:00:00"/>
    <d v="2020-08-23T00:00:00"/>
    <s v="Engineering"/>
    <n v="1"/>
    <s v="Vinay"/>
    <s v="Ahmedabad"/>
    <s v="Construction, Power &amp; Infrastructure"/>
    <x v="1"/>
    <n v="100710.88"/>
    <d v="2019-07-03T00:00:00"/>
    <s v="Brokerage"/>
    <s v="Inception"/>
    <m/>
    <d v="2020-01-22T00:00:00"/>
    <m/>
  </r>
  <r>
    <s v="Gaurav Goel"/>
    <s v="'42040044180300000018"/>
    <s v="Active"/>
    <d v="2018-08-28T00:00:00"/>
    <d v="2020-08-23T00:00:00"/>
    <s v="Engineering"/>
    <n v="1"/>
    <s v="Vinay"/>
    <s v="Ahmedabad"/>
    <s v="Construction, Power &amp; Infrastructure"/>
    <x v="1"/>
    <n v="100710.88"/>
    <d v="2019-10-14T00:00:00"/>
    <s v="Brokerage"/>
    <s v="Inception"/>
    <m/>
    <d v="2020-01-22T00:00:00"/>
    <m/>
  </r>
  <r>
    <s v="Ravi Naik"/>
    <s v="'42040044180300000018"/>
    <s v="Active"/>
    <d v="2018-08-28T00:00:00"/>
    <d v="2020-08-23T00:00:00"/>
    <s v="Engineering"/>
    <n v="1"/>
    <s v="Vinay"/>
    <s v="Ahmedabad"/>
    <s v="Construction, Power &amp; Infrastructure"/>
    <x v="1"/>
    <n v="129485.38"/>
    <d v="2018-08-28T00:00:00"/>
    <s v="Brokerage"/>
    <s v="Inception"/>
    <m/>
    <d v="2020-01-22T00:00:00"/>
    <m/>
  </r>
  <r>
    <s v="Kamlesh Prasad"/>
    <s v="'42040044180300000033"/>
    <s v="Active"/>
    <d v="2018-12-06T00:00:00"/>
    <d v="2019-12-05T00:00:00"/>
    <s v="Engineering"/>
    <n v="1"/>
    <s v="Vinay"/>
    <s v="Ahmedabad"/>
    <s v="Construction, Power &amp; Infrastructure"/>
    <x v="2"/>
    <n v="53711"/>
    <d v="2018-12-06T00:00:00"/>
    <s v="Brokerage"/>
    <s v="Inception"/>
    <m/>
    <d v="2020-01-22T00:00:00"/>
    <m/>
  </r>
  <r>
    <s v="Nikhil Verma"/>
    <s v="'42040044180300000057"/>
    <s v="Active"/>
    <d v="2019-03-26T00:00:00"/>
    <d v="2020-09-25T00:00:00"/>
    <s v="Engineering"/>
    <n v="1"/>
    <s v="Vinay"/>
    <s v="Ahmedabad"/>
    <s v="Construction, Power &amp; Infrastructure"/>
    <x v="2"/>
    <n v="49576"/>
    <d v="2019-03-26T00:00:00"/>
    <s v="Brokerage"/>
    <s v="Inception"/>
    <m/>
    <d v="2020-01-22T00:00:00"/>
    <m/>
  </r>
  <r>
    <s v="Vaishali Desai"/>
    <s v="5004/118413988/00/000"/>
    <s v="Active"/>
    <d v="2016-09-21T00:00:00"/>
    <d v="2020-06-20T00:00:00"/>
    <s v="Engineering"/>
    <n v="1"/>
    <s v="Vinay"/>
    <s v="Ahmedabad"/>
    <s v="Construction, Power &amp; Infrastructure"/>
    <x v="2"/>
    <n v="0"/>
    <d v="2016-09-21T00:00:00"/>
    <s v="Brokerage"/>
    <s v="Endorsement"/>
    <m/>
    <d v="2020-01-22T00:00:00"/>
    <m/>
  </r>
  <r>
    <s v="Atul Naik"/>
    <s v="5004/118413988/00/000"/>
    <s v="Active"/>
    <d v="2016-09-21T00:00:00"/>
    <d v="2020-06-20T00:00:00"/>
    <s v="Engineering"/>
    <n v="1"/>
    <s v="Vinay"/>
    <s v="Ahmedabad"/>
    <s v="Construction, Power &amp; Infrastructure"/>
    <x v="2"/>
    <m/>
    <d v="2018-09-21T00:00:00"/>
    <s v="Brokerage "/>
    <s v="Endorsement"/>
    <m/>
    <d v="2020-01-22T00:00:00"/>
    <m/>
  </r>
  <r>
    <s v="Meena Bhargava"/>
    <s v="5004/118413988/00/000"/>
    <s v="Active"/>
    <d v="2016-09-21T00:00:00"/>
    <d v="2020-06-20T00:00:00"/>
    <s v="Engineering"/>
    <n v="1"/>
    <s v="Vinay"/>
    <s v="Ahmedabad"/>
    <s v="Construction, Power &amp; Infrastructure"/>
    <x v="2"/>
    <m/>
    <d v="2018-12-21T00:00:00"/>
    <s v="Brokerage "/>
    <s v="Endorsement"/>
    <m/>
    <d v="2020-01-22T00:00:00"/>
    <m/>
  </r>
  <r>
    <s v="Mona Chopra"/>
    <s v="'500413128488100000"/>
    <s v="Active"/>
    <d v="2017-06-01T00:00:00"/>
    <d v="2019-05-31T00:00:00"/>
    <s v="Engineering"/>
    <n v="1"/>
    <s v="Vinay"/>
    <s v="Ahmedabad"/>
    <s v="Construction, Power &amp; Infrastructure"/>
    <x v="2"/>
    <n v="64971"/>
    <d v="2018-12-01T00:00:00"/>
    <s v="Brokerage"/>
    <s v="Inception"/>
    <m/>
    <d v="2020-01-22T00:00:00"/>
    <m/>
  </r>
  <r>
    <s v="Mohit Tiwari"/>
    <s v="2002/174911788/00/000"/>
    <s v="Active"/>
    <d v="2019-06-30T00:00:00"/>
    <d v="2020-06-29T00:00:00"/>
    <s v="Marine"/>
    <n v="1"/>
    <s v="Vinay"/>
    <s v="Ahmedabad"/>
    <s v="Marine"/>
    <x v="0"/>
    <n v="66188.759999999995"/>
    <d v="2019-06-30T00:00:00"/>
    <s v="Brokerage"/>
    <s v="Renewal"/>
    <m/>
    <d v="2020-01-22T00:00:00"/>
    <m/>
  </r>
  <r>
    <s v="Tina Dutta"/>
    <s v="'2414201438068601000"/>
    <s v="Active"/>
    <d v="2017-06-30T00:00:00"/>
    <d v="2018-06-29T00:00:00"/>
    <s v="Marine"/>
    <n v="1"/>
    <s v="Vinay"/>
    <s v="Ahmedabad"/>
    <s v="Marine"/>
    <x v="2"/>
    <n v="37754.15"/>
    <d v="2018-06-30T00:00:00"/>
    <s v="Brokerage"/>
    <s v="Inception"/>
    <m/>
    <d v="2020-01-22T00:00:00"/>
    <m/>
  </r>
  <r>
    <s v="Hemant Das"/>
    <s v="'310300111910000371"/>
    <s v="Active"/>
    <d v="2019-09-01T00:00:00"/>
    <d v="2020-08-31T00:00:00"/>
    <s v="Fire"/>
    <n v="1"/>
    <s v="Vinay"/>
    <s v="Ahmedabad"/>
    <s v="Property / BI"/>
    <x v="0"/>
    <n v="48325.760000000002"/>
    <d v="2019-09-01T00:00:00"/>
    <s v="Brokerage"/>
    <s v="Renewal"/>
    <m/>
    <d v="2020-01-22T00:00:00"/>
    <m/>
  </r>
  <r>
    <s v="Sanjana Bhargava"/>
    <n v="3.1030411181E+17"/>
    <s v="Active"/>
    <d v="2018-09-01T00:00:00"/>
    <d v="2019-08-31T00:00:00"/>
    <s v="Fire"/>
    <n v="1"/>
    <s v="Vinay"/>
    <s v="Ahmedabad"/>
    <s v="Property / BI"/>
    <x v="0"/>
    <n v="5763.57"/>
    <d v="2018-09-01T00:00:00"/>
    <s v="Brokerage"/>
    <s v="Inception"/>
    <m/>
    <d v="2020-01-22T00:00:00"/>
    <m/>
  </r>
  <r>
    <s v="Kamlesh Trivedi"/>
    <n v="3.1030411181E+17"/>
    <s v="Inactive"/>
    <d v="2018-09-01T00:00:00"/>
    <d v="2019-08-31T00:00:00"/>
    <s v="Fire"/>
    <n v="1"/>
    <s v="Vinay"/>
    <s v="Ahmedabad"/>
    <s v="Property / BI"/>
    <x v="0"/>
    <n v="5721.71"/>
    <d v="2018-09-01T00:00:00"/>
    <s v="Brokerage"/>
    <s v="Inception"/>
    <m/>
    <d v="2020-01-22T00:00:00"/>
    <m/>
  </r>
  <r>
    <s v="Nikita Tiwari"/>
    <s v="OG-19-2202-1018-00000036"/>
    <s v="Inactive"/>
    <d v="2018-06-30T00:00:00"/>
    <d v="2019-06-29T00:00:00"/>
    <s v="Marine"/>
    <n v="5"/>
    <s v="Juli"/>
    <s v="Ahmedabad"/>
    <s v="Marine"/>
    <x v="0"/>
    <n v="50101.73"/>
    <d v="2018-06-30T00:00:00"/>
    <s v="Brokerage"/>
    <s v="Inception"/>
    <m/>
    <d v="2020-01-22T00:00:00"/>
    <m/>
  </r>
  <r>
    <s v="Kapil Kapoor"/>
    <s v="YB00015574000102"/>
    <s v="Inactive"/>
    <d v="2018-01-12T00:00:00"/>
    <d v="2019-01-11T00:00:00"/>
    <s v="Miscellaneous"/>
    <n v="1"/>
    <s v="Vinay"/>
    <s v="Ahmedabad"/>
    <s v="Energy"/>
    <x v="0"/>
    <n v="2940.49"/>
    <d v="2018-01-12T00:00:00"/>
    <s v="Brokerage"/>
    <s v="Lapse"/>
    <s v="OTHR â€“ Other"/>
    <d v="2020-01-22T00:00:00"/>
    <m/>
  </r>
  <r>
    <s v="Harish Rana"/>
    <s v="YB00015574000103"/>
    <s v="Active"/>
    <d v="2019-01-12T00:00:00"/>
    <d v="2020-01-11T00:00:00"/>
    <s v="Miscellaneous"/>
    <n v="1"/>
    <s v="Vinay"/>
    <s v="Ahmedabad"/>
    <s v="Energy"/>
    <x v="0"/>
    <n v="3073.94"/>
    <d v="2019-01-12T00:00:00"/>
    <s v="Brokerage"/>
    <s v="Renewal"/>
    <m/>
    <d v="2020-01-22T00:00:00"/>
    <m/>
  </r>
  <r>
    <s v="Nikhil Pandit"/>
    <s v="'2411 2020 9689 0500 000"/>
    <s v="Inactive"/>
    <d v="2018-01-16T00:00:00"/>
    <d v="2019-01-15T00:00:00"/>
    <s v="Marine"/>
    <n v="1"/>
    <s v="Vinay"/>
    <s v="Ahmedabad"/>
    <s v="Marine"/>
    <x v="2"/>
    <n v="330"/>
    <d v="2018-01-16T00:00:00"/>
    <s v="Brokerage"/>
    <s v="Lapse"/>
    <s v="OTHR â€“ Other"/>
    <d v="2020-01-22T00:00:00"/>
    <m/>
  </r>
  <r>
    <s v="Vivek Rana"/>
    <s v="'310300111910000396"/>
    <s v="Active"/>
    <d v="2019-09-01T00:00:00"/>
    <d v="2020-08-31T00:00:00"/>
    <s v="Fire"/>
    <n v="1"/>
    <s v="Vinay"/>
    <s v="Ahmedabad"/>
    <s v="Property / BI"/>
    <x v="0"/>
    <n v="20327.63"/>
    <d v="2019-09-01T00:00:00"/>
    <s v="Brokerage"/>
    <s v="Renewal"/>
    <m/>
    <d v="2020-01-22T00:00:00"/>
    <m/>
  </r>
  <r>
    <s v="Hemant Nair"/>
    <n v="3.1030411181E+17"/>
    <s v="Inactive"/>
    <d v="2018-09-01T00:00:00"/>
    <d v="2019-08-31T00:00:00"/>
    <s v="Fire"/>
    <n v="1"/>
    <s v="Vinay"/>
    <s v="Ahmedabad"/>
    <s v="Property / BI"/>
    <x v="0"/>
    <n v="2164.3000000000002"/>
    <d v="2018-09-01T00:00:00"/>
    <s v="Brokerage"/>
    <s v="Inception"/>
    <m/>
    <d v="2020-01-22T00:00:00"/>
    <m/>
  </r>
  <r>
    <s v="Veena Bhargava"/>
    <s v="'310300111910000397"/>
    <s v="Active"/>
    <d v="2019-09-01T00:00:00"/>
    <d v="2020-08-31T00:00:00"/>
    <s v="Fire"/>
    <n v="1"/>
    <s v="Vinay"/>
    <s v="Ahmedabad"/>
    <s v="Property / BI"/>
    <x v="0"/>
    <n v="27258.799999999999"/>
    <d v="2019-09-01T00:00:00"/>
    <s v="Brokerage"/>
    <s v="Renewal"/>
    <m/>
    <d v="2020-01-22T00:00:00"/>
    <m/>
  </r>
  <r>
    <s v="Shivam Shah"/>
    <n v="3.1030411181E+17"/>
    <s v="Inactive"/>
    <d v="2018-09-01T00:00:00"/>
    <d v="2019-08-31T00:00:00"/>
    <s v="Fire"/>
    <n v="1"/>
    <s v="Vinay"/>
    <s v="Ahmedabad"/>
    <s v="Property / BI"/>
    <x v="0"/>
    <n v="5105.2"/>
    <d v="2018-09-01T00:00:00"/>
    <s v="Brokerage"/>
    <s v="Inception"/>
    <m/>
    <d v="2020-01-22T00:00:00"/>
    <m/>
  </r>
  <r>
    <s v="Bhavna Bhandari"/>
    <s v="MD004600"/>
    <s v="Active"/>
    <d v="2020-01-17T00:00:00"/>
    <d v="2020-01-22T00:00:00"/>
    <s v="Employee Benefits"/>
    <n v="1"/>
    <s v="Vinay"/>
    <s v="Ahmedabad"/>
    <s v="Small Medium Enterpries (SME)"/>
    <x v="2"/>
    <n v="95.85"/>
    <d v="2020-01-17T00:00:00"/>
    <s v="Brokerage"/>
    <s v="Inception"/>
    <m/>
    <d v="2020-01-22T00:00:00"/>
    <m/>
  </r>
  <r>
    <s v="Tarun Shah"/>
    <n v="3.1030411181E+17"/>
    <s v="Active"/>
    <d v="2018-09-01T00:00:00"/>
    <d v="2019-08-31T00:00:00"/>
    <s v="Fire"/>
    <n v="1"/>
    <s v="Vinay"/>
    <s v="Ahmedabad"/>
    <s v="Property / BI"/>
    <x v="0"/>
    <n v="153.76"/>
    <d v="2018-09-01T00:00:00"/>
    <s v="Brokerage"/>
    <s v="Inception"/>
    <m/>
    <d v="2020-01-22T00:00:00"/>
    <m/>
  </r>
  <r>
    <s v="Hemant Chauhan"/>
    <n v="3.1030411181E+17"/>
    <s v="Active"/>
    <d v="2018-09-01T00:00:00"/>
    <d v="2019-08-31T00:00:00"/>
    <s v="Fire"/>
    <n v="1"/>
    <s v="Vinay"/>
    <s v="Ahmedabad"/>
    <s v="Property / BI"/>
    <x v="0"/>
    <n v="3842.38"/>
    <d v="2018-09-01T00:00:00"/>
    <s v="Brokerage"/>
    <s v="Inception"/>
    <m/>
    <d v="2020-01-22T00:00:00"/>
    <m/>
  </r>
  <r>
    <s v="Geeta Verma"/>
    <s v="0865085175 00 00"/>
    <s v="Active"/>
    <d v="2019-09-12T00:00:00"/>
    <d v="2020-09-11T00:00:00"/>
    <s v="Marine"/>
    <n v="1"/>
    <s v="Vinay"/>
    <s v="Ahmedabad"/>
    <s v="Small Medium Enterpries (SME)"/>
    <x v="0"/>
    <n v="3300"/>
    <d v="2019-09-12T00:00:00"/>
    <s v="Brokerage"/>
    <s v="Inception"/>
    <m/>
    <d v="2020-01-22T00:00:00"/>
    <m/>
  </r>
  <r>
    <s v="Ashok Patel"/>
    <s v="2002/160095852/00/000"/>
    <s v="Active"/>
    <d v="2018-11-01T00:00:00"/>
    <d v="2019-10-31T00:00:00"/>
    <s v="Marine"/>
    <n v="1"/>
    <s v="Vinay"/>
    <s v="Ahmedabad"/>
    <s v="Marine"/>
    <x v="0"/>
    <n v="7424.84"/>
    <d v="2018-11-01T00:00:00"/>
    <s v="Brokerage"/>
    <s v="Renewal"/>
    <m/>
    <d v="2020-01-22T00:00:00"/>
    <m/>
  </r>
  <r>
    <s v="Gayatri Reddy"/>
    <n v="22214171"/>
    <s v="Inactive"/>
    <d v="2017-11-01T00:00:00"/>
    <d v="2018-10-31T00:00:00"/>
    <s v="Marine"/>
    <n v="1"/>
    <s v="Vinay"/>
    <s v="Ahmedabad"/>
    <s v="Marine"/>
    <x v="0"/>
    <n v="55687.5"/>
    <d v="2017-11-01T00:00:00"/>
    <s v="Brokerage"/>
    <s v="Lapse"/>
    <s v="OTHR â€“ Other"/>
    <d v="2020-01-22T00:00:00"/>
    <m/>
  </r>
  <r>
    <s v="Snehal Patel"/>
    <n v="22341873"/>
    <s v="Active"/>
    <d v="2018-09-12T00:00:00"/>
    <d v="2019-09-11T00:00:00"/>
    <s v="Marine"/>
    <n v="5"/>
    <s v="Juli"/>
    <s v="Ahmedabad"/>
    <s v="Marine"/>
    <x v="0"/>
    <n v="8745.18"/>
    <d v="2018-09-12T00:00:00"/>
    <s v="Brokerage"/>
    <s v="Inception"/>
    <m/>
    <d v="2020-01-22T00:00:00"/>
    <m/>
  </r>
  <r>
    <s v="Vivek Yadav"/>
    <s v="'21300031180100007178"/>
    <s v="Active"/>
    <d v="2019-02-15T00:00:00"/>
    <d v="2020-02-14T00:00:00"/>
    <s v="Motor"/>
    <n v="9"/>
    <s v="Manish Sharma"/>
    <s v="Ahmedabad"/>
    <s v="Motor"/>
    <x v="2"/>
    <n v="10578.39"/>
    <d v="2019-02-15T00:00:00"/>
    <s v="Brokerage"/>
    <s v="Inception"/>
    <m/>
    <d v="2020-01-22T00:00:00"/>
    <m/>
  </r>
  <r>
    <s v="Kiran Saxena"/>
    <s v="'310300111910000395"/>
    <s v="Active"/>
    <d v="2019-09-01T00:00:00"/>
    <d v="2020-08-31T00:00:00"/>
    <s v="Fire"/>
    <n v="1"/>
    <s v="Vinay"/>
    <s v="Ahmedabad"/>
    <s v="Property / BI"/>
    <x v="0"/>
    <n v="10279.51"/>
    <d v="2019-09-01T00:00:00"/>
    <s v="Brokerage"/>
    <s v="Renewal"/>
    <m/>
    <d v="2020-01-22T00:00:00"/>
    <m/>
  </r>
  <r>
    <s v="Uday Reddy"/>
    <n v="3.1030411181E+17"/>
    <s v="Inactive"/>
    <d v="2018-09-01T00:00:00"/>
    <d v="2019-08-31T00:00:00"/>
    <s v="Fire"/>
    <n v="1"/>
    <s v="Vinay"/>
    <s v="Ahmedabad"/>
    <s v="Property / BI"/>
    <x v="0"/>
    <n v="610.77"/>
    <d v="2018-09-01T00:00:00"/>
    <s v="Brokerage"/>
    <s v="Inception"/>
    <m/>
    <d v="2020-01-22T00:00:00"/>
    <m/>
  </r>
  <r>
    <s v="Anita Pandit"/>
    <n v="301004265"/>
    <s v="Inactive"/>
    <d v="2018-03-09T00:00:00"/>
    <d v="2019-03-08T00:00:00"/>
    <s v="Liability"/>
    <n v="12"/>
    <s v="Shivani Sharma"/>
    <s v="Ahmedabad"/>
    <s v="Global Client Network (GNB Inward)"/>
    <x v="0"/>
    <n v="25000"/>
    <d v="2018-03-09T00:00:00"/>
    <s v="Brokerage"/>
    <s v="Inception"/>
    <m/>
    <d v="2020-01-22T00:00:00"/>
    <m/>
  </r>
  <r>
    <s v="Hina Malhotra"/>
    <s v="0301004265-1"/>
    <s v="Active"/>
    <d v="2019-03-09T00:00:00"/>
    <d v="2020-03-08T00:00:00"/>
    <s v="Liability"/>
    <n v="3"/>
    <s v="Animesh Rawat"/>
    <s v="Ahmedabad"/>
    <s v="Global Client Network (GNB Inward)"/>
    <x v="0"/>
    <n v="23750"/>
    <d v="2019-03-09T00:00:00"/>
    <s v="Brokerage"/>
    <s v="Renewal"/>
    <m/>
    <d v="2020-01-22T00:00:00"/>
    <m/>
  </r>
  <r>
    <s v="Alka Patel"/>
    <n v="195269000000"/>
    <s v="Inactive"/>
    <d v="2018-11-10T00:00:00"/>
    <d v="2019-11-09T00:00:00"/>
    <s v="Employee Benefits"/>
    <n v="13"/>
    <s v="Vididt Saha"/>
    <s v="Ahmedabad"/>
    <s v="Employee Benefits (EB)"/>
    <x v="2"/>
    <n v="0"/>
    <d v="2018-11-10T00:00:00"/>
    <s v="Brokerage"/>
    <s v="Inception"/>
    <m/>
    <d v="2020-01-22T00:00:00"/>
    <m/>
  </r>
  <r>
    <s v="Shruti Roy"/>
    <n v="2.4122020718290002E+18"/>
    <s v="Inactive"/>
    <d v="2018-01-12T00:00:00"/>
    <d v="2019-01-11T00:00:00"/>
    <s v="Marine"/>
    <n v="13"/>
    <s v="Vididt Saha"/>
    <s v="Ahmedabad"/>
    <s v="Marine"/>
    <x v="2"/>
    <n v="10395"/>
    <d v="2018-01-12T00:00:00"/>
    <s v="Brokerage"/>
    <s v="Endorsement"/>
    <m/>
    <d v="2020-01-22T00:00:00"/>
    <m/>
  </r>
  <r>
    <s v="Archana Singh"/>
    <n v="2.4122020718290002E+18"/>
    <s v="Inactive"/>
    <d v="2018-01-12T00:00:00"/>
    <d v="2019-01-11T00:00:00"/>
    <s v="Marine"/>
    <n v="13"/>
    <s v="Vididt Saha"/>
    <s v="Ahmedabad"/>
    <s v="Marine"/>
    <x v="2"/>
    <n v="0"/>
    <m/>
    <s v="Brokerage "/>
    <s v="Endorsement"/>
    <m/>
    <d v="2020-01-22T00:00:00"/>
    <m/>
  </r>
  <r>
    <s v="Mukul Goyal"/>
    <s v="2412 2020 7182 9001 000"/>
    <s v="Inactive"/>
    <d v="2019-01-12T00:00:00"/>
    <d v="2020-01-11T00:00:00"/>
    <s v="Marine"/>
    <n v="13"/>
    <s v="Vididt Saha"/>
    <s v="Ahmedabad"/>
    <s v="Marine"/>
    <x v="2"/>
    <n v="15592.5"/>
    <d v="2019-01-12T00:00:00"/>
    <s v="Brokerage"/>
    <s v="Renewal"/>
    <m/>
    <d v="2020-01-22T00:00:00"/>
    <m/>
  </r>
  <r>
    <s v="Namita Bajaj"/>
    <n v="2.4122020718290002E+18"/>
    <s v="Active"/>
    <d v="2020-01-12T00:00:00"/>
    <d v="2021-01-11T00:00:00"/>
    <s v="Marine"/>
    <n v="13"/>
    <s v="Vididt Saha"/>
    <s v="Ahmedabad"/>
    <s v="Marine"/>
    <x v="2"/>
    <n v="11310.75"/>
    <d v="2020-01-12T00:00:00"/>
    <s v="Brokerage"/>
    <s v="Renewal"/>
    <m/>
    <d v="2020-01-22T00:00:00"/>
    <m/>
  </r>
  <r>
    <s v="Nikita Joshi"/>
    <s v="4101191100000008-00"/>
    <s v="Active"/>
    <d v="2019-11-10T00:00:00"/>
    <d v="2020-11-09T00:00:00"/>
    <s v="Employee Benefits"/>
    <n v="13"/>
    <s v="Vididt Saha"/>
    <s v="Ahmedabad"/>
    <s v="Employee Benefits (EB)"/>
    <x v="0"/>
    <n v="48928.73"/>
    <d v="2019-11-10T00:00:00"/>
    <s v="Brokerage"/>
    <s v="Renewal"/>
    <m/>
    <d v="2020-01-22T00:00:00"/>
    <m/>
  </r>
  <r>
    <s v="Tejas Shah"/>
    <n v="41050127"/>
    <s v="Active"/>
    <d v="2019-11-25T00:00:00"/>
    <d v="2020-11-24T00:00:00"/>
    <s v="Liability"/>
    <n v="13"/>
    <s v="Vididt Saha"/>
    <s v="Ahmedabad"/>
    <s v="Liability"/>
    <x v="0"/>
    <n v="18975"/>
    <d v="2019-11-25T00:00:00"/>
    <s v="Brokerage"/>
    <s v="Inception"/>
    <m/>
    <d v="2020-01-22T00:00:00"/>
    <m/>
  </r>
  <r>
    <s v="Kavita Rao"/>
    <n v="43169018"/>
    <s v="Inactive"/>
    <d v="2018-07-11T00:00:00"/>
    <d v="2019-07-10T00:00:00"/>
    <s v="Miscellaneous"/>
    <n v="13"/>
    <s v="Vididt Saha"/>
    <s v="Ahmedabad"/>
    <s v="Liability"/>
    <x v="2"/>
    <n v="16170"/>
    <d v="2018-07-11T00:00:00"/>
    <s v="Brokerage"/>
    <s v="Lapse"/>
    <s v="NOLN - No Longer Needed"/>
    <d v="2020-01-22T00:00:00"/>
    <m/>
  </r>
  <r>
    <s v="Hemant Shah"/>
    <n v="54522170"/>
    <s v="Active"/>
    <d v="2019-07-09T00:00:00"/>
    <d v="2020-07-08T00:00:00"/>
    <s v="Employee Benefits"/>
    <n v="13"/>
    <s v="Vididt Saha"/>
    <s v="Ahmedabad"/>
    <s v="Employee Benefits (EB)"/>
    <x v="2"/>
    <n v="9056.48"/>
    <d v="2019-07-09T00:00:00"/>
    <s v="Brokerage"/>
    <s v="Inception"/>
    <m/>
    <d v="2020-01-22T00:00:00"/>
    <m/>
  </r>
  <r>
    <s v="Prabhat Naik"/>
    <s v="OG-19-2202-4001-00004011"/>
    <s v="Inactive"/>
    <d v="2018-07-10T00:00:00"/>
    <d v="2019-07-09T00:00:00"/>
    <s v="Fire"/>
    <n v="13"/>
    <s v="Vididt Saha"/>
    <s v="Ahmedabad"/>
    <s v="Property / BI"/>
    <x v="2"/>
    <n v="18357"/>
    <d v="2018-07-10T00:00:00"/>
    <s v="Brokerage"/>
    <s v="Lapse"/>
    <s v="OTHR â€“ Other"/>
    <d v="2020-01-22T00:00:00"/>
    <m/>
  </r>
  <r>
    <s v="Nikhil Tiwari"/>
    <s v="OG-19-2202-4004-00000044"/>
    <s v="Inactive"/>
    <d v="2018-07-10T00:00:00"/>
    <d v="2019-07-09T00:00:00"/>
    <s v="Fire"/>
    <n v="13"/>
    <s v="Vididt Saha"/>
    <s v="Ahmedabad"/>
    <s v="Property / BI"/>
    <x v="2"/>
    <n v="10416.75"/>
    <d v="2018-07-10T00:00:00"/>
    <s v="Brokerage"/>
    <s v="Inception"/>
    <m/>
    <d v="2020-01-22T00:00:00"/>
    <m/>
  </r>
  <r>
    <s v="Neha Trivedi"/>
    <s v="OG-19-2202-4010-00000816"/>
    <s v="Inactive"/>
    <d v="2018-07-10T00:00:00"/>
    <d v="2019-07-09T00:00:00"/>
    <s v="Miscellaneous"/>
    <n v="13"/>
    <s v="Vididt Saha"/>
    <s v="Ahmedabad"/>
    <s v="Property / BI"/>
    <x v="2"/>
    <n v="1232"/>
    <d v="2018-07-10T00:00:00"/>
    <s v="Brokerage"/>
    <s v="Inception"/>
    <m/>
    <d v="2020-01-22T00:00:00"/>
    <m/>
  </r>
  <r>
    <s v="Shruti Agarwal"/>
    <s v="OG-19-2202-4010-00000817"/>
    <s v="Inactive"/>
    <d v="2018-07-10T00:00:00"/>
    <d v="2019-07-09T00:00:00"/>
    <s v="Miscellaneous"/>
    <n v="13"/>
    <s v="Vididt Saha"/>
    <s v="Ahmedabad"/>
    <s v="Property / BI"/>
    <x v="2"/>
    <n v="242.5"/>
    <d v="2018-07-10T00:00:00"/>
    <s v="Brokerage"/>
    <s v="Lapse"/>
    <s v="NOLN - No Longer Needed"/>
    <d v="2020-01-22T00:00:00"/>
    <m/>
  </r>
  <r>
    <s v="Kiran Desai"/>
    <s v="OG-19-2202-4011-00000127"/>
    <s v="Active"/>
    <d v="2019-01-09T00:00:00"/>
    <d v="2020-01-08T00:00:00"/>
    <s v="Miscellaneous"/>
    <n v="13"/>
    <s v="Vididt Saha"/>
    <s v="Ahmedabad"/>
    <s v="Property / BI"/>
    <x v="2"/>
    <n v="643.75"/>
    <d v="2019-01-09T00:00:00"/>
    <s v="Brokerage"/>
    <s v="Inception"/>
    <m/>
    <d v="2020-01-22T00:00:00"/>
    <m/>
  </r>
  <r>
    <s v="Kanchan Iyer"/>
    <s v="OG-20-2202-4004-00000043"/>
    <s v="Active"/>
    <d v="2019-05-16T00:00:00"/>
    <d v="2020-05-15T00:00:00"/>
    <s v="Fire"/>
    <n v="13"/>
    <s v="Vididt Saha"/>
    <s v="Ahmedabad"/>
    <s v="Property / BI"/>
    <x v="2"/>
    <n v="4595.75"/>
    <d v="2019-05-16T00:00:00"/>
    <s v="Brokerage"/>
    <s v="Inception"/>
    <m/>
    <d v="2020-01-22T00:00:00"/>
    <m/>
  </r>
  <r>
    <s v="Bhavna Kapoor"/>
    <s v="OG-20-2202-4004-00000066"/>
    <s v="Active"/>
    <d v="2019-07-11T00:00:00"/>
    <d v="2020-07-10T00:00:00"/>
    <s v="Fire"/>
    <n v="13"/>
    <s v="Vididt Saha"/>
    <s v="Ahmedabad"/>
    <s v="Property / BI"/>
    <x v="2"/>
    <n v="21905.200000000001"/>
    <d v="2019-07-11T00:00:00"/>
    <s v="Brokerage"/>
    <s v="Renewal"/>
    <m/>
    <d v="2020-01-22T00:00:00"/>
    <m/>
  </r>
  <r>
    <s v="Ritika Reddy"/>
    <s v="OG-20-2202-4010-00000924"/>
    <s v="Active"/>
    <d v="2019-07-10T00:00:00"/>
    <d v="2020-07-09T00:00:00"/>
    <s v="Miscellaneous"/>
    <n v="13"/>
    <s v="Vididt Saha"/>
    <s v="Ahmedabad"/>
    <s v="Property / BI"/>
    <x v="2"/>
    <n v="337.5"/>
    <d v="2019-07-10T00:00:00"/>
    <s v="Brokerage"/>
    <s v="Renewal"/>
    <m/>
    <d v="2020-01-22T00:00:00"/>
    <m/>
  </r>
  <r>
    <s v="Suresh Das"/>
    <s v="0000000007919559-01"/>
    <s v="Active"/>
    <d v="2018-12-28T00:00:00"/>
    <d v="2019-12-27T00:00:00"/>
    <s v="Marine"/>
    <n v="1"/>
    <s v="Vinay"/>
    <s v="Ahmedabad"/>
    <s v="Marine"/>
    <x v="2"/>
    <n v="6112.76"/>
    <d v="2018-12-28T00:00:00"/>
    <s v="Brokerage"/>
    <s v="Endorsement"/>
    <m/>
    <d v="2020-01-22T00:00:00"/>
    <m/>
  </r>
  <r>
    <s v="Shikha Chauhan"/>
    <s v="0000000007919559-01"/>
    <s v="Active"/>
    <d v="2018-12-28T00:00:00"/>
    <d v="2019-12-27T00:00:00"/>
    <s v="Marine"/>
    <n v="1"/>
    <s v="Vinay"/>
    <s v="Ahmedabad"/>
    <s v="Marine"/>
    <x v="2"/>
    <n v="0"/>
    <m/>
    <s v="Brokerage "/>
    <s v="Endorsement"/>
    <m/>
    <d v="2020-01-22T00:00:00"/>
    <m/>
  </r>
  <r>
    <s v="Hemant Dutta"/>
    <s v="2001/161822918/00/000"/>
    <s v="Active"/>
    <d v="2018-12-06T00:00:00"/>
    <d v="2019-12-05T00:00:00"/>
    <s v="Marine"/>
    <n v="1"/>
    <s v="Vinay"/>
    <s v="Ahmedabad"/>
    <s v="Marine"/>
    <x v="2"/>
    <n v="10725"/>
    <d v="2018-12-06T00:00:00"/>
    <s v="Brokerage"/>
    <s v="Inception"/>
    <m/>
    <d v="2020-01-22T00:00:00"/>
    <m/>
  </r>
  <r>
    <s v="Dinesh Pandey"/>
    <n v="2280014070"/>
    <s v="Active"/>
    <d v="2019-03-09T00:00:00"/>
    <d v="2020-03-08T00:00:00"/>
    <s v="Liability"/>
    <n v="2"/>
    <s v="Abhinav Shivam"/>
    <s v="Ahmedabad"/>
    <s v="Liability"/>
    <x v="2"/>
    <n v="27530.38"/>
    <d v="2019-03-09T00:00:00"/>
    <s v="Brokerage"/>
    <s v="Inception"/>
    <m/>
    <d v="2020-01-22T00:00:00"/>
    <m/>
  </r>
  <r>
    <s v="Archana Iyer"/>
    <n v="3.1030411181E+17"/>
    <s v="Inactive"/>
    <d v="2018-04-01T00:00:00"/>
    <d v="2019-03-31T00:00:00"/>
    <s v="Miscellaneous"/>
    <n v="1"/>
    <s v="Vinay"/>
    <s v="Ahmedabad"/>
    <s v="Property / BI"/>
    <x v="2"/>
    <n v="106033.91"/>
    <d v="2018-04-01T00:00:00"/>
    <s v="Brokerage"/>
    <s v="Lapse"/>
    <s v="COMP - Competition"/>
    <d v="2020-01-22T00:00:00"/>
    <m/>
  </r>
  <r>
    <s v="Deepak Menon"/>
    <n v="3.1030411181E+17"/>
    <s v="Active"/>
    <d v="2019-01-08T00:00:00"/>
    <d v="2019-04-07T00:00:00"/>
    <s v="Fire"/>
    <n v="2"/>
    <s v="Abhinav Shivam"/>
    <s v="Ahmedabad"/>
    <s v="Small Medium Enterpries (SME)"/>
    <x v="2"/>
    <n v="3978.77"/>
    <d v="2019-01-08T00:00:00"/>
    <s v="Brokerage"/>
    <s v="Inception"/>
    <m/>
    <d v="2020-01-22T00:00:00"/>
    <m/>
  </r>
  <r>
    <s v="Vivek Gupta"/>
    <n v="3.1030411181E+17"/>
    <s v="Active"/>
    <d v="2019-01-19T00:00:00"/>
    <d v="2019-04-18T00:00:00"/>
    <s v="Fire"/>
    <n v="2"/>
    <s v="Abhinav Shivam"/>
    <s v="Ahmedabad"/>
    <s v="Small Medium Enterpries (SME)"/>
    <x v="2"/>
    <n v="9453.35"/>
    <d v="2019-01-19T00:00:00"/>
    <s v="Brokerage"/>
    <s v="Inception"/>
    <m/>
    <d v="2020-01-22T00:00:00"/>
    <m/>
  </r>
  <r>
    <s v="Rina Shah"/>
    <n v="3.1030411181E+17"/>
    <s v="Active"/>
    <d v="2019-02-26T00:00:00"/>
    <d v="2019-04-25T00:00:00"/>
    <s v="Fire"/>
    <n v="2"/>
    <s v="Abhinav Shivam"/>
    <s v="Ahmedabad"/>
    <s v="Small Medium Enterpries (SME)"/>
    <x v="2"/>
    <n v="4156.79"/>
    <d v="2019-02-26T00:00:00"/>
    <s v="Brokerage"/>
    <s v="Inception"/>
    <m/>
    <d v="2020-01-22T00:00:00"/>
    <m/>
  </r>
  <r>
    <s v="Uday Prasad"/>
    <n v="43187020"/>
    <s v="Active"/>
    <d v="2019-04-22T00:00:00"/>
    <d v="2020-04-21T00:00:00"/>
    <s v="Miscellaneous"/>
    <n v="13"/>
    <s v="Vididt Saha"/>
    <s v="Ahmedabad"/>
    <s v="Liability"/>
    <x v="1"/>
    <n v="7451.24"/>
    <d v="2019-04-22T00:00:00"/>
    <s v="Brokerage"/>
    <s v="Inception"/>
    <m/>
    <d v="2020-01-22T00:00:00"/>
    <m/>
  </r>
  <r>
    <s v="Nitin Kapoor"/>
    <s v="0865082088 00"/>
    <s v="Active"/>
    <d v="2018-12-07T00:00:00"/>
    <d v="2019-12-06T00:00:00"/>
    <s v="Marine"/>
    <n v="1"/>
    <s v="Vinay"/>
    <s v="Ahmedabad"/>
    <s v="Marine"/>
    <x v="2"/>
    <n v="3630"/>
    <d v="2019-12-17T00:00:00"/>
    <s v="Brokerage"/>
    <s v="Inception"/>
    <m/>
    <d v="2020-01-22T00:00:00"/>
    <m/>
  </r>
  <r>
    <s v="Harish Kaul"/>
    <s v="0865081032 00"/>
    <s v="Active"/>
    <d v="2018-09-11T00:00:00"/>
    <d v="2019-09-10T00:00:00"/>
    <s v="Marine"/>
    <n v="1"/>
    <s v="Vinay"/>
    <s v="Ahmedabad"/>
    <s v="Marine"/>
    <x v="0"/>
    <n v="1072.5"/>
    <d v="2019-09-11T00:00:00"/>
    <s v="Brokerage"/>
    <s v="Inception"/>
    <m/>
    <d v="2020-01-22T00:00:00"/>
    <m/>
  </r>
  <r>
    <s v="Neeraj Arora"/>
    <n v="1.11200441808E+19"/>
    <s v="Active"/>
    <d v="2019-01-03T00:00:00"/>
    <d v="2019-10-02T00:00:00"/>
    <s v="Engineering"/>
    <n v="3"/>
    <s v="Animesh Rawat"/>
    <s v="Ahmedabad"/>
    <s v="Global Client Network (GNB Inward)"/>
    <x v="2"/>
    <n v="49401.25"/>
    <d v="2019-01-03T00:00:00"/>
    <s v="Brokerage"/>
    <s v="Inception"/>
    <m/>
    <d v="2020-01-22T00:00:00"/>
    <m/>
  </r>
  <r>
    <s v="Mukul Kumar"/>
    <n v="1.11200441808E+19"/>
    <s v="Active"/>
    <d v="2019-01-03T00:00:00"/>
    <d v="2019-10-02T00:00:00"/>
    <s v="Engineering"/>
    <n v="3"/>
    <s v="Animesh Rawat"/>
    <s v="Ahmedabad"/>
    <s v="Global Client Network (GNB Inward)"/>
    <x v="2"/>
    <n v="49401.25"/>
    <d v="2019-01-03T00:00:00"/>
    <s v="Brokerage"/>
    <s v="Inception"/>
    <m/>
    <d v="2020-01-22T00:00:00"/>
    <m/>
  </r>
  <r>
    <s v="Gauri Naik"/>
    <n v="1.1120044185899999E+19"/>
    <s v="Active"/>
    <d v="2019-01-03T00:00:00"/>
    <d v="2019-10-02T00:00:00"/>
    <s v="Engineering"/>
    <n v="3"/>
    <s v="Animesh Rawat"/>
    <s v="Ahmedabad"/>
    <s v="Global Client Network (GNB Inward)"/>
    <x v="2"/>
    <n v="45000"/>
    <d v="2019-01-03T00:00:00"/>
    <s v="Brokerage"/>
    <s v="Inception"/>
    <m/>
    <d v="2020-01-22T00:00:00"/>
    <m/>
  </r>
  <r>
    <s v="Harish Menon"/>
    <s v="4016/138636598/01/000"/>
    <s v="Inactive"/>
    <d v="2018-09-30T00:00:00"/>
    <d v="2019-09-29T00:00:00"/>
    <s v="Employee Benefits"/>
    <n v="10"/>
    <s v="Mark"/>
    <s v="Ahmedabad"/>
    <s v="Employee Benefits (EB)"/>
    <x v="0"/>
    <n v="54000"/>
    <d v="2018-09-30T00:00:00"/>
    <s v="Brokerage"/>
    <s v="Inception"/>
    <m/>
    <d v="2020-01-22T00:00:00"/>
    <m/>
  </r>
  <r>
    <s v="Mohit Gupta"/>
    <s v="2005/162167315/00/000"/>
    <s v="Active"/>
    <d v="2018-12-14T00:00:00"/>
    <d v="2019-12-13T00:00:00"/>
    <s v="Marine"/>
    <n v="12"/>
    <s v="Shivani Sharma"/>
    <s v="Ahmedabad"/>
    <s v="Global Client Network (GNB Inward)"/>
    <x v="2"/>
    <n v="5659.5"/>
    <d v="2018-12-14T00:00:00"/>
    <s v="Brokerage"/>
    <s v="Inception"/>
    <m/>
    <d v="2020-01-22T00:00:00"/>
    <m/>
  </r>
  <r>
    <s v="Amit Arora"/>
    <n v="3.1142027482102001E+18"/>
    <s v="Active"/>
    <d v="2019-04-11T00:00:00"/>
    <d v="2020-04-09T00:00:00"/>
    <s v="Miscellaneous"/>
    <n v="3"/>
    <s v="Animesh Rawat"/>
    <s v="Ahmedabad"/>
    <s v="Global Client Network (GNB Inward)"/>
    <x v="2"/>
    <n v="2942.25"/>
    <d v="2019-04-11T00:00:00"/>
    <s v="Brokerage"/>
    <s v="Inception"/>
    <m/>
    <d v="2020-01-22T00:00:00"/>
    <m/>
  </r>
  <r>
    <s v="Nikita Pandit"/>
    <s v="0000000007404252-01"/>
    <s v="Inactive"/>
    <d v="2018-10-24T00:00:00"/>
    <d v="2019-10-23T00:00:00"/>
    <s v="Miscellaneous"/>
    <n v="3"/>
    <s v="Animesh Rawat"/>
    <s v="Ahmedabad"/>
    <s v="Global Client Network (GNB Inward)"/>
    <x v="0"/>
    <n v="6335.5"/>
    <d v="2019-10-23T00:00:00"/>
    <s v="Brokerage"/>
    <s v="Inception"/>
    <m/>
    <d v="2020-01-22T00:00:00"/>
    <m/>
  </r>
  <r>
    <s v="Vikas Gupta"/>
    <s v="0000000007404252-02"/>
    <s v="Active"/>
    <d v="2019-10-26T00:00:00"/>
    <d v="2020-10-25T00:00:00"/>
    <s v="Miscellaneous"/>
    <n v="3"/>
    <s v="Animesh Rawat"/>
    <s v="Ahmedabad"/>
    <s v="Global Client Network (GNB Inward)"/>
    <x v="0"/>
    <n v="2436.75"/>
    <d v="2019-10-26T00:00:00"/>
    <s v="Brokerage"/>
    <s v="Renewal"/>
    <m/>
    <d v="2020-01-22T00:00:00"/>
    <m/>
  </r>
  <r>
    <s v="Kamlesh Pillai"/>
    <n v="10619837"/>
    <s v="Inactive"/>
    <d v="2018-10-24T00:00:00"/>
    <d v="2019-10-23T00:00:00"/>
    <s v="Fire"/>
    <n v="3"/>
    <s v="Animesh Rawat"/>
    <s v="Ahmedabad"/>
    <s v="Global Client Network (GNB Inward)"/>
    <x v="0"/>
    <n v="18321.23"/>
    <d v="2018-10-24T00:00:00"/>
    <s v="Brokerage"/>
    <s v="Inception"/>
    <m/>
    <d v="2020-01-22T00:00:00"/>
    <m/>
  </r>
  <r>
    <s v="Umesh Agarwal"/>
    <s v="0000000010619837-01"/>
    <s v="Active"/>
    <d v="2019-10-25T00:00:00"/>
    <d v="2020-10-24T00:00:00"/>
    <s v="Fire"/>
    <n v="3"/>
    <s v="Animesh Rawat"/>
    <s v="Ahmedabad"/>
    <s v="Global Client Network (GNB Inward)"/>
    <x v="0"/>
    <n v="26967.39"/>
    <d v="2019-10-25T00:00:00"/>
    <s v="Brokerage"/>
    <s v="Renewal"/>
    <m/>
    <d v="2020-01-22T00:00:00"/>
    <m/>
  </r>
  <r>
    <s v="Ankur Gandhi"/>
    <s v="1011/142530053/00/000"/>
    <s v="Active"/>
    <d v="2018-01-01T00:00:00"/>
    <d v="2018-12-31T00:00:00"/>
    <s v="Miscellaneous"/>
    <n v="3"/>
    <s v="Animesh Rawat"/>
    <s v="Ahmedabad"/>
    <s v="Global Client Network (GNB Inward)"/>
    <x v="0"/>
    <n v="159956.76"/>
    <d v="2018-01-01T00:00:00"/>
    <s v="Brokerage"/>
    <s v="Inception"/>
    <m/>
    <d v="2020-01-22T00:00:00"/>
    <m/>
  </r>
  <r>
    <s v="Dinesh Kaul"/>
    <s v="1011/142530053/01/000"/>
    <s v="Active"/>
    <d v="2019-01-01T00:00:00"/>
    <d v="2019-12-31T00:00:00"/>
    <s v="Fire"/>
    <n v="3"/>
    <s v="Animesh Rawat"/>
    <s v="Ahmedabad"/>
    <s v="Global Client Network (GNB Inward)"/>
    <x v="0"/>
    <n v="0"/>
    <d v="2019-01-01T00:00:00"/>
    <s v="Brokerage"/>
    <s v="Inception"/>
    <m/>
    <d v="2020-01-22T00:00:00"/>
    <m/>
  </r>
  <r>
    <s v="Ankur Naik"/>
    <n v="1.60261822110088E+17"/>
    <s v="Active"/>
    <d v="2018-05-31T00:00:00"/>
    <d v="2018-09-30T00:00:00"/>
    <s v="Engineering"/>
    <n v="3"/>
    <s v="Animesh Rawat"/>
    <s v="Ahmedabad"/>
    <s v="Global Client Network (GNB Inward)"/>
    <x v="0"/>
    <n v="8268.1299999999992"/>
    <d v="2018-09-30T00:00:00"/>
    <s v="Brokerage"/>
    <s v="Inception"/>
    <m/>
    <d v="2020-01-22T00:00:00"/>
    <m/>
  </r>
  <r>
    <s v="DDD"/>
    <n v="3.1142029974272998E+18"/>
    <s v="Active"/>
    <d v="2019-09-19T00:00:00"/>
    <d v="2020-09-18T00:00:00"/>
    <s v="Miscellaneous"/>
    <n v="3"/>
    <s v="Animesh Rawat"/>
    <s v="Ahmedabad"/>
    <s v="Global Client Network (GNB Inward)"/>
    <x v="0"/>
    <n v="12500.13"/>
    <d v="2019-09-19T00:00:00"/>
    <s v="Brokerage"/>
    <s v="Renewal"/>
    <m/>
    <d v="2020-01-22T00:00:00"/>
    <m/>
  </r>
  <r>
    <s v="DDD"/>
    <n v="3.1242015891005998E+18"/>
    <s v="Active"/>
    <d v="2018-03-27T00:00:00"/>
    <d v="2019-03-26T00:00:00"/>
    <s v="Miscellaneous"/>
    <n v="3"/>
    <s v="Animesh Rawat"/>
    <s v="Ahmedabad"/>
    <s v="Global Client Network (GNB Inward)"/>
    <x v="0"/>
    <n v="10584.15"/>
    <d v="2018-03-27T00:00:00"/>
    <s v="Brokerage"/>
    <s v="Inception"/>
    <m/>
    <d v="2020-01-22T00:00:00"/>
    <m/>
  </r>
  <r>
    <s v="DDD"/>
    <n v="3.1242015891005998E+18"/>
    <s v="Active"/>
    <d v="2019-01-02T00:00:00"/>
    <d v="2019-12-31T00:00:00"/>
    <s v="Liability"/>
    <n v="3"/>
    <s v="Animesh Rawat"/>
    <s v="Ahmedabad"/>
    <s v="Global Client Network (GNB Inward)"/>
    <x v="0"/>
    <n v="14393.8"/>
    <d v="2019-01-02T00:00:00"/>
    <s v="Brokerage"/>
    <s v="Inception"/>
    <m/>
    <d v="2020-01-22T00:00:00"/>
    <m/>
  </r>
  <r>
    <s v="DDD"/>
    <s v="4006/131284920/01/000"/>
    <s v="Inactive"/>
    <d v="2018-05-15T00:00:00"/>
    <d v="2019-05-14T00:00:00"/>
    <s v="Miscellaneous"/>
    <n v="3"/>
    <s v="Animesh Rawat"/>
    <s v="Ahmedabad"/>
    <s v="Global Client Network (GNB Inward)"/>
    <x v="0"/>
    <n v="691.85"/>
    <d v="2018-05-15T00:00:00"/>
    <s v="Brokerage"/>
    <s v="Inception"/>
    <m/>
    <d v="2020-01-22T00:00:00"/>
    <m/>
  </r>
  <r>
    <s v="DDD"/>
    <s v="4006/131284920/02/000"/>
    <s v="Active"/>
    <d v="2019-05-15T00:00:00"/>
    <d v="2020-05-14T00:00:00"/>
    <s v="Miscellaneous"/>
    <n v="3"/>
    <s v="Animesh Rawat"/>
    <s v="Ahmedabad"/>
    <s v="Global Client Network (GNB Inward)"/>
    <x v="0"/>
    <n v="691.85"/>
    <d v="2019-05-15T00:00:00"/>
    <s v="Brokerage"/>
    <s v="Renewal"/>
    <m/>
    <d v="2020-01-22T00:00:00"/>
    <m/>
  </r>
  <r>
    <s v="DDD"/>
    <s v="4010/121054809/01/000"/>
    <s v="Active"/>
    <d v="2017-08-22T00:00:00"/>
    <d v="2018-08-21T00:00:00"/>
    <s v="Miscellaneous"/>
    <n v="3"/>
    <s v="Animesh Rawat"/>
    <s v="Ahmedabad"/>
    <s v="Global Client Network (GNB Inward)"/>
    <x v="0"/>
    <n v="10964.79"/>
    <d v="2017-08-22T00:00:00"/>
    <s v="Brokerage"/>
    <s v="Inception"/>
    <m/>
    <d v="2020-01-22T00:00:00"/>
    <m/>
  </r>
  <r>
    <s v="DDD"/>
    <s v="4010/121054809/02/000"/>
    <s v="Inactive"/>
    <d v="2018-08-22T00:00:00"/>
    <d v="2019-08-21T00:00:00"/>
    <s v="Miscellaneous"/>
    <n v="3"/>
    <s v="Animesh Rawat"/>
    <s v="Ahmedabad"/>
    <s v="Global Client Network (GNB Inward)"/>
    <x v="0"/>
    <n v="13630.7"/>
    <d v="2019-08-21T00:00:00"/>
    <s v="Brokerage"/>
    <s v="Inception"/>
    <m/>
    <d v="2020-01-22T00:00:00"/>
    <m/>
  </r>
  <r>
    <s v="DDD"/>
    <s v="4016 138636598 02 000"/>
    <s v="Active"/>
    <d v="2019-09-30T00:00:00"/>
    <d v="2020-09-29T00:00:00"/>
    <s v="Employee Benefits"/>
    <n v="10"/>
    <s v="Mark"/>
    <s v="Ahmedabad"/>
    <s v="Employee Benefits (EB)"/>
    <x v="0"/>
    <n v="123750"/>
    <d v="2019-09-30T00:00:00"/>
    <s v="Brokerage"/>
    <s v="Renewal"/>
    <m/>
    <d v="2020-01-22T00:00:00"/>
    <m/>
  </r>
  <r>
    <s v="DDD"/>
    <s v="5002/131802941/01/000"/>
    <s v="Inactive"/>
    <d v="2018-05-26T00:00:00"/>
    <d v="2019-05-25T00:00:00"/>
    <s v="Engineering"/>
    <n v="12"/>
    <s v="Shivani Sharma"/>
    <s v="Ahmedabad"/>
    <s v="Global Client Network (GNB Inward)"/>
    <x v="0"/>
    <n v="869.63"/>
    <d v="2018-05-26T00:00:00"/>
    <s v="Brokerage"/>
    <s v="Inception"/>
    <m/>
    <d v="2020-01-22T00:00:00"/>
    <m/>
  </r>
  <r>
    <s v="DDD"/>
    <s v="5002/131802941/02/000"/>
    <s v="Active"/>
    <d v="2019-05-26T00:00:00"/>
    <d v="2020-05-25T00:00:00"/>
    <s v="Engineering"/>
    <n v="3"/>
    <s v="Animesh Rawat"/>
    <s v="Ahmedabad"/>
    <s v="Global Client Network (GNB Inward)"/>
    <x v="0"/>
    <n v="869.63"/>
    <d v="2019-05-26T00:00:00"/>
    <s v="Brokerage"/>
    <s v="Renewal"/>
    <m/>
    <d v="2020-01-22T00:00:00"/>
    <m/>
  </r>
  <r>
    <s v="DDD"/>
    <s v="LQX/I2508418/71/02/005537"/>
    <s v="Active"/>
    <d v="2018-02-16T00:00:00"/>
    <d v="2019-02-15T00:00:00"/>
    <s v="Liability"/>
    <n v="3"/>
    <s v="Animesh Rawat"/>
    <s v="Ahmedabad"/>
    <s v="Global Client Network (GNB Inward)"/>
    <x v="0"/>
    <n v="1562.5"/>
    <d v="2019-02-16T00:00:00"/>
    <s v="Brokerage"/>
    <s v="Inception"/>
    <m/>
    <d v="2020-01-22T00:00:00"/>
    <m/>
  </r>
  <r>
    <s v="DDD"/>
    <s v="NBI Domestic"/>
    <s v="Inactive"/>
    <d v="2019-01-01T00:00:00"/>
    <d v="2019-12-31T00:00:00"/>
    <s v="Miscellaneous"/>
    <n v="4"/>
    <s v="Gilbert"/>
    <s v="Ahmedabad"/>
    <s v="Trade Credit &amp;amp; Political Risk"/>
    <x v="0"/>
    <n v="43367"/>
    <d v="2019-07-01T00:00:00"/>
    <s v="Brokerage"/>
    <s v="Lapse"/>
    <s v="GMAN â€“ Global Mandate"/>
    <d v="2020-01-22T00:00:00"/>
    <m/>
  </r>
  <r>
    <s v="DDD"/>
    <s v="NBI Domestic"/>
    <s v="Inactive"/>
    <d v="2019-01-01T00:00:00"/>
    <d v="2019-12-31T00:00:00"/>
    <s v="Miscellaneous"/>
    <n v="4"/>
    <s v="Gilbert"/>
    <s v="Ahmedabad"/>
    <s v="Trade Credit &amp;amp; Political Risk"/>
    <x v="0"/>
    <n v="43367"/>
    <d v="2019-10-01T00:00:00"/>
    <s v="Brokerage"/>
    <s v="Lapse"/>
    <s v="GMAN â€“ Global Mandate"/>
    <d v="2020-01-22T00:00:00"/>
    <m/>
  </r>
  <r>
    <s v="DDD"/>
    <s v="NBI Domestic"/>
    <s v="Inactive"/>
    <d v="2019-01-01T00:00:00"/>
    <d v="2019-12-31T00:00:00"/>
    <s v="Miscellaneous"/>
    <n v="4"/>
    <s v="Gilbert"/>
    <s v="Ahmedabad"/>
    <s v="Trade Credit &amp;amp; Political Risk"/>
    <x v="0"/>
    <n v="65050.5"/>
    <d v="2019-01-01T00:00:00"/>
    <s v="Brokerage"/>
    <s v="Lapse"/>
    <s v="GMAN â€“ Global Mandate"/>
    <d v="2020-01-22T00:00:00"/>
    <m/>
  </r>
  <r>
    <s v="DDD"/>
    <s v="NBI Domestic"/>
    <s v="Inactive"/>
    <d v="2019-01-01T00:00:00"/>
    <d v="2019-12-31T00:00:00"/>
    <s v="Miscellaneous"/>
    <n v="4"/>
    <s v="Gilbert"/>
    <s v="Ahmedabad"/>
    <s v="Trade Credit &amp;amp; Political Risk"/>
    <x v="0"/>
    <n v="65050.5"/>
    <d v="2019-04-01T00:00:00"/>
    <s v="Brokerage"/>
    <s v="Lapse"/>
    <s v="GMAN â€“ Global Mandate"/>
    <d v="2020-01-22T00:00:00"/>
    <m/>
  </r>
  <r>
    <s v="DDD"/>
    <s v="NBI Export"/>
    <s v="Inactive"/>
    <d v="2019-01-01T00:00:00"/>
    <d v="2019-12-31T00:00:00"/>
    <s v="Miscellaneous"/>
    <n v="4"/>
    <s v="Gilbert"/>
    <s v="Ahmedabad"/>
    <s v="Trade Credit &amp;amp; Political Risk"/>
    <x v="0"/>
    <n v="10824.4"/>
    <d v="2019-07-01T00:00:00"/>
    <s v="Brokerage"/>
    <s v="Lapse"/>
    <s v="GMAN â€“ Global Mandate"/>
    <d v="2020-01-22T00:00:00"/>
    <m/>
  </r>
  <r>
    <s v="DDD"/>
    <s v="NBI Export"/>
    <s v="Inactive"/>
    <d v="2019-01-01T00:00:00"/>
    <d v="2019-12-31T00:00:00"/>
    <s v="Miscellaneous"/>
    <n v="4"/>
    <s v="Gilbert"/>
    <s v="Ahmedabad"/>
    <s v="Trade Credit &amp;amp; Political Risk"/>
    <x v="0"/>
    <n v="10824.4"/>
    <d v="2019-10-01T00:00:00"/>
    <s v="Brokerage"/>
    <s v="Lapse"/>
    <s v="GMAN â€“ Global Mandate"/>
    <d v="2020-01-22T00:00:00"/>
    <m/>
  </r>
  <r>
    <s v="DDD"/>
    <s v="NBI Export"/>
    <s v="Inactive"/>
    <d v="2019-01-01T00:00:00"/>
    <d v="2019-12-31T00:00:00"/>
    <s v="Miscellaneous"/>
    <n v="4"/>
    <s v="Gilbert"/>
    <s v="Ahmedabad"/>
    <s v="Trade Credit &amp;amp; Political Risk"/>
    <x v="0"/>
    <n v="16236.6"/>
    <d v="2019-01-01T00:00:00"/>
    <s v="Brokerage"/>
    <s v="Lapse"/>
    <s v="GMAN â€“ Global Mandate"/>
    <d v="2020-01-22T00:00:00"/>
    <m/>
  </r>
  <r>
    <s v="DDD"/>
    <s v="NBI Export"/>
    <s v="Inactive"/>
    <d v="2019-01-01T00:00:00"/>
    <d v="2019-12-31T00:00:00"/>
    <s v="Miscellaneous"/>
    <n v="4"/>
    <s v="Gilbert"/>
    <s v="Ahmedabad"/>
    <s v="Trade Credit &amp;amp; Political Risk"/>
    <x v="0"/>
    <n v="16236.6"/>
    <d v="2019-04-01T00:00:00"/>
    <s v="Brokerage"/>
    <s v="Lapse"/>
    <s v="GMAN â€“ Global Mandate"/>
    <d v="2020-01-22T00:00:00"/>
    <m/>
  </r>
  <r>
    <s v="DDD"/>
    <s v="OG-18-2202-1018-00000036"/>
    <s v="Inactive"/>
    <d v="2018-01-01T00:00:00"/>
    <d v="2018-12-31T00:00:00"/>
    <s v="Marine"/>
    <n v="3"/>
    <s v="Animesh Rawat"/>
    <s v="Ahmedabad"/>
    <s v="Global Client Network (GNB Inward)"/>
    <x v="0"/>
    <n v="36612.18"/>
    <d v="2018-01-01T00:00:00"/>
    <s v="Brokerage"/>
    <s v="Inception"/>
    <m/>
    <d v="2020-01-22T00:00:00"/>
    <m/>
  </r>
  <r>
    <s v="DDD"/>
    <s v="OG-18-2202-3383-00000005"/>
    <s v="Inactive"/>
    <d v="2018-01-01T00:00:00"/>
    <d v="2018-12-31T00:00:00"/>
    <s v="Liability"/>
    <n v="3"/>
    <s v="Animesh Rawat"/>
    <s v="Ahmedabad"/>
    <s v="Global Client Network (GNB Inward)"/>
    <x v="0"/>
    <n v="28735.65"/>
    <d v="2018-01-01T00:00:00"/>
    <s v="Brokerage"/>
    <s v="Inception"/>
    <m/>
    <d v="2020-01-22T00:00:00"/>
    <m/>
  </r>
  <r>
    <s v="DDD"/>
    <s v="OG-19-2202-1018-00000052"/>
    <s v="Active"/>
    <d v="2019-01-01T00:00:00"/>
    <d v="2019-12-31T00:00:00"/>
    <s v="Marine"/>
    <n v="3"/>
    <s v="Animesh Rawat"/>
    <s v="Ahmedabad"/>
    <s v="Global Client Network (GNB Inward)"/>
    <x v="0"/>
    <n v="53277.919999999998"/>
    <d v="2019-01-01T00:00:00"/>
    <s v="Brokerage"/>
    <s v="Renewal"/>
    <m/>
    <d v="2020-01-22T00:00:00"/>
    <m/>
  </r>
  <r>
    <s v="DDD"/>
    <s v="OG-19-2202-3383-00000007"/>
    <s v="Active"/>
    <d v="2019-01-01T00:00:00"/>
    <d v="2019-12-31T00:00:00"/>
    <s v="Liability"/>
    <n v="3"/>
    <s v="Animesh Rawat"/>
    <s v="Ahmedabad"/>
    <s v="Global Client Network (GNB Inward)"/>
    <x v="0"/>
    <n v="30048.080000000002"/>
    <d v="2019-01-01T00:00:00"/>
    <s v="Brokerage"/>
    <s v="Renewal"/>
    <m/>
    <d v="2020-01-22T00:00:00"/>
    <m/>
  </r>
  <r>
    <s v="DDD"/>
    <s v="PROHLN000005719"/>
    <s v="Active"/>
    <d v="2019-01-21T00:00:00"/>
    <d v="2020-01-20T00:00:00"/>
    <s v="Employee Benefits"/>
    <n v="3"/>
    <s v="Animesh Rawat"/>
    <s v="Ahmedabad"/>
    <s v="Global Client Network (GNB Inward)"/>
    <x v="2"/>
    <n v="15084.15"/>
    <d v="2019-01-21T00:00:00"/>
    <s v="Brokerage"/>
    <s v="Inception"/>
    <m/>
    <d v="2020-01-22T00:00:00"/>
    <m/>
  </r>
  <r>
    <s v="DDD"/>
    <n v="2250007836"/>
    <s v="Inactive"/>
    <d v="2018-02-07T00:00:00"/>
    <d v="2019-02-06T00:00:00"/>
    <s v="Miscellaneous"/>
    <n v="1"/>
    <s v="Vinay"/>
    <s v="Ahmedabad"/>
    <s v="Liability"/>
    <x v="2"/>
    <n v="1013.88"/>
    <d v="2018-02-07T00:00:00"/>
    <s v="Brokerage"/>
    <s v="Lapse"/>
    <s v="NOLN - No Longer Needed"/>
    <d v="2020-01-22T00:00:00"/>
    <m/>
  </r>
  <r>
    <s v="DDD"/>
    <n v="2250007837"/>
    <s v="Inactive"/>
    <d v="2018-02-07T00:00:00"/>
    <d v="2019-02-06T00:00:00"/>
    <s v="Miscellaneous"/>
    <n v="1"/>
    <s v="Vinay"/>
    <s v="Ahmedabad"/>
    <s v="Liability"/>
    <x v="2"/>
    <n v="1601.5"/>
    <d v="2018-02-07T00:00:00"/>
    <s v="Brokerage"/>
    <s v="Lapse"/>
    <s v="JCOM - Job Completed"/>
    <d v="2020-01-22T00:00:00"/>
    <m/>
  </r>
  <r>
    <s v="DDD"/>
    <s v="'2309003157"/>
    <s v="Inactive"/>
    <d v="2018-07-03T00:00:00"/>
    <d v="2019-07-02T00:00:00"/>
    <s v="Liability"/>
    <n v="1"/>
    <s v="Vinay"/>
    <s v="Ahmedabad"/>
    <s v="Liability"/>
    <x v="0"/>
    <n v="37500"/>
    <d v="2018-07-03T00:00:00"/>
    <s v="Brokerage"/>
    <s v="Inception"/>
    <m/>
    <d v="2020-01-22T00:00:00"/>
    <m/>
  </r>
  <r>
    <s v="DDD"/>
    <s v="'2309003157 01"/>
    <s v="Active"/>
    <d v="2019-07-03T00:00:00"/>
    <d v="2020-07-02T00:00:00"/>
    <s v="Liability"/>
    <n v="1"/>
    <s v="Vinay"/>
    <s v="Ahmedabad"/>
    <s v="Liability"/>
    <x v="0"/>
    <n v="35000"/>
    <d v="2019-07-03T00:00:00"/>
    <s v="Brokerage"/>
    <s v="Renewal"/>
    <m/>
    <d v="2020-01-22T00:00:00"/>
    <m/>
  </r>
  <r>
    <s v="DDD"/>
    <n v="9.9000011160099996E+19"/>
    <s v="Inactive"/>
    <d v="2017-02-26T00:00:00"/>
    <d v="2018-02-25T00:00:00"/>
    <s v="Fire"/>
    <n v="1"/>
    <s v="Vinay"/>
    <s v="Ahmedabad"/>
    <s v="Construction, Power &amp; Infrastructure"/>
    <x v="2"/>
    <n v="992.51"/>
    <d v="2018-02-25T00:00:00"/>
    <s v="Brokerage"/>
    <s v="Lapse"/>
    <s v="OTHR â€“ Other"/>
    <d v="2020-01-22T00:00:00"/>
    <m/>
  </r>
  <r>
    <s v="DDD"/>
    <n v="9.9000011160099996E+19"/>
    <s v="Active"/>
    <d v="2017-02-26T00:00:00"/>
    <d v="2018-02-25T00:00:00"/>
    <s v="Fire"/>
    <n v="1"/>
    <s v="Vinay"/>
    <s v="Ahmedabad"/>
    <s v="Construction, Power &amp; Infrastructure"/>
    <x v="2"/>
    <n v="992.51"/>
    <d v="2018-02-25T00:00:00"/>
    <s v="Brokerage"/>
    <s v="Inception"/>
    <m/>
    <d v="2020-01-22T00:00:00"/>
    <m/>
  </r>
  <r>
    <s v="DDD"/>
    <n v="9.9000011160099996E+19"/>
    <s v="Inactive"/>
    <d v="2016-12-31T00:00:00"/>
    <d v="2017-12-30T00:00:00"/>
    <s v="Fire"/>
    <n v="1"/>
    <s v="Vinay"/>
    <s v="Ahmedabad"/>
    <s v="Construction, Power &amp; Infrastructure"/>
    <x v="2"/>
    <n v="377079.15"/>
    <d v="2016-12-31T00:00:00"/>
    <s v="Brokerage"/>
    <s v="Lapse"/>
    <s v="OTHR â€“ Other"/>
    <d v="2020-01-22T00:00:00"/>
    <m/>
  </r>
  <r>
    <s v="DDD"/>
    <n v="9.9000011170100003E+19"/>
    <s v="Inactive"/>
    <d v="2017-06-28T00:00:00"/>
    <d v="2018-06-27T00:00:00"/>
    <s v="Fire"/>
    <n v="1"/>
    <s v="Vinay"/>
    <s v="Ahmedabad"/>
    <s v="Construction, Power &amp; Infrastructure"/>
    <x v="2"/>
    <n v="61251.58"/>
    <d v="2017-06-28T00:00:00"/>
    <s v="Brokerage"/>
    <s v="Inception"/>
    <m/>
    <d v="2020-01-22T00:00:00"/>
    <m/>
  </r>
  <r>
    <s v="DDD"/>
    <s v="99000011170100000135'"/>
    <s v="Inactive"/>
    <d v="2017-06-28T00:00:00"/>
    <d v="2018-06-27T00:00:00"/>
    <s v="Fire"/>
    <n v="1"/>
    <s v="Vinay"/>
    <s v="Ahmedabad"/>
    <s v="Construction, Power &amp; Infrastructure"/>
    <x v="2"/>
    <n v="62070.81"/>
    <d v="2017-06-28T00:00:00"/>
    <s v="Brokerage"/>
    <s v="Inception"/>
    <m/>
    <d v="2020-01-22T00:00:00"/>
    <m/>
  </r>
  <r>
    <s v="DDD"/>
    <n v="9.9000011170100003E+19"/>
    <s v="Active"/>
    <d v="2017-07-06T00:00:00"/>
    <d v="2018-07-05T00:00:00"/>
    <s v="Fire"/>
    <n v="1"/>
    <s v="Vinay"/>
    <s v="Ahmedabad"/>
    <s v="Construction, Power &amp; Infrastructure"/>
    <x v="2"/>
    <n v="1261.8399999999999"/>
    <d v="2017-07-06T00:00:00"/>
    <s v="Brokerage"/>
    <s v="Inception"/>
    <m/>
    <d v="2020-01-22T00:00:00"/>
    <m/>
  </r>
  <r>
    <s v="DDD"/>
    <n v="9.9000011170100003E+19"/>
    <s v="Inactive"/>
    <d v="2018-01-01T00:00:00"/>
    <d v="2018-12-31T00:00:00"/>
    <s v="Fire"/>
    <n v="1"/>
    <s v="Vinay"/>
    <s v="Ahmedabad"/>
    <s v="Construction, Power &amp; Infrastructure"/>
    <x v="2"/>
    <n v="349157.16"/>
    <d v="2018-01-01T00:00:00"/>
    <s v="Brokerage"/>
    <s v="Lapse"/>
    <s v="OTHR â€“ Other"/>
    <d v="2020-01-22T00:00:00"/>
    <m/>
  </r>
  <r>
    <s v="DDD"/>
    <s v="'99000011170100000412"/>
    <s v="Inactive"/>
    <d v="2018-02-14T00:00:00"/>
    <d v="2019-02-13T00:00:00"/>
    <s v="Fire"/>
    <n v="1"/>
    <s v="Vinay"/>
    <s v="Ahmedabad"/>
    <s v="Property / BI"/>
    <x v="0"/>
    <n v="107689.68"/>
    <d v="2018-02-14T00:00:00"/>
    <s v="Brokerage"/>
    <s v="Inception"/>
    <m/>
    <d v="2020-01-22T00:00:00"/>
    <m/>
  </r>
  <r>
    <s v="DDD"/>
    <s v="99000011180100000149'"/>
    <s v="Inactive"/>
    <d v="2018-07-20T00:00:00"/>
    <d v="2019-07-19T00:00:00"/>
    <s v="Fire"/>
    <n v="1"/>
    <s v="Vinay"/>
    <s v="Ahmedabad"/>
    <s v="Property / BI"/>
    <x v="0"/>
    <n v="5417.97"/>
    <d v="2018-07-20T00:00:00"/>
    <s v="Brokerage"/>
    <s v="Inception"/>
    <m/>
    <d v="2020-01-22T00:00:00"/>
    <m/>
  </r>
  <r>
    <s v="DDD"/>
    <n v="9.9000011180099994E+19"/>
    <s v="Inactive"/>
    <d v="2018-06-28T00:00:00"/>
    <d v="2019-06-27T00:00:00"/>
    <s v="Fire"/>
    <n v="1"/>
    <s v="Vinay"/>
    <s v="Ahmedabad"/>
    <s v="Construction, Power &amp; Infrastructure"/>
    <x v="2"/>
    <n v="61936.46"/>
    <d v="2018-06-28T00:00:00"/>
    <s v="Brokerage"/>
    <s v="Renewal"/>
    <m/>
    <d v="2020-01-22T00:00:00"/>
    <m/>
  </r>
  <r>
    <s v="DDD"/>
    <n v="9.9000011180099994E+19"/>
    <s v="Inactive"/>
    <d v="2018-06-28T00:00:00"/>
    <d v="2019-06-27T00:00:00"/>
    <s v="Fire"/>
    <n v="1"/>
    <s v="Vinay"/>
    <s v="Ahmedabad"/>
    <s v="Construction, Power &amp; Infrastructure"/>
    <x v="2"/>
    <n v="56276.26"/>
    <d v="2018-06-28T00:00:00"/>
    <s v="Brokerage"/>
    <s v="Renewal"/>
    <m/>
    <d v="2020-01-22T00:00:00"/>
    <m/>
  </r>
  <r>
    <s v="DDD"/>
    <s v="'99000011180100000284"/>
    <s v="Active"/>
    <d v="2019-01-01T00:00:00"/>
    <d v="2019-12-31T00:00:00"/>
    <s v="Fire"/>
    <n v="1"/>
    <s v="Vinay"/>
    <s v="Ahmedabad"/>
    <s v="Construction, Power &amp; Infrastructure"/>
    <x v="2"/>
    <n v="399509.89"/>
    <d v="2019-01-01T00:00:00"/>
    <s v="Brokerage"/>
    <s v="Renewal"/>
    <m/>
    <d v="2020-01-22T00:00:00"/>
    <m/>
  </r>
  <r>
    <s v="DDD"/>
    <s v="'99000011180100000303"/>
    <s v="Active"/>
    <d v="2019-01-16T00:00:00"/>
    <d v="2020-01-15T00:00:00"/>
    <s v="Fire"/>
    <n v="1"/>
    <s v="Vinay"/>
    <s v="Ahmedabad"/>
    <s v="Property / BI"/>
    <x v="0"/>
    <n v="98931.05"/>
    <d v="2019-01-16T00:00:00"/>
    <s v="Brokerage"/>
    <s v="Inception"/>
    <m/>
    <d v="2020-01-22T00:00:00"/>
    <m/>
  </r>
  <r>
    <s v="DDD"/>
    <s v="'99000011180100000339"/>
    <s v="Active"/>
    <d v="2019-02-14T00:00:00"/>
    <d v="2020-02-13T00:00:00"/>
    <s v="Fire"/>
    <n v="1"/>
    <s v="Vinay"/>
    <s v="Ahmedabad"/>
    <s v="Property / BI"/>
    <x v="0"/>
    <n v="1610"/>
    <d v="2019-02-14T00:00:00"/>
    <s v="Brokerage"/>
    <s v="Inception"/>
    <m/>
    <d v="2020-01-22T00:00:00"/>
    <m/>
  </r>
  <r>
    <s v="DDD"/>
    <s v="'99000011180100000340"/>
    <s v="Active"/>
    <d v="2019-02-14T00:00:00"/>
    <d v="2020-02-13T00:00:00"/>
    <s v="Fire"/>
    <n v="1"/>
    <s v="Vinay"/>
    <s v="Ahmedabad"/>
    <s v="Property / BI"/>
    <x v="0"/>
    <n v="131090.46"/>
    <d v="2019-02-26T00:00:00"/>
    <s v="Brokerage"/>
    <s v="Renewal"/>
    <m/>
    <d v="2020-01-22T00:00:00"/>
    <m/>
  </r>
  <r>
    <s v="DDD"/>
    <s v="'99000011180100000352"/>
    <s v="Active"/>
    <d v="2019-03-16T00:00:00"/>
    <d v="2020-03-15T00:00:00"/>
    <s v="Fire"/>
    <n v="1"/>
    <s v="Vinay"/>
    <s v="Ahmedabad"/>
    <s v="Property / BI"/>
    <x v="0"/>
    <n v="2056.4299999999998"/>
    <d v="2019-03-16T00:00:00"/>
    <s v="Brokerage"/>
    <s v="Inception"/>
    <m/>
    <d v="2020-01-22T00:00:00"/>
    <m/>
  </r>
  <r>
    <s v="DDD"/>
    <s v="'99000011180100000353"/>
    <s v="Active"/>
    <d v="2019-03-12T00:00:00"/>
    <d v="2020-03-11T00:00:00"/>
    <s v="Fire"/>
    <n v="1"/>
    <s v="Vinay"/>
    <s v="Ahmedabad"/>
    <s v="Property / BI"/>
    <x v="0"/>
    <n v="1194.28"/>
    <d v="2019-03-12T00:00:00"/>
    <s v="Brokerage"/>
    <s v="Inception"/>
    <m/>
    <d v="2020-01-22T00:00:00"/>
    <m/>
  </r>
  <r>
    <s v="DDD"/>
    <s v="'99000011190100000078"/>
    <s v="Active"/>
    <d v="2019-06-28T00:00:00"/>
    <d v="2020-06-27T00:00:00"/>
    <s v="Fire"/>
    <n v="1"/>
    <s v="Vinay"/>
    <s v="Ahmedabad"/>
    <s v="Construction, Power &amp; Infrastructure"/>
    <x v="2"/>
    <n v="75395.039999999994"/>
    <d v="2019-06-28T00:00:00"/>
    <s v="Brokerage"/>
    <s v="Renewal"/>
    <m/>
    <d v="2020-01-22T00:00:00"/>
    <m/>
  </r>
  <r>
    <s v="DDD"/>
    <s v="'99000011190100000079"/>
    <s v="Active"/>
    <d v="2019-06-28T00:00:00"/>
    <d v="2020-06-27T00:00:00"/>
    <s v="Fire"/>
    <n v="1"/>
    <s v="Vinay"/>
    <s v="Ahmedabad"/>
    <s v="Construction, Power &amp; Infrastructure"/>
    <x v="2"/>
    <n v="53595"/>
    <d v="2019-06-28T00:00:00"/>
    <s v="Brokerage"/>
    <s v="Renewal"/>
    <m/>
    <d v="2020-01-22T00:00:00"/>
    <m/>
  </r>
  <r>
    <s v="DDD"/>
    <s v="'99000011190100000121"/>
    <s v="Active"/>
    <d v="2019-07-20T00:00:00"/>
    <d v="2020-07-19T00:00:00"/>
    <s v="Fire"/>
    <n v="1"/>
    <s v="Vinay"/>
    <s v="Ahmedabad"/>
    <s v="Property / BI"/>
    <x v="0"/>
    <n v="6595.25"/>
    <d v="2019-07-20T00:00:00"/>
    <s v="Brokerage"/>
    <s v="Renewal"/>
    <m/>
    <d v="2020-01-22T00:00:00"/>
    <m/>
  </r>
  <r>
    <s v="DDD"/>
    <n v="9.9000021170200003E+19"/>
    <s v="Active"/>
    <d v="2017-06-06T00:00:00"/>
    <d v="2018-06-05T00:00:00"/>
    <s v="Marine"/>
    <n v="1"/>
    <s v="Vinay"/>
    <s v="Ahmedabad"/>
    <s v="Construction, Power &amp; Infrastructure"/>
    <x v="2"/>
    <n v="2887.38"/>
    <d v="2017-07-06T00:00:00"/>
    <s v="Brokerage"/>
    <s v="Inception"/>
    <m/>
    <d v="2020-01-22T00:00:00"/>
    <m/>
  </r>
  <r>
    <s v="DDD"/>
    <s v="'99000021180100000013"/>
    <s v="Active"/>
    <d v="2019-01-29T00:00:00"/>
    <d v="2020-01-28T00:00:00"/>
    <s v="Marine"/>
    <n v="1"/>
    <s v="Vinay"/>
    <s v="Ahmedabad"/>
    <s v="Marine"/>
    <x v="2"/>
    <n v="11539.77"/>
    <d v="2019-01-29T00:00:00"/>
    <s v="Brokerage"/>
    <s v="Inception"/>
    <m/>
    <d v="2020-01-22T00:00:00"/>
    <m/>
  </r>
  <r>
    <s v="DDD"/>
    <s v="'99000036181500000054"/>
    <s v="Active"/>
    <d v="2019-02-01T00:00:00"/>
    <d v="2020-01-31T00:00:00"/>
    <s v="Liability"/>
    <n v="1"/>
    <s v="Vinay"/>
    <s v="Ahmedabad"/>
    <s v="Liability"/>
    <x v="2"/>
    <n v="21875"/>
    <d v="2019-02-01T00:00:00"/>
    <s v="Brokerage"/>
    <s v="Inception"/>
    <m/>
    <d v="2020-01-22T00:00:00"/>
    <m/>
  </r>
  <r>
    <s v="DDD"/>
    <n v="9.9000044160300007E+19"/>
    <s v="Active"/>
    <d v="2017-01-09T00:00:00"/>
    <d v="2019-01-08T00:00:00"/>
    <s v="Engineering"/>
    <n v="1"/>
    <s v="Vinay"/>
    <s v="Ahmedabad"/>
    <s v="Construction, Power &amp; Infrastructure"/>
    <x v="2"/>
    <n v="8588.56"/>
    <d v="2017-04-10T00:00:00"/>
    <s v="Brokerage"/>
    <s v="Inception"/>
    <m/>
    <d v="2020-01-22T00:00:00"/>
    <m/>
  </r>
  <r>
    <s v="DDD"/>
    <n v="9.9000044160300007E+19"/>
    <s v="Active"/>
    <d v="2017-02-08T00:00:00"/>
    <d v="2018-08-07T00:00:00"/>
    <s v="Engineering"/>
    <n v="1"/>
    <s v="Vinay"/>
    <s v="Ahmedabad"/>
    <s v="Construction, Power &amp; Infrastructure"/>
    <x v="2"/>
    <n v="3050.6"/>
    <d v="2017-02-08T00:00:00"/>
    <s v="Brokerage"/>
    <s v="Inception"/>
    <m/>
    <d v="2020-01-22T00:00:00"/>
    <m/>
  </r>
  <r>
    <s v="DDD"/>
    <n v="9.9000044160300007E+19"/>
    <s v="Active"/>
    <d v="2017-02-08T00:00:00"/>
    <d v="2018-08-07T00:00:00"/>
    <s v="Engineering"/>
    <n v="1"/>
    <s v="Vinay"/>
    <s v="Ahmedabad"/>
    <s v="Construction, Power &amp; Infrastructure"/>
    <x v="2"/>
    <n v="3050.6"/>
    <d v="2017-08-07T00:00:00"/>
    <s v="Brokerage"/>
    <s v="Inception"/>
    <m/>
    <d v="2020-01-22T00:00:00"/>
    <m/>
  </r>
  <r>
    <s v="DDD"/>
    <n v="9.9000044160300007E+19"/>
    <s v="Active"/>
    <d v="2016-10-20T00:00:00"/>
    <d v="2018-04-19T00:00:00"/>
    <s v="Engineering"/>
    <n v="1"/>
    <s v="Vinay"/>
    <s v="Ahmedabad"/>
    <s v="Construction, Power &amp; Infrastructure"/>
    <x v="2"/>
    <n v="40309.5"/>
    <d v="2017-12-30T00:00:00"/>
    <s v="Brokerage"/>
    <s v="Inception"/>
    <m/>
    <d v="2020-01-22T00:00:00"/>
    <m/>
  </r>
  <r>
    <s v="DDD"/>
    <n v="9.9000044160300007E+19"/>
    <s v="Active"/>
    <d v="2016-10-20T00:00:00"/>
    <d v="2018-04-19T00:00:00"/>
    <s v="Engineering"/>
    <n v="1"/>
    <s v="Vinay"/>
    <s v="Ahmedabad"/>
    <s v="Construction, Power &amp; Infrastructure"/>
    <x v="2"/>
    <n v="40309.68"/>
    <d v="2017-02-06T00:00:00"/>
    <s v="Brokerage"/>
    <s v="Inception"/>
    <m/>
    <d v="2020-01-22T00:00:00"/>
    <m/>
  </r>
  <r>
    <s v="DDD"/>
    <n v="9.9000044160300007E+19"/>
    <s v="Active"/>
    <d v="2016-10-20T00:00:00"/>
    <d v="2018-04-19T00:00:00"/>
    <s v="Engineering"/>
    <n v="1"/>
    <s v="Vinay"/>
    <s v="Ahmedabad"/>
    <s v="Construction, Power &amp; Infrastructure"/>
    <x v="2"/>
    <n v="40309.68"/>
    <d v="2017-05-25T00:00:00"/>
    <s v="Brokerage"/>
    <s v="Inception"/>
    <m/>
    <d v="2020-01-22T00:00:00"/>
    <m/>
  </r>
  <r>
    <s v="DDD"/>
    <n v="9.9000044160300007E+19"/>
    <s v="Active"/>
    <d v="2016-10-20T00:00:00"/>
    <d v="2018-04-19T00:00:00"/>
    <s v="Engineering"/>
    <n v="1"/>
    <s v="Vinay"/>
    <s v="Ahmedabad"/>
    <s v="Construction, Power &amp; Infrastructure"/>
    <x v="2"/>
    <n v="40309.68"/>
    <d v="2017-09-12T00:00:00"/>
    <s v="Brokerage"/>
    <s v="Inception"/>
    <m/>
    <d v="2020-01-22T00:00:00"/>
    <m/>
  </r>
  <r>
    <s v="DDD"/>
    <n v="9.9000044160300007E+19"/>
    <s v="Active"/>
    <d v="2016-10-20T00:00:00"/>
    <d v="2018-04-19T00:00:00"/>
    <s v="Engineering"/>
    <n v="1"/>
    <s v="Vinay"/>
    <s v="Ahmedabad"/>
    <s v="Construction, Power &amp; Infrastructure"/>
    <x v="2"/>
    <n v="50909.599999999999"/>
    <d v="2016-10-20T00:00:00"/>
    <s v="Brokerage"/>
    <s v="Inception"/>
    <m/>
    <d v="2020-01-22T00:00:00"/>
    <m/>
  </r>
  <r>
    <s v="DDD"/>
    <n v="9.9000044160300007E+19"/>
    <s v="Active"/>
    <d v="2016-12-27T00:00:00"/>
    <d v="2018-07-26T00:00:00"/>
    <s v="Engineering"/>
    <n v="1"/>
    <s v="Vinay"/>
    <s v="Ahmedabad"/>
    <s v="Construction, Power &amp; Infrastructure"/>
    <x v="2"/>
    <n v="31079.56"/>
    <d v="2017-03-27T00:00:00"/>
    <s v="Brokerage"/>
    <s v="Inception"/>
    <m/>
    <d v="2020-01-22T00:00:00"/>
    <m/>
  </r>
  <r>
    <s v="DDD"/>
    <n v="9.9000044160300007E+19"/>
    <s v="Active"/>
    <d v="2016-12-27T00:00:00"/>
    <d v="2018-07-26T00:00:00"/>
    <s v="Engineering"/>
    <n v="1"/>
    <s v="Vinay"/>
    <s v="Ahmedabad"/>
    <s v="Construction, Power &amp; Infrastructure"/>
    <x v="2"/>
    <n v="31079.56"/>
    <d v="2017-06-27T00:00:00"/>
    <s v="Brokerage"/>
    <s v="Inception"/>
    <m/>
    <d v="2020-01-22T00:00:00"/>
    <m/>
  </r>
  <r>
    <s v="DDD"/>
    <n v="9.9000044160300007E+19"/>
    <s v="Active"/>
    <d v="2016-12-27T00:00:00"/>
    <d v="2018-07-26T00:00:00"/>
    <s v="Engineering"/>
    <n v="1"/>
    <s v="Vinay"/>
    <s v="Ahmedabad"/>
    <s v="Construction, Power &amp; Infrastructure"/>
    <x v="2"/>
    <n v="31079.56"/>
    <d v="2017-09-27T00:00:00"/>
    <s v="Brokerage"/>
    <s v="Inception"/>
    <m/>
    <d v="2020-01-22T00:00:00"/>
    <m/>
  </r>
  <r>
    <s v="DDD"/>
    <n v="9.9000044160300007E+19"/>
    <s v="Active"/>
    <d v="2016-12-27T00:00:00"/>
    <d v="2018-07-26T00:00:00"/>
    <s v="Engineering"/>
    <n v="1"/>
    <s v="Vinay"/>
    <s v="Ahmedabad"/>
    <s v="Construction, Power &amp; Infrastructure"/>
    <x v="2"/>
    <n v="31088.49"/>
    <d v="2017-12-27T00:00:00"/>
    <s v="Brokerage"/>
    <s v="Inception"/>
    <m/>
    <d v="2020-01-22T00:00:00"/>
    <m/>
  </r>
  <r>
    <s v="DDD"/>
    <n v="9.9000044160300007E+19"/>
    <s v="Active"/>
    <d v="2016-12-27T00:00:00"/>
    <d v="2018-07-26T00:00:00"/>
    <s v="Engineering"/>
    <n v="1"/>
    <s v="Vinay"/>
    <s v="Ahmedabad"/>
    <s v="Construction, Power &amp; Infrastructure"/>
    <x v="2"/>
    <n v="39249.53"/>
    <d v="2016-12-27T00:00:00"/>
    <s v="Brokerage"/>
    <s v="Inception"/>
    <m/>
    <d v="2020-01-22T00:00:00"/>
    <m/>
  </r>
  <r>
    <s v="DDD"/>
    <n v="9.9000044165800002E+19"/>
    <s v="Active"/>
    <d v="2017-03-29T00:00:00"/>
    <d v="2018-03-28T00:00:00"/>
    <s v="Miscellaneous"/>
    <n v="1"/>
    <s v="Vinay"/>
    <s v="Ahmedabad"/>
    <s v="Construction, Power &amp; Infrastructure"/>
    <x v="2"/>
    <n v="8961.75"/>
    <d v="2017-03-29T00:00:00"/>
    <s v="Brokerage"/>
    <s v="Inception"/>
    <m/>
    <d v="2020-01-22T00:00:00"/>
    <m/>
  </r>
  <r>
    <s v="DDD"/>
    <n v="9.9000044170400006E+19"/>
    <s v="Active"/>
    <d v="2017-08-07T00:00:00"/>
    <d v="2018-08-06T00:00:00"/>
    <s v="Engineering"/>
    <n v="1"/>
    <s v="Vinay"/>
    <s v="Ahmedabad"/>
    <s v="Construction, Power &amp; Infrastructure"/>
    <x v="2"/>
    <n v="877.71"/>
    <d v="2018-08-06T00:00:00"/>
    <s v="Brokerage"/>
    <s v="Inception"/>
    <m/>
    <d v="2020-01-22T00:00:00"/>
    <m/>
  </r>
  <r>
    <s v="DDD"/>
    <n v="9.9000044170699997E+19"/>
    <s v="Inactive"/>
    <d v="2017-06-17T00:00:00"/>
    <d v="2018-06-16T00:00:00"/>
    <s v="Engineering"/>
    <n v="1"/>
    <s v="Vinay"/>
    <s v="Ahmedabad"/>
    <s v="Construction, Power &amp; Infrastructure"/>
    <x v="2"/>
    <n v="8107.49"/>
    <d v="2018-07-16T00:00:00"/>
    <s v="Brokerage"/>
    <s v="Inception"/>
    <m/>
    <d v="2020-01-22T00:00:00"/>
    <m/>
  </r>
  <r>
    <s v="DDD"/>
    <n v="9.9000044170699997E+19"/>
    <s v="Active"/>
    <d v="2017-07-06T00:00:00"/>
    <d v="2018-07-05T00:00:00"/>
    <s v="Engineering"/>
    <n v="1"/>
    <s v="Vinay"/>
    <s v="Ahmedabad"/>
    <s v="Construction, Power &amp; Infrastructure"/>
    <x v="2"/>
    <n v="7398.74"/>
    <d v="2018-07-05T00:00:00"/>
    <s v="Brokerage"/>
    <s v="Inception"/>
    <m/>
    <d v="2020-01-22T00:00:00"/>
    <m/>
  </r>
  <r>
    <s v="DDD"/>
    <n v="9.9000044170699997E+19"/>
    <s v="Active"/>
    <d v="2017-10-09T00:00:00"/>
    <d v="2018-10-08T00:00:00"/>
    <s v="Engineering"/>
    <n v="1"/>
    <s v="Vinay"/>
    <s v="Ahmedabad"/>
    <s v="Construction, Power &amp; Infrastructure"/>
    <x v="2"/>
    <n v="15429.84"/>
    <d v="2017-10-09T00:00:00"/>
    <s v="Brokerage"/>
    <s v="Inception"/>
    <m/>
    <d v="2020-01-22T00:00:00"/>
    <m/>
  </r>
  <r>
    <s v="DDD"/>
    <s v="'99000044175800000017"/>
    <s v="Inactive"/>
    <d v="2018-02-14T00:00:00"/>
    <d v="2019-02-13T00:00:00"/>
    <s v="Miscellaneous"/>
    <n v="1"/>
    <s v="Vinay"/>
    <s v="Ahmedabad"/>
    <s v="Construction, Power &amp; Infrastructure"/>
    <x v="2"/>
    <n v="3120.25"/>
    <d v="2018-02-14T00:00:00"/>
    <s v="Brokerage"/>
    <s v="Inception"/>
    <m/>
    <d v="2020-01-22T00:00:00"/>
    <m/>
  </r>
  <r>
    <s v="DDD"/>
    <s v="'99000044180300000004"/>
    <s v="Inactive"/>
    <d v="2018-04-20T00:00:00"/>
    <d v="2019-04-19T00:00:00"/>
    <s v="Engineering"/>
    <n v="1"/>
    <s v="Vinay"/>
    <s v="Ahmedabad"/>
    <s v="Construction, Power &amp; Infrastructure"/>
    <x v="2"/>
    <n v="70725.990000000005"/>
    <d v="2018-04-20T00:00:00"/>
    <s v="Brokerage"/>
    <s v="Lapse"/>
    <s v="JCOM - Job Completed"/>
    <d v="2020-01-22T00:00:00"/>
    <m/>
  </r>
  <r>
    <s v="DDD"/>
    <s v="'99000044180300000009"/>
    <s v="Active"/>
    <d v="2018-04-30T00:00:00"/>
    <d v="2020-10-30T00:00:00"/>
    <s v="Engineering"/>
    <n v="1"/>
    <s v="Vinay"/>
    <s v="Ahmedabad"/>
    <s v="Construction, Power &amp; Infrastructure"/>
    <x v="2"/>
    <n v="4278.13"/>
    <d v="2019-12-27T00:00:00"/>
    <s v="Brokerage"/>
    <s v="Inception"/>
    <m/>
    <d v="2020-01-22T00:00:00"/>
    <m/>
  </r>
  <r>
    <s v="DDD"/>
    <s v="'99000044180300000009"/>
    <s v="Active"/>
    <d v="2018-04-30T00:00:00"/>
    <d v="2020-10-30T00:00:00"/>
    <s v="Engineering"/>
    <n v="1"/>
    <s v="Vinay"/>
    <s v="Ahmedabad"/>
    <s v="Construction, Power &amp; Infrastructure"/>
    <x v="2"/>
    <n v="4278.13"/>
    <d v="2020-04-06T00:00:00"/>
    <s v="Brokerage"/>
    <s v="Inception"/>
    <m/>
    <d v="2020-01-22T00:00:00"/>
    <m/>
  </r>
  <r>
    <s v="DDD"/>
    <s v="'99000044180300000009"/>
    <s v="Active"/>
    <d v="2018-04-30T00:00:00"/>
    <d v="2020-10-30T00:00:00"/>
    <s v="Engineering"/>
    <n v="1"/>
    <s v="Vinay"/>
    <s v="Ahmedabad"/>
    <s v="Construction, Power &amp; Infrastructure"/>
    <x v="2"/>
    <n v="4278.25"/>
    <d v="2020-07-16T00:00:00"/>
    <s v="Brokerage"/>
    <s v="Inception"/>
    <m/>
    <d v="2020-01-22T00:00:00"/>
    <m/>
  </r>
  <r>
    <s v="DDD"/>
    <s v="'99000044180300000009"/>
    <s v="Active"/>
    <d v="2018-04-30T00:00:00"/>
    <d v="2020-10-30T00:00:00"/>
    <s v="Engineering"/>
    <n v="1"/>
    <s v="Vinay"/>
    <s v="Ahmedabad"/>
    <s v="Construction, Power &amp; Infrastructure"/>
    <x v="2"/>
    <n v="4278.25"/>
    <d v="2020-07-16T00:00:00"/>
    <s v="Brokerage"/>
    <s v="Inception"/>
    <m/>
    <d v="2020-01-22T00:00:00"/>
    <m/>
  </r>
  <r>
    <s v="DDD"/>
    <s v="'99000044180300000009"/>
    <s v="Active"/>
    <d v="2018-04-30T00:00:00"/>
    <d v="2020-10-30T00:00:00"/>
    <s v="Engineering"/>
    <n v="1"/>
    <s v="Vinay"/>
    <s v="Ahmedabad"/>
    <s v="Construction, Power &amp; Infrastructure"/>
    <x v="2"/>
    <n v="4278.25"/>
    <d v="2020-07-16T00:00:00"/>
    <s v="Brokerage"/>
    <s v="Inception"/>
    <m/>
    <d v="2020-01-22T00:00:00"/>
    <m/>
  </r>
  <r>
    <s v="DDD"/>
    <s v="'99000044180300000009"/>
    <s v="Active"/>
    <d v="2018-04-30T00:00:00"/>
    <d v="2020-10-30T00:00:00"/>
    <s v="Engineering"/>
    <n v="1"/>
    <s v="Vinay"/>
    <s v="Ahmedabad"/>
    <s v="Construction, Power &amp; Infrastructure"/>
    <x v="2"/>
    <n v="4278.25"/>
    <d v="2020-07-16T00:00:00"/>
    <s v="Brokerage"/>
    <s v="Inception"/>
    <m/>
    <d v="2020-01-22T00:00:00"/>
    <m/>
  </r>
  <r>
    <s v="DDD"/>
    <s v="'99000044180300000009"/>
    <s v="Active"/>
    <d v="2018-04-30T00:00:00"/>
    <d v="2020-10-30T00:00:00"/>
    <s v="Engineering"/>
    <n v="1"/>
    <s v="Vinay"/>
    <s v="Ahmedabad"/>
    <s v="Construction, Power &amp; Infrastructure"/>
    <x v="2"/>
    <n v="4705.88"/>
    <d v="2018-08-09T00:00:00"/>
    <s v="Brokerage"/>
    <s v="Inception"/>
    <m/>
    <d v="2020-01-22T00:00:00"/>
    <m/>
  </r>
  <r>
    <s v="DDD"/>
    <s v="'99000044180300000009"/>
    <s v="Active"/>
    <d v="2018-04-30T00:00:00"/>
    <d v="2020-10-30T00:00:00"/>
    <s v="Engineering"/>
    <n v="1"/>
    <s v="Vinay"/>
    <s v="Ahmedabad"/>
    <s v="Construction, Power &amp; Infrastructure"/>
    <x v="2"/>
    <n v="4705.88"/>
    <d v="2018-11-18T00:00:00"/>
    <s v="Brokerage"/>
    <s v="Inception"/>
    <m/>
    <d v="2020-01-22T00:00:00"/>
    <m/>
  </r>
  <r>
    <s v="DDD"/>
    <s v="'99000044180300000009"/>
    <s v="Active"/>
    <d v="2018-04-30T00:00:00"/>
    <d v="2020-10-30T00:00:00"/>
    <s v="Engineering"/>
    <n v="1"/>
    <s v="Vinay"/>
    <s v="Ahmedabad"/>
    <s v="Construction, Power &amp; Infrastructure"/>
    <x v="2"/>
    <n v="4705.88"/>
    <d v="2019-02-27T00:00:00"/>
    <s v="Brokerage"/>
    <s v="Inception"/>
    <m/>
    <d v="2020-01-22T00:00:00"/>
    <m/>
  </r>
  <r>
    <s v="DDD"/>
    <s v="'99000044180300000009"/>
    <s v="Active"/>
    <d v="2018-04-30T00:00:00"/>
    <d v="2020-10-30T00:00:00"/>
    <s v="Engineering"/>
    <n v="1"/>
    <s v="Vinay"/>
    <s v="Ahmedabad"/>
    <s v="Construction, Power &amp; Infrastructure"/>
    <x v="2"/>
    <n v="4705.88"/>
    <d v="2019-06-08T00:00:00"/>
    <s v="Brokerage"/>
    <s v="Inception"/>
    <m/>
    <d v="2020-01-22T00:00:00"/>
    <m/>
  </r>
  <r>
    <s v="DDD"/>
    <s v="'99000044180300000009"/>
    <s v="Active"/>
    <d v="2018-04-30T00:00:00"/>
    <d v="2020-10-30T00:00:00"/>
    <s v="Engineering"/>
    <n v="1"/>
    <s v="Vinay"/>
    <s v="Ahmedabad"/>
    <s v="Construction, Power &amp; Infrastructure"/>
    <x v="2"/>
    <n v="4705.88"/>
    <d v="2019-09-17T00:00:00"/>
    <s v="Brokerage"/>
    <s v="Inception"/>
    <m/>
    <d v="2020-01-22T00:00:00"/>
    <m/>
  </r>
  <r>
    <s v="DDD"/>
    <s v="'99000044180300000009"/>
    <s v="Active"/>
    <d v="2018-04-30T00:00:00"/>
    <d v="2020-10-30T00:00:00"/>
    <s v="Engineering"/>
    <n v="1"/>
    <s v="Vinay"/>
    <s v="Ahmedabad"/>
    <s v="Construction, Power &amp; Infrastructure"/>
    <x v="2"/>
    <n v="6417.13"/>
    <d v="2018-04-30T00:00:00"/>
    <s v="Brokerage"/>
    <s v="Inception"/>
    <m/>
    <d v="2020-01-22T00:00:00"/>
    <m/>
  </r>
  <r>
    <s v="DDD"/>
    <s v="'99000044180300000022"/>
    <s v="Inactive"/>
    <d v="2018-06-27T00:00:00"/>
    <d v="2019-06-26T00:00:00"/>
    <s v="Engineering"/>
    <n v="1"/>
    <s v="Vinay"/>
    <s v="Ahmedabad"/>
    <s v="Construction, Power &amp; Infrastructure"/>
    <x v="2"/>
    <n v="81783.89"/>
    <d v="2018-06-27T00:00:00"/>
    <s v="Brokerage"/>
    <s v="Lapse"/>
    <s v="OTHR â€“ Other"/>
    <d v="2020-01-22T00:00:00"/>
    <m/>
  </r>
  <r>
    <s v="DDD"/>
    <s v="'99000044180300000047"/>
    <s v="Active"/>
    <d v="2018-08-27T00:00:00"/>
    <d v="2020-08-26T00:00:00"/>
    <s v="Engineering"/>
    <n v="1"/>
    <s v="Vinay"/>
    <s v="Ahmedabad"/>
    <s v="Construction, Power &amp; Infrastructure"/>
    <x v="2"/>
    <n v="70935.55"/>
    <d v="2020-02-27T00:00:00"/>
    <s v="Brokerage"/>
    <s v="Inception"/>
    <m/>
    <d v="2020-01-22T00:00:00"/>
    <m/>
  </r>
  <r>
    <s v="DDD"/>
    <s v="'99000044180300000047"/>
    <s v="Active"/>
    <d v="2018-08-27T00:00:00"/>
    <d v="2020-08-26T00:00:00"/>
    <s v="Engineering"/>
    <n v="1"/>
    <s v="Vinay"/>
    <s v="Ahmedabad"/>
    <s v="Construction, Power &amp; Infrastructure"/>
    <x v="2"/>
    <n v="70935.55"/>
    <d v="2020-02-27T00:00:00"/>
    <s v="Brokerage"/>
    <s v="Inception"/>
    <m/>
    <d v="2020-01-22T00:00:00"/>
    <m/>
  </r>
  <r>
    <s v="DDD"/>
    <s v="'99000044180300000047"/>
    <s v="Active"/>
    <d v="2018-08-27T00:00:00"/>
    <d v="2020-08-26T00:00:00"/>
    <s v="Engineering"/>
    <n v="1"/>
    <s v="Vinay"/>
    <s v="Ahmedabad"/>
    <s v="Construction, Power &amp; Infrastructure"/>
    <x v="2"/>
    <n v="70935.55"/>
    <d v="2020-02-27T00:00:00"/>
    <s v="Brokerage"/>
    <s v="Inception"/>
    <m/>
    <d v="2020-01-22T00:00:00"/>
    <m/>
  </r>
  <r>
    <s v="DDD"/>
    <s v="'99000044180300000047"/>
    <s v="Active"/>
    <d v="2018-08-27T00:00:00"/>
    <d v="2020-08-26T00:00:00"/>
    <s v="Engineering"/>
    <n v="1"/>
    <s v="Vinay"/>
    <s v="Ahmedabad"/>
    <s v="Construction, Power &amp; Infrastructure"/>
    <x v="2"/>
    <n v="70935.55"/>
    <d v="2020-02-27T00:00:00"/>
    <s v="Brokerage"/>
    <s v="Inception"/>
    <m/>
    <d v="2020-01-22T00:00:00"/>
    <m/>
  </r>
  <r>
    <s v="DDD"/>
    <s v="'99000044180300000047"/>
    <s v="Active"/>
    <d v="2018-08-27T00:00:00"/>
    <d v="2020-08-26T00:00:00"/>
    <s v="Engineering"/>
    <n v="1"/>
    <s v="Vinay"/>
    <s v="Ahmedabad"/>
    <s v="Construction, Power &amp; Infrastructure"/>
    <x v="2"/>
    <n v="90281.89"/>
    <d v="2018-11-27T00:00:00"/>
    <s v="Brokerage"/>
    <s v="Inception"/>
    <m/>
    <d v="2020-01-22T00:00:00"/>
    <m/>
  </r>
  <r>
    <s v="DDD"/>
    <s v="'99000044180300000047"/>
    <s v="Active"/>
    <d v="2018-08-27T00:00:00"/>
    <d v="2020-08-26T00:00:00"/>
    <s v="Engineering"/>
    <n v="1"/>
    <s v="Vinay"/>
    <s v="Ahmedabad"/>
    <s v="Construction, Power &amp; Infrastructure"/>
    <x v="2"/>
    <n v="90281.89"/>
    <d v="2019-02-27T00:00:00"/>
    <s v="Brokerage"/>
    <s v="Inception"/>
    <m/>
    <d v="2020-01-22T00:00:00"/>
    <m/>
  </r>
  <r>
    <s v="DDD"/>
    <s v="'99000044180300000047"/>
    <s v="Active"/>
    <d v="2018-08-27T00:00:00"/>
    <d v="2020-08-26T00:00:00"/>
    <s v="Engineering"/>
    <n v="1"/>
    <s v="Vinay"/>
    <s v="Ahmedabad"/>
    <s v="Construction, Power &amp; Infrastructure"/>
    <x v="2"/>
    <n v="90281.89"/>
    <d v="2019-05-27T00:00:00"/>
    <s v="Brokerage"/>
    <s v="Inception"/>
    <m/>
    <d v="2020-01-22T00:00:00"/>
    <m/>
  </r>
  <r>
    <s v="DDD"/>
    <s v="'99000044180300000047"/>
    <s v="Active"/>
    <d v="2018-08-27T00:00:00"/>
    <d v="2020-08-26T00:00:00"/>
    <s v="Engineering"/>
    <n v="1"/>
    <s v="Vinay"/>
    <s v="Ahmedabad"/>
    <s v="Construction, Power &amp; Infrastructure"/>
    <x v="2"/>
    <n v="90281.89"/>
    <d v="2019-08-27T00:00:00"/>
    <s v="Brokerage"/>
    <s v="Inception"/>
    <m/>
    <d v="2020-01-22T00:00:00"/>
    <m/>
  </r>
  <r>
    <s v="DDD"/>
    <s v="'99000044180300000047"/>
    <s v="Active"/>
    <d v="2018-08-27T00:00:00"/>
    <d v="2020-08-26T00:00:00"/>
    <s v="Engineering"/>
    <n v="1"/>
    <s v="Vinay"/>
    <s v="Ahmedabad"/>
    <s v="Construction, Power &amp; Infrastructure"/>
    <x v="2"/>
    <n v="90281.89"/>
    <d v="2019-11-27T00:00:00"/>
    <s v="Brokerage"/>
    <s v="Inception"/>
    <m/>
    <d v="2020-01-22T00:00:00"/>
    <m/>
  </r>
  <r>
    <s v="DDD"/>
    <s v="'99000044180300000047"/>
    <s v="Active"/>
    <d v="2018-08-27T00:00:00"/>
    <d v="2020-08-26T00:00:00"/>
    <s v="Engineering"/>
    <n v="1"/>
    <s v="Vinay"/>
    <s v="Ahmedabad"/>
    <s v="Construction, Power &amp; Infrastructure"/>
    <x v="2"/>
    <n v="122525.38"/>
    <d v="2018-08-27T00:00:00"/>
    <s v="Brokerage"/>
    <s v="Inception"/>
    <m/>
    <d v="2020-01-22T00:00:00"/>
    <m/>
  </r>
  <r>
    <s v="DDD"/>
    <s v="'99000044180300000047"/>
    <s v="Active"/>
    <d v="2018-08-27T00:00:00"/>
    <d v="2020-08-26T00:00:00"/>
    <s v="Engineering"/>
    <n v="1"/>
    <s v="Vinay"/>
    <s v="Ahmedabad"/>
    <s v="Construction, Power &amp; Infrastructure"/>
    <x v="2"/>
    <n v="0"/>
    <d v="2020-02-27T00:00:00"/>
    <s v="Brokerage"/>
    <s v="Inception"/>
    <m/>
    <d v="2020-01-22T00:00:00"/>
    <m/>
  </r>
  <r>
    <s v="DDD"/>
    <s v="'99000044180300000047"/>
    <s v="Active"/>
    <d v="2018-08-27T00:00:00"/>
    <d v="2020-08-26T00:00:00"/>
    <s v="Engineering"/>
    <n v="1"/>
    <s v="Vinay"/>
    <s v="Ahmedabad"/>
    <s v="Construction, Power &amp; Infrastructure"/>
    <x v="2"/>
    <n v="0"/>
    <d v="2020-02-27T00:00:00"/>
    <s v="Brokerage"/>
    <s v="Inception"/>
    <m/>
    <d v="2020-01-22T00:00:00"/>
    <m/>
  </r>
  <r>
    <s v="DDD"/>
    <s v="'99000044180300000047"/>
    <s v="Active"/>
    <d v="2018-08-27T00:00:00"/>
    <d v="2020-08-26T00:00:00"/>
    <s v="Engineering"/>
    <n v="1"/>
    <s v="Vinay"/>
    <s v="Ahmedabad"/>
    <s v="Construction, Power &amp; Infrastructure"/>
    <x v="2"/>
    <n v="0"/>
    <d v="2020-02-27T00:00:00"/>
    <s v="Brokerage"/>
    <s v="Inception"/>
    <m/>
    <d v="2020-01-22T00:00:00"/>
    <m/>
  </r>
  <r>
    <s v="DDD"/>
    <s v="'99000044180300000047"/>
    <s v="Active"/>
    <d v="2018-08-27T00:00:00"/>
    <d v="2020-08-26T00:00:00"/>
    <s v="Engineering"/>
    <n v="1"/>
    <s v="Vinay"/>
    <s v="Ahmedabad"/>
    <s v="Construction, Power &amp; Infrastructure"/>
    <x v="2"/>
    <n v="0"/>
    <d v="2020-02-27T00:00:00"/>
    <s v="Brokerage"/>
    <s v="Inception"/>
    <m/>
    <d v="2020-01-22T00:00:00"/>
    <m/>
  </r>
  <r>
    <s v="DDD"/>
    <s v="'99000044180300000047"/>
    <s v="Active"/>
    <d v="2018-08-27T00:00:00"/>
    <d v="2020-08-26T00:00:00"/>
    <s v="Engineering"/>
    <n v="1"/>
    <s v="Vinay"/>
    <s v="Ahmedabad"/>
    <s v="Construction, Power &amp; Infrastructure"/>
    <x v="2"/>
    <n v="0"/>
    <d v="2018-11-27T00:00:00"/>
    <s v="Brokerage"/>
    <s v="Inception"/>
    <m/>
    <d v="2020-01-22T00:00:00"/>
    <m/>
  </r>
  <r>
    <s v="DDD"/>
    <s v="'99000044180300000047"/>
    <s v="Active"/>
    <d v="2018-08-27T00:00:00"/>
    <d v="2020-08-26T00:00:00"/>
    <s v="Engineering"/>
    <n v="1"/>
    <s v="Vinay"/>
    <s v="Ahmedabad"/>
    <s v="Construction, Power &amp; Infrastructure"/>
    <x v="2"/>
    <n v="0"/>
    <d v="2019-02-27T00:00:00"/>
    <s v="Brokerage"/>
    <s v="Inception"/>
    <m/>
    <d v="2020-01-22T00:00:00"/>
    <m/>
  </r>
  <r>
    <s v="DDD"/>
    <s v="'99000044180300000047"/>
    <s v="Active"/>
    <d v="2018-08-27T00:00:00"/>
    <d v="2020-08-26T00:00:00"/>
    <s v="Engineering"/>
    <n v="1"/>
    <s v="Vinay"/>
    <s v="Ahmedabad"/>
    <s v="Construction, Power &amp; Infrastructure"/>
    <x v="2"/>
    <n v="0"/>
    <d v="2019-05-27T00:00:00"/>
    <s v="Brokerage"/>
    <s v="Inception"/>
    <m/>
    <d v="2020-01-22T00:00:00"/>
    <m/>
  </r>
  <r>
    <s v="DDD"/>
    <s v="'99000044180300000047"/>
    <s v="Active"/>
    <d v="2018-08-27T00:00:00"/>
    <d v="2020-08-26T00:00:00"/>
    <s v="Engineering"/>
    <n v="1"/>
    <s v="Vinay"/>
    <s v="Ahmedabad"/>
    <s v="Construction, Power &amp; Infrastructure"/>
    <x v="2"/>
    <n v="0"/>
    <d v="2019-08-27T00:00:00"/>
    <s v="Brokerage"/>
    <s v="Inception"/>
    <m/>
    <d v="2020-01-22T00:00:00"/>
    <m/>
  </r>
  <r>
    <s v="DDD"/>
    <s v="'99000044180300000047"/>
    <s v="Active"/>
    <d v="2018-08-27T00:00:00"/>
    <d v="2020-08-26T00:00:00"/>
    <s v="Engineering"/>
    <n v="1"/>
    <s v="Vinay"/>
    <s v="Ahmedabad"/>
    <s v="Construction, Power &amp; Infrastructure"/>
    <x v="2"/>
    <n v="0"/>
    <d v="2019-11-27T00:00:00"/>
    <s v="Brokerage"/>
    <s v="Inception"/>
    <m/>
    <d v="2020-01-22T00:00:00"/>
    <m/>
  </r>
  <r>
    <s v="DDD"/>
    <s v="'99000044180300000047"/>
    <s v="Active"/>
    <d v="2018-08-27T00:00:00"/>
    <d v="2020-08-26T00:00:00"/>
    <s v="Engineering"/>
    <n v="1"/>
    <s v="Vinay"/>
    <s v="Ahmedabad"/>
    <s v="Construction, Power &amp; Infrastructure"/>
    <x v="2"/>
    <n v="0"/>
    <d v="2018-08-27T00:00:00"/>
    <s v="Brokerage"/>
    <s v="Inception"/>
    <m/>
    <d v="2020-01-22T00:00:00"/>
    <m/>
  </r>
  <r>
    <s v="DDD"/>
    <s v="'99000044180300000048"/>
    <s v="Active"/>
    <d v="2018-08-14T00:00:00"/>
    <d v="2021-02-13T00:00:00"/>
    <s v="Engineering"/>
    <n v="1"/>
    <s v="Vinay"/>
    <s v="Ahmedabad"/>
    <s v="Construction, Power &amp; Infrastructure"/>
    <x v="2"/>
    <n v="62399.23"/>
    <d v="2020-08-14T00:00:00"/>
    <s v="Brokerage"/>
    <s v="Inception"/>
    <m/>
    <d v="2020-01-22T00:00:00"/>
    <m/>
  </r>
  <r>
    <s v="DDD"/>
    <s v="'99000044180300000048"/>
    <s v="Active"/>
    <d v="2018-08-14T00:00:00"/>
    <d v="2021-02-13T00:00:00"/>
    <s v="Engineering"/>
    <n v="1"/>
    <s v="Vinay"/>
    <s v="Ahmedabad"/>
    <s v="Construction, Power &amp; Infrastructure"/>
    <x v="2"/>
    <n v="62399.23"/>
    <d v="2020-08-14T00:00:00"/>
    <s v="Brokerage"/>
    <s v="Inception"/>
    <m/>
    <d v="2020-01-22T00:00:00"/>
    <m/>
  </r>
  <r>
    <s v="DDD"/>
    <s v="'99000044180300000048"/>
    <s v="Active"/>
    <d v="2018-08-14T00:00:00"/>
    <d v="2021-02-13T00:00:00"/>
    <s v="Engineering"/>
    <n v="1"/>
    <s v="Vinay"/>
    <s v="Ahmedabad"/>
    <s v="Construction, Power &amp; Infrastructure"/>
    <x v="2"/>
    <n v="62399.23"/>
    <d v="2020-08-14T00:00:00"/>
    <s v="Brokerage"/>
    <s v="Inception"/>
    <m/>
    <d v="2020-01-22T00:00:00"/>
    <m/>
  </r>
  <r>
    <s v="DDD"/>
    <s v="'99000044180300000048"/>
    <s v="Active"/>
    <d v="2018-08-14T00:00:00"/>
    <d v="2021-02-13T00:00:00"/>
    <s v="Engineering"/>
    <n v="1"/>
    <s v="Vinay"/>
    <s v="Ahmedabad"/>
    <s v="Construction, Power &amp; Infrastructure"/>
    <x v="2"/>
    <n v="62399.23"/>
    <d v="2020-08-14T00:00:00"/>
    <s v="Brokerage"/>
    <s v="Inception"/>
    <m/>
    <d v="2020-01-22T00:00:00"/>
    <m/>
  </r>
  <r>
    <s v="DDD"/>
    <s v="'99000044180300000048"/>
    <s v="Active"/>
    <d v="2018-08-14T00:00:00"/>
    <d v="2021-02-13T00:00:00"/>
    <s v="Engineering"/>
    <n v="1"/>
    <s v="Vinay"/>
    <s v="Ahmedabad"/>
    <s v="Construction, Power &amp; Infrastructure"/>
    <x v="2"/>
    <n v="62399.23"/>
    <d v="2020-08-14T00:00:00"/>
    <s v="Brokerage"/>
    <s v="Inception"/>
    <m/>
    <d v="2020-01-22T00:00:00"/>
    <m/>
  </r>
  <r>
    <s v="DDD"/>
    <s v="'99000044180300000048"/>
    <s v="Active"/>
    <d v="2018-08-14T00:00:00"/>
    <d v="2021-02-13T00:00:00"/>
    <s v="Engineering"/>
    <n v="1"/>
    <s v="Vinay"/>
    <s v="Ahmedabad"/>
    <s v="Construction, Power &amp; Infrastructure"/>
    <x v="2"/>
    <n v="62399.23"/>
    <d v="2020-08-14T00:00:00"/>
    <s v="Brokerage"/>
    <s v="Inception"/>
    <m/>
    <d v="2020-01-22T00:00:00"/>
    <m/>
  </r>
  <r>
    <s v="DDD"/>
    <s v="'99000044180300000048"/>
    <s v="Active"/>
    <d v="2018-08-14T00:00:00"/>
    <d v="2021-02-13T00:00:00"/>
    <s v="Engineering"/>
    <n v="1"/>
    <s v="Vinay"/>
    <s v="Ahmedabad"/>
    <s v="Construction, Power &amp; Infrastructure"/>
    <x v="2"/>
    <n v="62399.23"/>
    <d v="2020-08-14T00:00:00"/>
    <s v="Brokerage"/>
    <s v="Inception"/>
    <m/>
    <d v="2020-01-22T00:00:00"/>
    <m/>
  </r>
  <r>
    <s v="DDD"/>
    <s v="'99000044180300000048"/>
    <s v="Active"/>
    <d v="2018-08-14T00:00:00"/>
    <d v="2021-02-13T00:00:00"/>
    <s v="Engineering"/>
    <n v="1"/>
    <s v="Vinay"/>
    <s v="Ahmedabad"/>
    <s v="Construction, Power &amp; Infrastructure"/>
    <x v="2"/>
    <n v="62399.23"/>
    <d v="2020-08-14T00:00:00"/>
    <s v="Brokerage"/>
    <s v="Inception"/>
    <m/>
    <d v="2020-01-22T00:00:00"/>
    <m/>
  </r>
  <r>
    <s v="DDD"/>
    <s v="'99000044180300000048"/>
    <s v="Active"/>
    <d v="2018-08-14T00:00:00"/>
    <d v="2021-02-13T00:00:00"/>
    <s v="Engineering"/>
    <n v="1"/>
    <s v="Vinay"/>
    <s v="Ahmedabad"/>
    <s v="Construction, Power &amp; Infrastructure"/>
    <x v="2"/>
    <n v="62399.4"/>
    <d v="2020-02-14T00:00:00"/>
    <s v="Brokerage"/>
    <s v="Inception"/>
    <m/>
    <d v="2020-01-22T00:00:00"/>
    <m/>
  </r>
  <r>
    <s v="DDD"/>
    <s v="'99000044180300000048"/>
    <s v="Active"/>
    <d v="2018-08-14T00:00:00"/>
    <d v="2021-02-13T00:00:00"/>
    <s v="Engineering"/>
    <n v="1"/>
    <s v="Vinay"/>
    <s v="Ahmedabad"/>
    <s v="Construction, Power &amp; Infrastructure"/>
    <x v="2"/>
    <n v="62399.4"/>
    <d v="2020-05-14T00:00:00"/>
    <s v="Brokerage"/>
    <s v="Inception"/>
    <m/>
    <d v="2020-01-22T00:00:00"/>
    <m/>
  </r>
  <r>
    <s v="DDD"/>
    <s v="'99000044180300000048"/>
    <s v="Active"/>
    <d v="2018-08-14T00:00:00"/>
    <d v="2021-02-13T00:00:00"/>
    <s v="Engineering"/>
    <n v="1"/>
    <s v="Vinay"/>
    <s v="Ahmedabad"/>
    <s v="Construction, Power &amp; Infrastructure"/>
    <x v="2"/>
    <n v="62399.4"/>
    <d v="2019-11-14T00:00:00"/>
    <s v="Brokerage"/>
    <s v="Inception"/>
    <m/>
    <d v="2020-01-22T00:00:00"/>
    <m/>
  </r>
  <r>
    <s v="DDD"/>
    <s v="'99000044180300000048"/>
    <s v="Active"/>
    <d v="2018-08-14T00:00:00"/>
    <d v="2021-02-13T00:00:00"/>
    <s v="Engineering"/>
    <n v="1"/>
    <s v="Vinay"/>
    <s v="Ahmedabad"/>
    <s v="Construction, Power &amp; Infrastructure"/>
    <x v="2"/>
    <n v="68639.38"/>
    <d v="2018-11-14T00:00:00"/>
    <s v="Brokerage"/>
    <s v="Inception"/>
    <m/>
    <d v="2020-01-22T00:00:00"/>
    <m/>
  </r>
  <r>
    <s v="DDD"/>
    <s v="'99000044180300000048"/>
    <s v="Active"/>
    <d v="2018-08-14T00:00:00"/>
    <d v="2021-02-13T00:00:00"/>
    <s v="Engineering"/>
    <n v="1"/>
    <s v="Vinay"/>
    <s v="Ahmedabad"/>
    <s v="Construction, Power &amp; Infrastructure"/>
    <x v="2"/>
    <n v="68639.38"/>
    <d v="2019-02-14T00:00:00"/>
    <s v="Brokerage"/>
    <s v="Inception"/>
    <m/>
    <d v="2020-01-22T00:00:00"/>
    <m/>
  </r>
  <r>
    <s v="DDD"/>
    <s v="'99000044180300000048"/>
    <s v="Active"/>
    <d v="2018-08-14T00:00:00"/>
    <d v="2021-02-13T00:00:00"/>
    <s v="Engineering"/>
    <n v="1"/>
    <s v="Vinay"/>
    <s v="Ahmedabad"/>
    <s v="Construction, Power &amp; Infrastructure"/>
    <x v="2"/>
    <n v="68639.38"/>
    <d v="2019-05-14T00:00:00"/>
    <s v="Brokerage"/>
    <s v="Inception"/>
    <m/>
    <d v="2020-01-22T00:00:00"/>
    <m/>
  </r>
  <r>
    <s v="DDD"/>
    <s v="'99000044180300000048"/>
    <s v="Active"/>
    <d v="2018-08-14T00:00:00"/>
    <d v="2021-02-13T00:00:00"/>
    <s v="Engineering"/>
    <n v="1"/>
    <s v="Vinay"/>
    <s v="Ahmedabad"/>
    <s v="Construction, Power &amp; Infrastructure"/>
    <x v="2"/>
    <n v="68639.38"/>
    <d v="2019-08-14T00:00:00"/>
    <s v="Brokerage"/>
    <s v="Inception"/>
    <m/>
    <d v="2020-01-22T00:00:00"/>
    <m/>
  </r>
  <r>
    <s v="DDD"/>
    <s v="'99000044180300000048"/>
    <s v="Active"/>
    <d v="2018-08-14T00:00:00"/>
    <d v="2021-02-13T00:00:00"/>
    <s v="Engineering"/>
    <n v="1"/>
    <s v="Vinay"/>
    <s v="Ahmedabad"/>
    <s v="Construction, Power &amp; Infrastructure"/>
    <x v="2"/>
    <n v="99839.08"/>
    <d v="2018-08-14T00:00:00"/>
    <s v="Brokerage"/>
    <s v="Inception"/>
    <m/>
    <d v="2020-01-22T00:00:00"/>
    <m/>
  </r>
  <r>
    <s v="DDD"/>
    <s v="'99000044180300000048"/>
    <s v="Active"/>
    <d v="2018-08-14T00:00:00"/>
    <d v="2021-02-13T00:00:00"/>
    <s v="Engineering"/>
    <n v="1"/>
    <s v="Vinay"/>
    <s v="Ahmedabad"/>
    <s v="Construction, Power &amp; Infrastructure"/>
    <x v="2"/>
    <n v="0"/>
    <d v="2020-08-14T00:00:00"/>
    <s v="Brokerage"/>
    <s v="Inception"/>
    <m/>
    <d v="2020-01-22T00:00:00"/>
    <m/>
  </r>
  <r>
    <s v="DDD"/>
    <s v="'99000044180300000048"/>
    <s v="Active"/>
    <d v="2018-08-14T00:00:00"/>
    <d v="2021-02-13T00:00:00"/>
    <s v="Engineering"/>
    <n v="1"/>
    <s v="Vinay"/>
    <s v="Ahmedabad"/>
    <s v="Construction, Power &amp; Infrastructure"/>
    <x v="2"/>
    <n v="0"/>
    <d v="2020-08-14T00:00:00"/>
    <s v="Brokerage"/>
    <s v="Inception"/>
    <m/>
    <d v="2020-01-22T00:00:00"/>
    <m/>
  </r>
  <r>
    <s v="DDD"/>
    <s v="'99000044180300000048"/>
    <s v="Active"/>
    <d v="2018-08-14T00:00:00"/>
    <d v="2021-02-13T00:00:00"/>
    <s v="Engineering"/>
    <n v="1"/>
    <s v="Vinay"/>
    <s v="Ahmedabad"/>
    <s v="Construction, Power &amp; Infrastructure"/>
    <x v="2"/>
    <n v="0"/>
    <d v="2020-08-14T00:00:00"/>
    <s v="Brokerage"/>
    <s v="Inception"/>
    <m/>
    <d v="2020-01-22T00:00:00"/>
    <m/>
  </r>
  <r>
    <s v="DDD"/>
    <s v="'99000044180300000048"/>
    <s v="Active"/>
    <d v="2018-08-14T00:00:00"/>
    <d v="2021-02-13T00:00:00"/>
    <s v="Engineering"/>
    <n v="1"/>
    <s v="Vinay"/>
    <s v="Ahmedabad"/>
    <s v="Construction, Power &amp; Infrastructure"/>
    <x v="2"/>
    <n v="0"/>
    <d v="2020-08-14T00:00:00"/>
    <s v="Brokerage"/>
    <s v="Inception"/>
    <m/>
    <d v="2020-01-22T00:00:00"/>
    <m/>
  </r>
  <r>
    <s v="DDD"/>
    <s v="'99000044180300000048"/>
    <s v="Active"/>
    <d v="2018-08-14T00:00:00"/>
    <d v="2021-02-13T00:00:00"/>
    <s v="Engineering"/>
    <n v="1"/>
    <s v="Vinay"/>
    <s v="Ahmedabad"/>
    <s v="Construction, Power &amp; Infrastructure"/>
    <x v="2"/>
    <n v="0"/>
    <d v="2020-08-14T00:00:00"/>
    <s v="Brokerage"/>
    <s v="Inception"/>
    <m/>
    <d v="2020-01-22T00:00:00"/>
    <m/>
  </r>
  <r>
    <s v="DDD"/>
    <s v="'99000044180300000048"/>
    <s v="Active"/>
    <d v="2018-08-14T00:00:00"/>
    <d v="2021-02-13T00:00:00"/>
    <s v="Engineering"/>
    <n v="1"/>
    <s v="Vinay"/>
    <s v="Ahmedabad"/>
    <s v="Construction, Power &amp; Infrastructure"/>
    <x v="2"/>
    <n v="0"/>
    <d v="2020-08-14T00:00:00"/>
    <s v="Brokerage"/>
    <s v="Inception"/>
    <m/>
    <d v="2020-01-22T00:00:00"/>
    <m/>
  </r>
  <r>
    <s v="DDD"/>
    <s v="'99000044180300000048"/>
    <s v="Active"/>
    <d v="2018-08-14T00:00:00"/>
    <d v="2021-02-13T00:00:00"/>
    <s v="Engineering"/>
    <n v="1"/>
    <s v="Vinay"/>
    <s v="Ahmedabad"/>
    <s v="Construction, Power &amp; Infrastructure"/>
    <x v="2"/>
    <n v="0"/>
    <d v="2020-08-14T00:00:00"/>
    <s v="Brokerage"/>
    <s v="Inception"/>
    <m/>
    <d v="2020-01-22T00:00:00"/>
    <m/>
  </r>
  <r>
    <s v="DDD"/>
    <s v="'99000044180300000048"/>
    <s v="Active"/>
    <d v="2018-08-14T00:00:00"/>
    <d v="2021-02-13T00:00:00"/>
    <s v="Engineering"/>
    <n v="1"/>
    <s v="Vinay"/>
    <s v="Ahmedabad"/>
    <s v="Construction, Power &amp; Infrastructure"/>
    <x v="2"/>
    <n v="0"/>
    <d v="2020-08-14T00:00:00"/>
    <s v="Brokerage"/>
    <s v="Inception"/>
    <m/>
    <d v="2020-01-22T00:00:00"/>
    <m/>
  </r>
  <r>
    <s v="DDD"/>
    <s v="'99000044180300000048"/>
    <s v="Active"/>
    <d v="2018-08-14T00:00:00"/>
    <d v="2021-02-13T00:00:00"/>
    <s v="Engineering"/>
    <n v="1"/>
    <s v="Vinay"/>
    <s v="Ahmedabad"/>
    <s v="Construction, Power &amp; Infrastructure"/>
    <x v="2"/>
    <n v="0"/>
    <d v="2020-02-14T00:00:00"/>
    <s v="Brokerage"/>
    <s v="Inception"/>
    <m/>
    <d v="2020-01-22T00:00:00"/>
    <m/>
  </r>
  <r>
    <s v="DDD"/>
    <s v="'99000044180300000048"/>
    <s v="Active"/>
    <d v="2018-08-14T00:00:00"/>
    <d v="2021-02-13T00:00:00"/>
    <s v="Engineering"/>
    <n v="1"/>
    <s v="Vinay"/>
    <s v="Ahmedabad"/>
    <s v="Construction, Power &amp; Infrastructure"/>
    <x v="2"/>
    <n v="0"/>
    <d v="2020-05-14T00:00:00"/>
    <s v="Brokerage"/>
    <s v="Inception"/>
    <m/>
    <d v="2020-01-22T00:00:00"/>
    <m/>
  </r>
  <r>
    <s v="DDD"/>
    <s v="'99000044180300000048"/>
    <s v="Active"/>
    <d v="2018-08-14T00:00:00"/>
    <d v="2021-02-13T00:00:00"/>
    <s v="Engineering"/>
    <n v="1"/>
    <s v="Vinay"/>
    <s v="Ahmedabad"/>
    <s v="Construction, Power &amp; Infrastructure"/>
    <x v="2"/>
    <n v="0"/>
    <d v="2019-11-14T00:00:00"/>
    <s v="Brokerage"/>
    <s v="Inception"/>
    <m/>
    <d v="2020-01-22T00:00:00"/>
    <m/>
  </r>
  <r>
    <s v="DDD"/>
    <s v="'99000044180300000048"/>
    <s v="Active"/>
    <d v="2018-08-14T00:00:00"/>
    <d v="2021-02-13T00:00:00"/>
    <s v="Engineering"/>
    <n v="1"/>
    <s v="Vinay"/>
    <s v="Ahmedabad"/>
    <s v="Construction, Power &amp; Infrastructure"/>
    <x v="2"/>
    <n v="0"/>
    <d v="2018-11-14T00:00:00"/>
    <s v="Brokerage"/>
    <s v="Inception"/>
    <m/>
    <d v="2020-01-22T00:00:00"/>
    <m/>
  </r>
  <r>
    <s v="DDD"/>
    <s v="'99000044180300000048"/>
    <s v="Active"/>
    <d v="2018-08-14T00:00:00"/>
    <d v="2021-02-13T00:00:00"/>
    <s v="Engineering"/>
    <n v="1"/>
    <s v="Vinay"/>
    <s v="Ahmedabad"/>
    <s v="Construction, Power &amp; Infrastructure"/>
    <x v="2"/>
    <n v="0"/>
    <d v="2019-02-14T00:00:00"/>
    <s v="Brokerage"/>
    <s v="Inception"/>
    <m/>
    <d v="2020-01-22T00:00:00"/>
    <m/>
  </r>
  <r>
    <s v="DDD"/>
    <s v="'99000044180300000048"/>
    <s v="Active"/>
    <d v="2018-08-14T00:00:00"/>
    <d v="2021-02-13T00:00:00"/>
    <s v="Engineering"/>
    <n v="1"/>
    <s v="Vinay"/>
    <s v="Ahmedabad"/>
    <s v="Construction, Power &amp; Infrastructure"/>
    <x v="2"/>
    <n v="0"/>
    <d v="2019-05-14T00:00:00"/>
    <s v="Brokerage"/>
    <s v="Inception"/>
    <m/>
    <d v="2020-01-22T00:00:00"/>
    <m/>
  </r>
  <r>
    <s v="DDD"/>
    <s v="'99000044180300000048"/>
    <s v="Active"/>
    <d v="2018-08-14T00:00:00"/>
    <d v="2021-02-13T00:00:00"/>
    <s v="Engineering"/>
    <n v="1"/>
    <s v="Vinay"/>
    <s v="Ahmedabad"/>
    <s v="Construction, Power &amp; Infrastructure"/>
    <x v="2"/>
    <n v="0"/>
    <d v="2019-08-14T00:00:00"/>
    <s v="Brokerage"/>
    <s v="Inception"/>
    <m/>
    <d v="2020-01-22T00:00:00"/>
    <m/>
  </r>
  <r>
    <s v="DDD"/>
    <s v="'99000044180300000048"/>
    <s v="Active"/>
    <d v="2018-08-14T00:00:00"/>
    <d v="2021-02-13T00:00:00"/>
    <s v="Engineering"/>
    <n v="1"/>
    <s v="Vinay"/>
    <s v="Ahmedabad"/>
    <s v="Construction, Power &amp; Infrastructure"/>
    <x v="2"/>
    <n v="0"/>
    <d v="2018-08-14T00:00:00"/>
    <s v="Brokerage"/>
    <s v="Inception"/>
    <m/>
    <d v="2020-01-22T00:00:00"/>
    <m/>
  </r>
  <r>
    <s v="DDD"/>
    <s v="'99000044180300000053"/>
    <s v="Active"/>
    <d v="2018-09-25T00:00:00"/>
    <d v="2020-09-24T00:00:00"/>
    <s v="Engineering"/>
    <n v="1"/>
    <s v="Vinay"/>
    <s v="Ahmedabad"/>
    <s v="Construction, Power &amp; Infrastructure"/>
    <x v="2"/>
    <n v="65412.72"/>
    <d v="2020-03-25T00:00:00"/>
    <s v="Brokerage"/>
    <s v="Inception"/>
    <m/>
    <d v="2020-01-22T00:00:00"/>
    <m/>
  </r>
  <r>
    <s v="DDD"/>
    <s v="'99000044180300000053"/>
    <s v="Active"/>
    <d v="2018-09-25T00:00:00"/>
    <d v="2020-09-24T00:00:00"/>
    <s v="Engineering"/>
    <n v="1"/>
    <s v="Vinay"/>
    <s v="Ahmedabad"/>
    <s v="Construction, Power &amp; Infrastructure"/>
    <x v="2"/>
    <n v="83253.179999999993"/>
    <d v="2018-12-25T00:00:00"/>
    <s v="Brokerage"/>
    <s v="Inception"/>
    <m/>
    <d v="2020-01-22T00:00:00"/>
    <m/>
  </r>
  <r>
    <s v="DDD"/>
    <s v="'99000044180300000053"/>
    <s v="Active"/>
    <d v="2018-09-25T00:00:00"/>
    <d v="2020-09-24T00:00:00"/>
    <s v="Engineering"/>
    <n v="1"/>
    <s v="Vinay"/>
    <s v="Ahmedabad"/>
    <s v="Construction, Power &amp; Infrastructure"/>
    <x v="2"/>
    <n v="83253.179999999993"/>
    <d v="2019-03-25T00:00:00"/>
    <s v="Brokerage"/>
    <s v="Inception"/>
    <m/>
    <d v="2020-01-22T00:00:00"/>
    <m/>
  </r>
  <r>
    <s v="DDD"/>
    <s v="'99000044180300000053"/>
    <s v="Active"/>
    <d v="2018-09-25T00:00:00"/>
    <d v="2020-09-24T00:00:00"/>
    <s v="Engineering"/>
    <n v="1"/>
    <s v="Vinay"/>
    <s v="Ahmedabad"/>
    <s v="Construction, Power &amp; Infrastructure"/>
    <x v="2"/>
    <n v="83253.179999999993"/>
    <d v="2019-06-25T00:00:00"/>
    <s v="Brokerage"/>
    <s v="Inception"/>
    <m/>
    <d v="2020-01-22T00:00:00"/>
    <m/>
  </r>
  <r>
    <s v="DDD"/>
    <s v="'99000044180300000053"/>
    <s v="Active"/>
    <d v="2018-09-25T00:00:00"/>
    <d v="2020-09-24T00:00:00"/>
    <s v="Engineering"/>
    <n v="1"/>
    <s v="Vinay"/>
    <s v="Ahmedabad"/>
    <s v="Construction, Power &amp; Infrastructure"/>
    <x v="2"/>
    <n v="83253.179999999993"/>
    <d v="2019-09-25T00:00:00"/>
    <s v="Brokerage"/>
    <s v="Inception"/>
    <m/>
    <d v="2020-01-22T00:00:00"/>
    <m/>
  </r>
  <r>
    <s v="DDD"/>
    <s v="'99000044180300000053"/>
    <s v="Active"/>
    <d v="2018-09-25T00:00:00"/>
    <d v="2020-09-24T00:00:00"/>
    <s v="Engineering"/>
    <n v="1"/>
    <s v="Vinay"/>
    <s v="Ahmedabad"/>
    <s v="Construction, Power &amp; Infrastructure"/>
    <x v="2"/>
    <n v="83253.179999999993"/>
    <d v="2019-12-25T00:00:00"/>
    <s v="Brokerage"/>
    <s v="Inception"/>
    <m/>
    <d v="2020-01-22T00:00:00"/>
    <m/>
  </r>
  <r>
    <s v="DDD"/>
    <s v="'99000044180300000053"/>
    <s v="Active"/>
    <d v="2018-09-25T00:00:00"/>
    <d v="2020-09-24T00:00:00"/>
    <s v="Engineering"/>
    <n v="1"/>
    <s v="Vinay"/>
    <s v="Ahmedabad"/>
    <s v="Construction, Power &amp; Infrastructure"/>
    <x v="2"/>
    <n v="112986.38"/>
    <d v="2018-09-25T00:00:00"/>
    <s v="Brokerage"/>
    <s v="Inception"/>
    <m/>
    <d v="2020-01-22T00:00:00"/>
    <m/>
  </r>
  <r>
    <s v="DDD"/>
    <s v="'99000044180300000053"/>
    <s v="Active"/>
    <d v="2018-09-25T00:00:00"/>
    <d v="2020-09-24T00:00:00"/>
    <s v="Engineering"/>
    <n v="1"/>
    <s v="Vinay"/>
    <s v="Ahmedabad"/>
    <s v="Construction, Power &amp; Infrastructure"/>
    <x v="2"/>
    <n v="0"/>
    <d v="2020-03-25T00:00:00"/>
    <s v="Brokerage"/>
    <s v="Inception"/>
    <m/>
    <d v="2020-01-22T00:00:00"/>
    <m/>
  </r>
  <r>
    <s v="DDD"/>
    <s v="'99000044180300000053"/>
    <s v="Active"/>
    <d v="2018-09-25T00:00:00"/>
    <d v="2020-09-24T00:00:00"/>
    <s v="Engineering"/>
    <n v="1"/>
    <s v="Vinay"/>
    <s v="Ahmedabad"/>
    <s v="Construction, Power &amp; Infrastructure"/>
    <x v="2"/>
    <n v="0"/>
    <d v="2018-12-25T00:00:00"/>
    <s v="Brokerage"/>
    <s v="Inception"/>
    <m/>
    <d v="2020-01-22T00:00:00"/>
    <m/>
  </r>
  <r>
    <s v="DDD"/>
    <s v="'99000044180300000053"/>
    <s v="Active"/>
    <d v="2018-09-25T00:00:00"/>
    <d v="2020-09-24T00:00:00"/>
    <s v="Engineering"/>
    <n v="1"/>
    <s v="Vinay"/>
    <s v="Ahmedabad"/>
    <s v="Construction, Power &amp; Infrastructure"/>
    <x v="2"/>
    <n v="0"/>
    <d v="2019-03-25T00:00:00"/>
    <s v="Brokerage"/>
    <s v="Inception"/>
    <m/>
    <d v="2020-01-22T00:00:00"/>
    <m/>
  </r>
  <r>
    <s v="DDD"/>
    <s v="'99000044180300000053"/>
    <s v="Active"/>
    <d v="2018-09-25T00:00:00"/>
    <d v="2020-09-24T00:00:00"/>
    <s v="Engineering"/>
    <n v="1"/>
    <s v="Vinay"/>
    <s v="Ahmedabad"/>
    <s v="Construction, Power &amp; Infrastructure"/>
    <x v="2"/>
    <n v="0"/>
    <d v="2019-06-25T00:00:00"/>
    <s v="Brokerage"/>
    <s v="Inception"/>
    <m/>
    <d v="2020-01-22T00:00:00"/>
    <m/>
  </r>
  <r>
    <s v="DDD"/>
    <s v="'99000044180300000053"/>
    <s v="Active"/>
    <d v="2018-09-25T00:00:00"/>
    <d v="2020-09-24T00:00:00"/>
    <s v="Engineering"/>
    <n v="1"/>
    <s v="Vinay"/>
    <s v="Ahmedabad"/>
    <s v="Construction, Power &amp; Infrastructure"/>
    <x v="2"/>
    <n v="0"/>
    <d v="2019-09-25T00:00:00"/>
    <s v="Brokerage"/>
    <s v="Inception"/>
    <m/>
    <d v="2020-01-22T00:00:00"/>
    <m/>
  </r>
  <r>
    <s v="DDD"/>
    <s v="'99000044180300000053"/>
    <s v="Active"/>
    <d v="2018-09-25T00:00:00"/>
    <d v="2020-09-24T00:00:00"/>
    <s v="Engineering"/>
    <n v="1"/>
    <s v="Vinay"/>
    <s v="Ahmedabad"/>
    <s v="Construction, Power &amp; Infrastructure"/>
    <x v="2"/>
    <n v="0"/>
    <d v="2019-12-25T00:00:00"/>
    <s v="Brokerage"/>
    <s v="Inception"/>
    <m/>
    <d v="2020-01-22T00:00:00"/>
    <m/>
  </r>
  <r>
    <s v="DDD"/>
    <s v="'99000044180300000053"/>
    <s v="Active"/>
    <d v="2018-09-25T00:00:00"/>
    <d v="2020-09-24T00:00:00"/>
    <s v="Engineering"/>
    <n v="1"/>
    <s v="Vinay"/>
    <s v="Ahmedabad"/>
    <s v="Construction, Power &amp; Infrastructure"/>
    <x v="2"/>
    <n v="0"/>
    <d v="2018-09-25T00:00:00"/>
    <s v="Brokerage"/>
    <s v="Inception"/>
    <m/>
    <d v="2020-01-22T00:00:00"/>
    <m/>
  </r>
  <r>
    <s v="DDD"/>
    <s v="'99000044180300000056"/>
    <s v="Inactive"/>
    <d v="2018-10-20T00:00:00"/>
    <d v="2019-04-19T00:00:00"/>
    <s v="Engineering"/>
    <n v="1"/>
    <s v="Vinay"/>
    <s v="Ahmedabad"/>
    <s v="Construction, Power &amp; Infrastructure"/>
    <x v="2"/>
    <n v="101037"/>
    <d v="2018-10-20T00:00:00"/>
    <s v="Brokerage"/>
    <s v="Inception"/>
    <m/>
    <d v="2020-01-22T00:00:00"/>
    <m/>
  </r>
  <r>
    <s v="DDD"/>
    <s v="'99000044180300000064"/>
    <s v="Inactive"/>
    <d v="2019-01-09T00:00:00"/>
    <d v="2019-07-08T00:00:00"/>
    <s v="Engineering"/>
    <n v="1"/>
    <s v="Vinay"/>
    <s v="Ahmedabad"/>
    <s v="Construction, Power &amp; Infrastructure"/>
    <x v="2"/>
    <n v="16455"/>
    <d v="2019-01-09T00:00:00"/>
    <s v="Brokerage"/>
    <s v="Inception"/>
    <m/>
    <d v="2020-01-22T00:00:00"/>
    <m/>
  </r>
  <r>
    <s v="DDD"/>
    <s v="'99000044180300000064"/>
    <s v="Inactive"/>
    <d v="2019-01-09T00:00:00"/>
    <d v="2019-07-08T00:00:00"/>
    <s v="Engineering"/>
    <n v="1"/>
    <s v="Vinay"/>
    <s v="Ahmedabad"/>
    <s v="Construction, Power &amp; Infrastructure"/>
    <x v="2"/>
    <n v="0"/>
    <d v="2019-01-09T00:00:00"/>
    <s v="Brokerage"/>
    <s v="Inception"/>
    <m/>
    <d v="2020-01-22T00:00:00"/>
    <m/>
  </r>
  <r>
    <s v="DDD"/>
    <s v="'99000044180300000074"/>
    <s v="Active"/>
    <d v="2019-03-07T00:00:00"/>
    <d v="2020-06-06T00:00:00"/>
    <s v="Engineering"/>
    <n v="1"/>
    <s v="Vinay"/>
    <s v="Ahmedabad"/>
    <s v="Construction, Power &amp; Infrastructure"/>
    <x v="2"/>
    <n v="11360"/>
    <d v="2019-03-07T00:00:00"/>
    <s v="Brokerage"/>
    <s v="Inception"/>
    <m/>
    <d v="2020-01-22T00:00:00"/>
    <m/>
  </r>
  <r>
    <s v="DDD"/>
    <s v="'99000044180300000076"/>
    <s v="Inactive"/>
    <d v="2019-03-27T00:00:00"/>
    <d v="2019-09-26T00:00:00"/>
    <s v="Engineering"/>
    <n v="1"/>
    <s v="Vinay"/>
    <s v="Ahmedabad"/>
    <s v="Construction, Power &amp; Infrastructure"/>
    <x v="2"/>
    <n v="67102"/>
    <d v="2019-03-27T00:00:00"/>
    <s v="Brokerage"/>
    <s v="Inception"/>
    <m/>
    <d v="2020-01-22T00:00:00"/>
    <m/>
  </r>
  <r>
    <s v="DDD"/>
    <s v="'99000044180300000076"/>
    <s v="Inactive"/>
    <d v="2019-03-27T00:00:00"/>
    <d v="2019-09-26T00:00:00"/>
    <s v="Engineering"/>
    <n v="1"/>
    <s v="Vinay"/>
    <s v="Ahmedabad"/>
    <s v="Construction, Power &amp; Infrastructure"/>
    <x v="2"/>
    <n v="0"/>
    <d v="2019-03-27T00:00:00"/>
    <s v="Brokerage"/>
    <s v="Inception"/>
    <m/>
    <d v="2020-01-22T00:00:00"/>
    <m/>
  </r>
  <r>
    <s v="DDD"/>
    <s v="'99000044180300000078"/>
    <s v="Active"/>
    <d v="2019-03-25T00:00:00"/>
    <d v="2021-03-24T00:00:00"/>
    <s v="Engineering"/>
    <n v="1"/>
    <s v="Vinay"/>
    <s v="Ahmedabad"/>
    <s v="Construction, Power &amp; Infrastructure"/>
    <x v="2"/>
    <n v="120474.73"/>
    <d v="2020-12-08T00:00:00"/>
    <s v="Brokerage"/>
    <s v="Inception"/>
    <m/>
    <d v="2020-01-22T00:00:00"/>
    <m/>
  </r>
  <r>
    <s v="DDD"/>
    <s v="'99000044180300000078"/>
    <s v="Active"/>
    <d v="2019-03-25T00:00:00"/>
    <d v="2021-03-24T00:00:00"/>
    <s v="Engineering"/>
    <n v="1"/>
    <s v="Vinay"/>
    <s v="Ahmedabad"/>
    <s v="Construction, Power &amp; Infrastructure"/>
    <x v="2"/>
    <n v="120474.73"/>
    <d v="2020-12-08T00:00:00"/>
    <s v="Brokerage"/>
    <s v="Inception"/>
    <m/>
    <d v="2020-01-22T00:00:00"/>
    <m/>
  </r>
  <r>
    <s v="DDD"/>
    <s v="'99000044180300000078"/>
    <s v="Active"/>
    <d v="2019-03-25T00:00:00"/>
    <d v="2021-03-24T00:00:00"/>
    <s v="Engineering"/>
    <n v="1"/>
    <s v="Vinay"/>
    <s v="Ahmedabad"/>
    <s v="Construction, Power &amp; Infrastructure"/>
    <x v="2"/>
    <n v="153332.03"/>
    <d v="2020-01-31T00:00:00"/>
    <s v="Brokerage"/>
    <s v="Inception"/>
    <m/>
    <d v="2020-01-22T00:00:00"/>
    <m/>
  </r>
  <r>
    <s v="DDD"/>
    <s v="'99000044180300000078"/>
    <s v="Active"/>
    <d v="2019-03-25T00:00:00"/>
    <d v="2021-03-24T00:00:00"/>
    <s v="Engineering"/>
    <n v="1"/>
    <s v="Vinay"/>
    <s v="Ahmedabad"/>
    <s v="Construction, Power &amp; Infrastructure"/>
    <x v="2"/>
    <n v="153332.03"/>
    <d v="2020-05-14T00:00:00"/>
    <s v="Brokerage"/>
    <s v="Inception"/>
    <m/>
    <d v="2020-01-22T00:00:00"/>
    <m/>
  </r>
  <r>
    <s v="DDD"/>
    <s v="'99000044180300000078"/>
    <s v="Active"/>
    <d v="2019-03-25T00:00:00"/>
    <d v="2021-03-24T00:00:00"/>
    <s v="Engineering"/>
    <n v="1"/>
    <s v="Vinay"/>
    <s v="Ahmedabad"/>
    <s v="Construction, Power &amp; Infrastructure"/>
    <x v="2"/>
    <n v="153332.03"/>
    <d v="2020-08-26T00:00:00"/>
    <s v="Brokerage"/>
    <s v="Inception"/>
    <m/>
    <d v="2020-01-22T00:00:00"/>
    <m/>
  </r>
  <r>
    <s v="DDD"/>
    <s v="'99000044180300000078"/>
    <s v="Active"/>
    <d v="2019-03-25T00:00:00"/>
    <d v="2021-03-24T00:00:00"/>
    <s v="Engineering"/>
    <n v="1"/>
    <s v="Vinay"/>
    <s v="Ahmedabad"/>
    <s v="Construction, Power &amp; Infrastructure"/>
    <x v="2"/>
    <n v="153332.03"/>
    <d v="2019-07-07T00:00:00"/>
    <s v="Brokerage"/>
    <s v="Inception"/>
    <m/>
    <d v="2020-01-22T00:00:00"/>
    <m/>
  </r>
  <r>
    <s v="DDD"/>
    <s v="'99000044180300000078"/>
    <s v="Active"/>
    <d v="2019-03-25T00:00:00"/>
    <d v="2021-03-24T00:00:00"/>
    <s v="Engineering"/>
    <n v="1"/>
    <s v="Vinay"/>
    <s v="Ahmedabad"/>
    <s v="Construction, Power &amp; Infrastructure"/>
    <x v="2"/>
    <n v="153332.03"/>
    <d v="2019-10-19T00:00:00"/>
    <s v="Brokerage"/>
    <s v="Inception"/>
    <m/>
    <d v="2020-01-22T00:00:00"/>
    <m/>
  </r>
  <r>
    <s v="DDD"/>
    <s v="'99000044180300000078"/>
    <s v="Active"/>
    <d v="2019-03-25T00:00:00"/>
    <d v="2021-03-24T00:00:00"/>
    <s v="Engineering"/>
    <n v="1"/>
    <s v="Vinay"/>
    <s v="Ahmedabad"/>
    <s v="Construction, Power &amp; Infrastructure"/>
    <x v="2"/>
    <n v="208093.46"/>
    <d v="2019-03-25T00:00:00"/>
    <s v="Brokerage"/>
    <s v="Inception"/>
    <m/>
    <d v="2020-01-22T00:00:00"/>
    <m/>
  </r>
  <r>
    <s v="DDD"/>
    <s v="'99000044180300000078"/>
    <s v="Active"/>
    <d v="2019-03-25T00:00:00"/>
    <d v="2021-03-24T00:00:00"/>
    <s v="Engineering"/>
    <n v="1"/>
    <s v="Vinay"/>
    <s v="Ahmedabad"/>
    <s v="Construction, Power &amp; Infrastructure"/>
    <x v="2"/>
    <n v="0"/>
    <d v="2020-12-08T00:00:00"/>
    <s v="Brokerage"/>
    <s v="Inception"/>
    <m/>
    <d v="2020-01-22T00:00:00"/>
    <m/>
  </r>
  <r>
    <s v="DDD"/>
    <s v="'99000044180300000078"/>
    <s v="Active"/>
    <d v="2019-03-25T00:00:00"/>
    <d v="2021-03-24T00:00:00"/>
    <s v="Engineering"/>
    <n v="1"/>
    <s v="Vinay"/>
    <s v="Ahmedabad"/>
    <s v="Construction, Power &amp; Infrastructure"/>
    <x v="2"/>
    <n v="0"/>
    <d v="2020-12-08T00:00:00"/>
    <s v="Brokerage"/>
    <s v="Inception"/>
    <m/>
    <d v="2020-01-22T00:00:00"/>
    <m/>
  </r>
  <r>
    <s v="DDD"/>
    <s v="'99000044180300000078"/>
    <s v="Active"/>
    <d v="2019-03-25T00:00:00"/>
    <d v="2021-03-24T00:00:00"/>
    <s v="Engineering"/>
    <n v="1"/>
    <s v="Vinay"/>
    <s v="Ahmedabad"/>
    <s v="Construction, Power &amp; Infrastructure"/>
    <x v="2"/>
    <n v="0"/>
    <d v="2020-01-31T00:00:00"/>
    <s v="Brokerage"/>
    <s v="Inception"/>
    <m/>
    <d v="2020-01-22T00:00:00"/>
    <m/>
  </r>
  <r>
    <s v="DDD"/>
    <s v="'99000044180300000078"/>
    <s v="Active"/>
    <d v="2019-03-25T00:00:00"/>
    <d v="2021-03-24T00:00:00"/>
    <s v="Engineering"/>
    <n v="1"/>
    <s v="Vinay"/>
    <s v="Ahmedabad"/>
    <s v="Construction, Power &amp; Infrastructure"/>
    <x v="2"/>
    <n v="0"/>
    <d v="2020-05-14T00:00:00"/>
    <s v="Brokerage"/>
    <s v="Inception"/>
    <m/>
    <d v="2020-01-22T00:00:00"/>
    <m/>
  </r>
  <r>
    <s v="DDD"/>
    <s v="'99000044180300000078"/>
    <s v="Active"/>
    <d v="2019-03-25T00:00:00"/>
    <d v="2021-03-24T00:00:00"/>
    <s v="Engineering"/>
    <n v="1"/>
    <s v="Vinay"/>
    <s v="Ahmedabad"/>
    <s v="Construction, Power &amp; Infrastructure"/>
    <x v="2"/>
    <n v="0"/>
    <d v="2020-08-26T00:00:00"/>
    <s v="Brokerage"/>
    <s v="Inception"/>
    <m/>
    <d v="2020-01-22T00:00:00"/>
    <m/>
  </r>
  <r>
    <s v="DDD"/>
    <s v="'99000044180300000078"/>
    <s v="Active"/>
    <d v="2019-03-25T00:00:00"/>
    <d v="2021-03-24T00:00:00"/>
    <s v="Engineering"/>
    <n v="1"/>
    <s v="Vinay"/>
    <s v="Ahmedabad"/>
    <s v="Construction, Power &amp; Infrastructure"/>
    <x v="2"/>
    <n v="0"/>
    <d v="2019-07-07T00:00:00"/>
    <s v="Brokerage"/>
    <s v="Inception"/>
    <m/>
    <d v="2020-01-22T00:00:00"/>
    <m/>
  </r>
  <r>
    <s v="DDD"/>
    <s v="'99000044180300000078"/>
    <s v="Active"/>
    <d v="2019-03-25T00:00:00"/>
    <d v="2021-03-24T00:00:00"/>
    <s v="Engineering"/>
    <n v="1"/>
    <s v="Vinay"/>
    <s v="Ahmedabad"/>
    <s v="Construction, Power &amp; Infrastructure"/>
    <x v="2"/>
    <n v="0"/>
    <d v="2019-10-19T00:00:00"/>
    <s v="Brokerage"/>
    <s v="Inception"/>
    <m/>
    <d v="2020-01-22T00:00:00"/>
    <m/>
  </r>
  <r>
    <s v="DDD"/>
    <s v="'99000044180300000078"/>
    <s v="Active"/>
    <d v="2019-03-25T00:00:00"/>
    <d v="2021-03-24T00:00:00"/>
    <s v="Engineering"/>
    <n v="1"/>
    <s v="Vinay"/>
    <s v="Ahmedabad"/>
    <s v="Construction, Power &amp; Infrastructure"/>
    <x v="2"/>
    <n v="0"/>
    <d v="2019-03-25T00:00:00"/>
    <s v="Brokerage"/>
    <s v="Inception"/>
    <m/>
    <d v="2020-01-22T00:00:00"/>
    <m/>
  </r>
  <r>
    <s v="DDD"/>
    <n v="9.9000044180700004E+19"/>
    <s v="Inactive"/>
    <d v="2018-07-18T00:00:00"/>
    <d v="2019-07-17T00:00:00"/>
    <s v="Engineering"/>
    <n v="1"/>
    <s v="Vinay"/>
    <s v="Ahmedabad"/>
    <s v="Property / BI"/>
    <x v="0"/>
    <n v="8107.49"/>
    <d v="2018-07-18T00:00:00"/>
    <s v="Brokerage"/>
    <s v="Inception"/>
    <m/>
    <d v="2020-01-22T00:00:00"/>
    <m/>
  </r>
  <r>
    <s v="DDD"/>
    <s v="'99000044180700000011"/>
    <s v="Active"/>
    <d v="2019-02-18T00:00:00"/>
    <d v="2020-02-17T00:00:00"/>
    <s v="Engineering"/>
    <n v="1"/>
    <s v="Vinay"/>
    <s v="Ahmedabad"/>
    <s v="Construction, Power &amp; Infrastructure"/>
    <x v="2"/>
    <n v="19113.41"/>
    <d v="2019-02-18T00:00:00"/>
    <s v="Brokerage"/>
    <s v="Inception"/>
    <m/>
    <d v="2020-01-22T00:00:00"/>
    <m/>
  </r>
  <r>
    <s v="DDD"/>
    <s v="'99000044180700000012"/>
    <s v="Active"/>
    <d v="2019-02-14T00:00:00"/>
    <d v="2020-02-13T00:00:00"/>
    <s v="Engineering"/>
    <n v="1"/>
    <s v="Vinay"/>
    <s v="Ahmedabad"/>
    <s v="Construction, Power &amp; Infrastructure"/>
    <x v="0"/>
    <n v="12055.25"/>
    <d v="2019-02-14T00:00:00"/>
    <s v="Brokerage"/>
    <s v="Inception"/>
    <m/>
    <d v="2020-01-22T00:00:00"/>
    <m/>
  </r>
  <r>
    <s v="DDD"/>
    <n v="9.9000044185099993E+19"/>
    <s v="Active"/>
    <d v="2018-09-10T00:00:00"/>
    <d v="2019-09-09T00:00:00"/>
    <s v="Miscellaneous"/>
    <n v="1"/>
    <s v="Vinay"/>
    <s v="Ahmedabad"/>
    <s v="Property / BI"/>
    <x v="0"/>
    <n v="484.75"/>
    <d v="2018-09-10T00:00:00"/>
    <s v="Brokerage"/>
    <s v="Inception"/>
    <m/>
    <d v="2020-01-22T00:00:00"/>
    <m/>
  </r>
  <r>
    <s v="DDD"/>
    <n v="9.9000044185799999E+19"/>
    <s v="Active"/>
    <d v="2018-09-10T00:00:00"/>
    <d v="2019-09-09T00:00:00"/>
    <s v="Miscellaneous"/>
    <n v="1"/>
    <s v="Vinay"/>
    <s v="Ahmedabad"/>
    <s v="Construction, Power &amp; Infrastructure"/>
    <x v="0"/>
    <n v="109.88"/>
    <d v="2018-09-10T00:00:00"/>
    <s v="Brokerage"/>
    <s v="Inception"/>
    <m/>
    <d v="2020-01-22T00:00:00"/>
    <m/>
  </r>
  <r>
    <s v="DDD"/>
    <s v="'99000044185800000014"/>
    <s v="Active"/>
    <d v="2019-02-14T00:00:00"/>
    <d v="2020-02-13T00:00:00"/>
    <s v="Miscellaneous"/>
    <n v="1"/>
    <s v="Vinay"/>
    <s v="Ahmedabad"/>
    <s v="Construction, Power &amp; Infrastructure"/>
    <x v="0"/>
    <n v="27069"/>
    <d v="2019-02-14T00:00:00"/>
    <s v="Brokerage"/>
    <s v="Renewal"/>
    <m/>
    <d v="2020-01-22T00:00:00"/>
    <m/>
  </r>
  <r>
    <s v="DDD"/>
    <s v="'99000044185900000001"/>
    <s v="Active"/>
    <d v="2018-08-14T00:00:00"/>
    <d v="2021-02-13T00:00:00"/>
    <s v="Fire"/>
    <n v="1"/>
    <s v="Vinay"/>
    <s v="Ahmedabad"/>
    <s v="Construction, Power &amp; Infrastructure"/>
    <x v="2"/>
    <n v="66556.88"/>
    <d v="2018-08-14T00:00:00"/>
    <s v="Brokerage"/>
    <s v="Inception"/>
    <m/>
    <d v="2020-01-22T00:00:00"/>
    <m/>
  </r>
  <r>
    <s v="DDD"/>
    <s v="'99000044190300000004"/>
    <s v="Active"/>
    <d v="2019-04-20T00:00:00"/>
    <d v="2019-07-19T00:00:00"/>
    <s v="Engineering"/>
    <n v="1"/>
    <s v="Vinay"/>
    <s v="Ahmedabad"/>
    <s v="Construction, Power &amp; Infrastructure"/>
    <x v="2"/>
    <n v="40959.629999999997"/>
    <d v="2019-04-20T00:00:00"/>
    <s v="Brokerage"/>
    <s v="Renewal"/>
    <m/>
    <d v="2020-01-22T00:00:00"/>
    <m/>
  </r>
  <r>
    <s v="DDD"/>
    <s v="'99000044190300000023"/>
    <s v="Active"/>
    <d v="2019-07-09T00:00:00"/>
    <d v="2019-10-08T00:00:00"/>
    <s v="Engineering"/>
    <n v="11"/>
    <s v="Raju Kumar"/>
    <s v="Ahmedabad"/>
    <s v="Construction, Power &amp; Infrastructure"/>
    <x v="2"/>
    <n v="8263.94"/>
    <d v="2019-07-09T00:00:00"/>
    <s v="Brokerage"/>
    <s v="Renewal"/>
    <m/>
    <d v="2020-01-22T00:00:00"/>
    <m/>
  </r>
  <r>
    <s v="DDD"/>
    <s v="'99000044190300000023"/>
    <s v="Active"/>
    <d v="2019-07-09T00:00:00"/>
    <d v="2019-10-08T00:00:00"/>
    <s v="Engineering"/>
    <n v="11"/>
    <s v="Raju Kumar"/>
    <s v="Ahmedabad"/>
    <s v="Construction, Power &amp; Infrastructure"/>
    <x v="2"/>
    <n v="0"/>
    <d v="2019-07-09T00:00:00"/>
    <s v="Brokerage"/>
    <s v="Renewal"/>
    <m/>
    <d v="2020-01-22T00:00:00"/>
    <m/>
  </r>
  <r>
    <s v="DDD"/>
    <s v="'99000044190300000046"/>
    <s v="Active"/>
    <d v="2019-09-27T00:00:00"/>
    <d v="2020-03-26T00:00:00"/>
    <s v="Engineering"/>
    <n v="11"/>
    <s v="Raju Kumar"/>
    <s v="Ahmedabad"/>
    <s v="Construction, Power &amp; Infrastructure"/>
    <x v="2"/>
    <n v="67102.13"/>
    <d v="2019-09-27T00:00:00"/>
    <s v="Brokerage"/>
    <s v="Renewal"/>
    <m/>
    <d v="2020-01-22T00:00:00"/>
    <m/>
  </r>
  <r>
    <s v="DDD"/>
    <s v="'99000044190700000001"/>
    <s v="Inactive"/>
    <d v="2019-04-01T00:00:00"/>
    <d v="2020-03-31T00:00:00"/>
    <s v="Engineering"/>
    <n v="11"/>
    <s v="Raju Kumar"/>
    <s v="Ahmedabad"/>
    <s v="Construction, Power &amp; Infrastructure"/>
    <x v="0"/>
    <n v="90663.25"/>
    <d v="2019-04-01T00:00:00"/>
    <s v="Brokerage"/>
    <s v="Lapse"/>
    <s v="OTHR â€“ Other"/>
    <d v="2020-01-22T00:00:00"/>
    <m/>
  </r>
  <r>
    <s v="DDD"/>
    <s v="''99000044190700000001"/>
    <s v="Active"/>
    <d v="2019-04-01T00:00:00"/>
    <d v="2020-03-31T00:00:00"/>
    <s v="Engineering"/>
    <n v="11"/>
    <s v="Raju Kumar"/>
    <s v="Ahmedabad"/>
    <s v="Construction, Power &amp; Infrastructure"/>
    <x v="2"/>
    <n v="90663.25"/>
    <d v="2019-04-01T00:00:00"/>
    <s v="Brokerage"/>
    <s v="Inception"/>
    <m/>
    <d v="2020-01-22T00:00:00"/>
    <m/>
  </r>
  <r>
    <s v="DDD"/>
    <s v="'99000044190700000002"/>
    <s v="Active"/>
    <d v="2019-07-18T00:00:00"/>
    <d v="2020-07-17T00:00:00"/>
    <s v="Engineering"/>
    <n v="1"/>
    <s v="Vinay"/>
    <s v="Ahmedabad"/>
    <s v="Property / BI"/>
    <x v="0"/>
    <n v="8854.8799999999992"/>
    <d v="2019-07-18T00:00:00"/>
    <s v="Brokerage"/>
    <s v="Renewal"/>
    <m/>
    <d v="2020-01-22T00:00:00"/>
    <m/>
  </r>
  <r>
    <s v="DDD"/>
    <s v="'99000044196500000008"/>
    <s v="Active"/>
    <d v="2019-04-01T00:00:00"/>
    <d v="2020-03-31T00:00:00"/>
    <s v="Engineering"/>
    <n v="1"/>
    <s v="Vinay"/>
    <s v="Ahmedabad"/>
    <s v="Construction, Power &amp; Infrastructure"/>
    <x v="0"/>
    <n v="7187.34"/>
    <d v="2019-04-01T00:00:00"/>
    <s v="Brokerage"/>
    <s v="Inception"/>
    <m/>
    <d v="2020-01-22T00:00:00"/>
    <m/>
  </r>
  <r>
    <s v="DDD"/>
    <s v="'99000044196500000008"/>
    <s v="Active"/>
    <d v="2019-04-01T00:00:00"/>
    <d v="2020-03-31T00:00:00"/>
    <s v="Engineering"/>
    <n v="1"/>
    <s v="Vinay"/>
    <s v="Ahmedabad"/>
    <s v="Construction, Power &amp; Infrastructure"/>
    <x v="0"/>
    <n v="0"/>
    <d v="2019-04-01T00:00:00"/>
    <s v="Brokerage"/>
    <s v="Inception"/>
    <m/>
    <d v="2020-01-22T00:00:00"/>
    <m/>
  </r>
  <r>
    <s v="DDD"/>
    <n v="9.9000046172479996E+19"/>
    <s v="Inactive"/>
    <d v="2017-04-27T00:00:00"/>
    <d v="2018-04-26T00:00:00"/>
    <s v="Miscellaneous"/>
    <n v="1"/>
    <s v="Vinay"/>
    <s v="Ahmedabad"/>
    <s v="Construction, Power &amp; Infrastructure"/>
    <x v="2"/>
    <n v="121755.9"/>
    <d v="2017-04-27T00:00:00"/>
    <s v="Brokerage"/>
    <s v="Lapse"/>
    <s v="Policy Renewed"/>
    <d v="2020-01-22T00:00:00"/>
    <m/>
  </r>
  <r>
    <s v="DDD"/>
    <s v="'99000046182400000003"/>
    <s v="Inactive"/>
    <d v="2018-04-01T00:00:00"/>
    <d v="2019-03-31T00:00:00"/>
    <s v="Miscellaneous"/>
    <n v="1"/>
    <s v="Vinay"/>
    <s v="Ahmedabad"/>
    <s v="Property / BI"/>
    <x v="2"/>
    <n v="96758.81"/>
    <d v="2018-04-01T00:00:00"/>
    <s v="Brokerage"/>
    <s v="Inception"/>
    <m/>
    <d v="2020-01-22T00:00:00"/>
    <m/>
  </r>
  <r>
    <s v="DDD"/>
    <n v="9.90000461824E+19"/>
    <s v="Inactive"/>
    <d v="2018-04-27T00:00:00"/>
    <d v="2019-04-26T00:00:00"/>
    <s v="Miscellaneous"/>
    <n v="1"/>
    <s v="Vinay"/>
    <s v="Ahmedabad"/>
    <s v="Construction, Power &amp; Infrastructure"/>
    <x v="0"/>
    <n v="149758.53"/>
    <d v="2018-05-27T00:00:00"/>
    <s v="Brokerage"/>
    <s v="Inception"/>
    <m/>
    <d v="2020-01-22T00:00:00"/>
    <m/>
  </r>
  <r>
    <s v="DDD"/>
    <s v="'99000046182400000039"/>
    <s v="Inactive"/>
    <d v="2018-06-07T00:00:00"/>
    <d v="2019-06-06T00:00:00"/>
    <s v="Miscellaneous"/>
    <n v="1"/>
    <s v="Vinay"/>
    <s v="Ahmedabad"/>
    <s v="Property / BI"/>
    <x v="2"/>
    <n v="9277.1"/>
    <d v="2018-06-07T00:00:00"/>
    <s v="Brokerage"/>
    <s v="Inception"/>
    <m/>
    <d v="2020-01-22T00:00:00"/>
    <m/>
  </r>
  <r>
    <s v="DDD"/>
    <s v="'99000046182400000053"/>
    <s v="Inactive"/>
    <d v="2018-07-16T00:00:00"/>
    <d v="2019-07-15T00:00:00"/>
    <s v="Miscellaneous"/>
    <n v="1"/>
    <s v="Vinay"/>
    <s v="Ahmedabad"/>
    <s v="Construction, Power &amp; Infrastructure"/>
    <x v="2"/>
    <n v="16533.25"/>
    <d v="2018-07-16T00:00:00"/>
    <s v="Brokerage"/>
    <s v="Inception"/>
    <m/>
    <d v="2020-01-22T00:00:00"/>
    <m/>
  </r>
  <r>
    <s v="DDD"/>
    <s v="'99000046182400000054"/>
    <s v="Inactive"/>
    <d v="2018-07-16T00:00:00"/>
    <d v="2019-07-15T00:00:00"/>
    <s v="Miscellaneous"/>
    <n v="1"/>
    <s v="Vinay"/>
    <s v="Ahmedabad"/>
    <s v="Property / BI"/>
    <x v="2"/>
    <n v="15408.4"/>
    <d v="2018-07-16T00:00:00"/>
    <s v="Brokerage"/>
    <s v="Inception"/>
    <m/>
    <d v="2020-01-22T00:00:00"/>
    <m/>
  </r>
  <r>
    <s v="DDD"/>
    <s v="'99000046182400000055"/>
    <s v="Inactive"/>
    <d v="2018-07-16T00:00:00"/>
    <d v="2019-07-15T00:00:00"/>
    <s v="Miscellaneous"/>
    <n v="1"/>
    <s v="Vinay"/>
    <s v="Ahmedabad"/>
    <s v="Property / BI"/>
    <x v="2"/>
    <n v="56757.75"/>
    <d v="2018-07-16T00:00:00"/>
    <s v="Brokerage"/>
    <s v="Inception"/>
    <m/>
    <d v="2020-01-22T00:00:00"/>
    <m/>
  </r>
  <r>
    <s v="DDD"/>
    <s v="'99000046192400000001"/>
    <s v="Active"/>
    <d v="2019-04-01T00:00:00"/>
    <d v="2020-03-31T00:00:00"/>
    <s v="Miscellaneous"/>
    <n v="1"/>
    <s v="Vinay"/>
    <s v="Ahmedabad"/>
    <s v="Property / BI"/>
    <x v="0"/>
    <n v="60229.25"/>
    <d v="2019-04-01T00:00:00"/>
    <s v="Brokerage"/>
    <s v="Renewal"/>
    <m/>
    <d v="2020-01-22T00:00:00"/>
    <m/>
  </r>
  <r>
    <s v="DDD"/>
    <s v="'99000046192400000020"/>
    <s v="Active"/>
    <d v="2019-04-27T00:00:00"/>
    <d v="2019-05-26T00:00:00"/>
    <s v="Miscellaneous"/>
    <n v="1"/>
    <s v="Vinay"/>
    <s v="Ahmedabad"/>
    <s v="Construction, Power &amp; Infrastructure"/>
    <x v="0"/>
    <n v="21358.38"/>
    <d v="2019-04-27T00:00:00"/>
    <s v="Brokerage"/>
    <s v="Renewal"/>
    <m/>
    <d v="2020-01-22T00:00:00"/>
    <m/>
  </r>
  <r>
    <s v="DDD"/>
    <s v="'99000046192400000039"/>
    <s v="Active"/>
    <d v="2019-06-12T00:00:00"/>
    <d v="2020-06-11T00:00:00"/>
    <s v="Miscellaneous"/>
    <n v="1"/>
    <s v="Vinay"/>
    <s v="Ahmedabad"/>
    <s v="Property / BI"/>
    <x v="2"/>
    <n v="10937.5"/>
    <d v="2019-06-12T00:00:00"/>
    <s v="Brokerage"/>
    <s v="Renewal"/>
    <m/>
    <d v="2020-01-22T00:00:00"/>
    <m/>
  </r>
  <r>
    <s v="DDD"/>
    <s v="'99000046192400000057"/>
    <s v="Active"/>
    <d v="2019-07-16T00:00:00"/>
    <d v="2020-07-15T00:00:00"/>
    <s v="Miscellaneous"/>
    <n v="1"/>
    <s v="Vinay"/>
    <s v="Ahmedabad"/>
    <s v="Property / BI"/>
    <x v="2"/>
    <n v="16474.5"/>
    <d v="2019-07-16T00:00:00"/>
    <s v="Brokerage"/>
    <s v="Renewal"/>
    <m/>
    <d v="2020-01-22T00:00:00"/>
    <m/>
  </r>
  <r>
    <s v="DDD"/>
    <s v="'99000046192400000058"/>
    <s v="Active"/>
    <d v="2019-07-16T00:00:00"/>
    <d v="2020-07-15T00:00:00"/>
    <s v="Miscellaneous"/>
    <n v="1"/>
    <s v="Vinay"/>
    <s v="Ahmedabad"/>
    <s v="Construction, Power &amp; Infrastructure"/>
    <x v="2"/>
    <n v="10776.25"/>
    <d v="2019-07-16T00:00:00"/>
    <s v="Brokerage"/>
    <s v="Renewal"/>
    <m/>
    <d v="2020-01-22T00:00:00"/>
    <m/>
  </r>
  <r>
    <s v="DDD"/>
    <s v="'99000046192400000059"/>
    <s v="Active"/>
    <d v="2019-07-16T00:00:00"/>
    <d v="2020-07-15T00:00:00"/>
    <s v="Miscellaneous"/>
    <n v="1"/>
    <s v="Vinay"/>
    <s v="Ahmedabad"/>
    <s v="Property / BI"/>
    <x v="2"/>
    <n v="61042.25"/>
    <d v="2019-07-16T00:00:00"/>
    <s v="Brokerage"/>
    <s v="Renewal"/>
    <m/>
    <d v="2020-01-22T00:00:00"/>
    <m/>
  </r>
  <r>
    <s v="DDD"/>
    <s v="'99000046192400000060"/>
    <s v="Active"/>
    <d v="2019-07-15T00:00:00"/>
    <d v="2020-07-14T00:00:00"/>
    <s v="Fire"/>
    <n v="11"/>
    <s v="Raju Kumar"/>
    <s v="Ahmedabad"/>
    <s v="Property / BI"/>
    <x v="2"/>
    <n v="15601.02"/>
    <d v="2019-07-15T00:00:00"/>
    <s v="Brokerage"/>
    <s v="Inception"/>
    <m/>
    <d v="2020-01-22T00:00:00"/>
    <m/>
  </r>
  <r>
    <s v="DDD"/>
    <s v="&quot;_x0009_99000048170300000007&quot;"/>
    <s v="Active"/>
    <d v="2017-04-27T00:00:00"/>
    <d v="2018-04-26T00:00:00"/>
    <s v="Miscellaneous"/>
    <n v="1"/>
    <s v="Vinay"/>
    <s v="Ahmedabad"/>
    <s v="Construction, Power &amp; Infrastructure"/>
    <x v="2"/>
    <n v="7000"/>
    <d v="2018-04-26T00:00:00"/>
    <s v="Brokerage"/>
    <s v="Inception"/>
    <m/>
    <d v="2020-01-22T00:00:00"/>
    <m/>
  </r>
  <r>
    <s v="DDD"/>
    <n v="1.6023182843E+17"/>
    <s v="Inactive"/>
    <d v="2018-08-06T00:00:00"/>
    <d v="2019-08-05T00:00:00"/>
    <s v="Employee Benefits"/>
    <n v="13"/>
    <s v="Vididt Saha"/>
    <s v="Ahmedabad"/>
    <s v="Employee Benefits (EB)"/>
    <x v="0"/>
    <n v="21000"/>
    <d v="2018-08-06T00:00:00"/>
    <s v="Brokerage"/>
    <s v="Lapse"/>
    <s v="OTHR â€“ Other"/>
    <d v="2020-01-22T00:00:00"/>
    <m/>
  </r>
  <r>
    <s v="DDD"/>
    <s v="HG00003377000100"/>
    <s v="Active"/>
    <d v="2019-08-10T00:00:00"/>
    <d v="2020-08-09T00:00:00"/>
    <s v="Employee Benefits"/>
    <n v="13"/>
    <s v="Vididt Saha"/>
    <s v="Ahmedabad"/>
    <s v="Employee Benefits (EB)"/>
    <x v="2"/>
    <n v="28069.13"/>
    <d v="2019-08-10T00:00:00"/>
    <s v="Brokerage"/>
    <s v="Inception"/>
    <m/>
    <d v="2020-01-22T00:00:00"/>
    <m/>
  </r>
  <r>
    <s v="Sanjay Trivedi"/>
    <n v="41047870"/>
    <s v="Active"/>
    <d v="2019-07-05T00:00:00"/>
    <d v="2020-07-04T00:00:00"/>
    <s v="Liability"/>
    <n v="2"/>
    <s v="Abhinav Shivam"/>
    <s v="Ahmedabad"/>
    <s v="Liability"/>
    <x v="1"/>
    <n v="72675"/>
    <d v="2019-07-05T00:00:00"/>
    <s v="Brokerage"/>
    <s v="Inception"/>
    <m/>
    <d v="2020-01-22T00:00:00"/>
    <m/>
  </r>
  <r>
    <s v="Anita Sethi"/>
    <n v="41047870"/>
    <s v="Active"/>
    <d v="2019-07-05T00:00:00"/>
    <d v="2020-07-04T00:00:00"/>
    <s v="Liability"/>
    <n v="2"/>
    <s v="Abhinav Shivam"/>
    <s v="Ahmedabad"/>
    <s v="Liability"/>
    <x v="1"/>
    <n v="72675"/>
    <d v="2019-07-05T00:00:00"/>
    <s v="Brokerage"/>
    <s v="Inception"/>
    <m/>
    <d v="2020-01-22T00:00:00"/>
    <m/>
  </r>
  <r>
    <s v="Ashok Chatterjee"/>
    <s v="0865000748 01"/>
    <s v="Inactive"/>
    <d v="2018-04-01T00:00:00"/>
    <d v="2019-03-31T00:00:00"/>
    <s v="Marine"/>
    <n v="6"/>
    <s v="Ketan Jain"/>
    <s v="Ahmedabad"/>
    <s v="Marine"/>
    <x v="0"/>
    <n v="23771.05"/>
    <d v="2018-04-01T00:00:00"/>
    <s v="Brokerage"/>
    <s v="Inception"/>
    <m/>
    <d v="2020-01-22T00:00:00"/>
    <m/>
  </r>
  <r>
    <s v="Rani Agarwal"/>
    <s v="0865000748 02"/>
    <s v="Active"/>
    <d v="2019-04-01T00:00:00"/>
    <d v="2020-03-31T00:00:00"/>
    <s v="Marine"/>
    <n v="6"/>
    <s v="Ketan Jain"/>
    <s v="Ahmedabad"/>
    <s v="Marine"/>
    <x v="0"/>
    <n v="21399.439999999999"/>
    <d v="2019-05-31T00:00:00"/>
    <s v="Brokerage"/>
    <s v="Renewal"/>
    <m/>
    <d v="2020-01-22T00:00:00"/>
    <m/>
  </r>
  <r>
    <s v="Arjun Rao"/>
    <n v="22364363"/>
    <s v="Active"/>
    <d v="2018-11-01T00:00:00"/>
    <d v="2019-10-31T00:00:00"/>
    <s v="Marine"/>
    <n v="1"/>
    <s v="Vinay"/>
    <s v="Ahmedabad"/>
    <s v="Affinity"/>
    <x v="0"/>
    <n v="23100.17"/>
    <d v="2019-10-31T00:00:00"/>
    <s v="Brokerage"/>
    <s v="Inception"/>
    <m/>
    <d v="2020-01-22T00:00:00"/>
    <m/>
  </r>
  <r>
    <s v="Anil Naik"/>
    <n v="22387698"/>
    <s v="Active"/>
    <d v="2018-12-24T00:00:00"/>
    <d v="2019-12-23T00:00:00"/>
    <s v="Marine"/>
    <n v="1"/>
    <s v="Vinay"/>
    <s v="Ahmedabad"/>
    <s v="Marine"/>
    <x v="0"/>
    <n v="1113.92"/>
    <d v="2018-12-24T00:00:00"/>
    <s v="Brokerage"/>
    <s v="Inception"/>
    <m/>
    <d v="2020-01-22T00:00:00"/>
    <m/>
  </r>
  <r>
    <s v="Simran Trivedi"/>
    <n v="9.9000036180199997E+19"/>
    <s v="Active"/>
    <d v="2018-09-06T00:00:00"/>
    <d v="2019-09-05T00:00:00"/>
    <s v="Liability"/>
    <n v="13"/>
    <s v="Vididt Saha"/>
    <s v="Ahmedabad"/>
    <s v="Liability"/>
    <x v="2"/>
    <n v="65000"/>
    <d v="2018-09-06T00:00:00"/>
    <s v="Brokerage"/>
    <s v="Inception"/>
    <m/>
    <d v="2020-01-22T00:00:00"/>
    <m/>
  </r>
  <r>
    <s v="Dhruv Chopra"/>
    <n v="32117648"/>
    <s v="Active"/>
    <d v="2019-02-26T00:00:00"/>
    <d v="2020-02-25T00:00:00"/>
    <s v="Engineering"/>
    <n v="13"/>
    <s v="Vididt Saha"/>
    <s v="Ahmedabad"/>
    <s v="Construction, Power &amp; Infrastructure"/>
    <x v="2"/>
    <n v="2077.5"/>
    <d v="2019-02-26T00:00:00"/>
    <s v="Brokerage"/>
    <s v="Inception"/>
    <m/>
    <d v="2020-01-22T00:00:00"/>
    <m/>
  </r>
  <r>
    <s v="Jaya Chopra"/>
    <n v="43152633"/>
    <s v="Inactive"/>
    <d v="2017-11-10T00:00:00"/>
    <d v="2018-05-09T00:00:00"/>
    <s v="Miscellaneous"/>
    <n v="13"/>
    <s v="Vididt Saha"/>
    <s v="Ahmedabad"/>
    <s v="Liability"/>
    <x v="2"/>
    <n v="1566.2"/>
    <d v="2017-11-10T00:00:00"/>
    <s v="Brokerage"/>
    <s v="Lapse"/>
    <s v="NOLN - No Longer Needed"/>
    <d v="2020-01-22T00:00:00"/>
    <m/>
  </r>
  <r>
    <s v="Kiran Goyal"/>
    <n v="43167538"/>
    <s v="Inactive"/>
    <d v="2018-06-15T00:00:00"/>
    <d v="2018-07-14T00:00:00"/>
    <s v="Miscellaneous"/>
    <n v="13"/>
    <s v="Vididt Saha"/>
    <s v="Ahmedabad"/>
    <s v="Liability"/>
    <x v="2"/>
    <n v="639.25"/>
    <d v="2018-06-15T00:00:00"/>
    <s v="Brokerage"/>
    <s v="Lapse"/>
    <s v="NOLN - No Longer Needed"/>
    <d v="2020-01-22T00:00:00"/>
    <m/>
  </r>
  <r>
    <s v="Pravin Sengupta"/>
    <n v="43167694"/>
    <s v="Inactive"/>
    <d v="2018-06-06T00:00:00"/>
    <d v="2019-06-05T00:00:00"/>
    <s v="Miscellaneous"/>
    <n v="13"/>
    <s v="Vididt Saha"/>
    <s v="Ahmedabad"/>
    <s v="Liability"/>
    <x v="2"/>
    <n v="1180.8800000000001"/>
    <d v="2018-06-06T00:00:00"/>
    <s v="Brokerage"/>
    <s v="Lapse"/>
    <s v="NOLN - No Longer Needed"/>
    <d v="2020-01-22T00:00:00"/>
    <m/>
  </r>
  <r>
    <s v="Snehal Das"/>
    <n v="43191701"/>
    <s v="Active"/>
    <d v="2019-07-02T00:00:00"/>
    <d v="2020-01-01T00:00:00"/>
    <s v="Miscellaneous"/>
    <n v="13"/>
    <s v="Vididt Saha"/>
    <s v="Ahmedabad"/>
    <s v="Liability"/>
    <x v="2"/>
    <n v="1558.76"/>
    <d v="2019-07-02T00:00:00"/>
    <s v="Brokerage"/>
    <s v="Inception"/>
    <m/>
    <d v="2020-01-22T00:00:00"/>
    <m/>
  </r>
  <r>
    <s v="Rajesh Malhotra"/>
    <n v="9.9000036180199997E+19"/>
    <s v="Active"/>
    <d v="2018-09-06T00:00:00"/>
    <d v="2024-03-05T00:00:00"/>
    <s v="Liability"/>
    <n v="13"/>
    <s v="Vididt Saha"/>
    <s v="Ahmedabad"/>
    <s v="Liability"/>
    <x v="2"/>
    <n v="59375"/>
    <d v="2018-09-06T00:00:00"/>
    <s v="Brokerage"/>
    <s v="Inception"/>
    <m/>
    <d v="2020-01-22T00:00:00"/>
    <m/>
  </r>
  <r>
    <s v="Archana Bhatia"/>
    <n v="9.9000044160300007E+19"/>
    <s v="Inactive"/>
    <d v="2017-01-09T00:00:00"/>
    <d v="2018-04-08T00:00:00"/>
    <s v="Engineering"/>
    <n v="13"/>
    <s v="Vididt Saha"/>
    <s v="Ahmedabad"/>
    <s v="Construction, Power &amp; Infrastructure"/>
    <x v="2"/>
    <n v="56150.75"/>
    <d v="2017-01-09T00:00:00"/>
    <s v="Brokerage"/>
    <s v="Lapse"/>
    <s v="NOLN - No Longer Needed"/>
    <d v="2020-01-22T00:00:00"/>
    <m/>
  </r>
  <r>
    <s v="Ashok Reddy"/>
    <n v="9.9000044170299998E+19"/>
    <s v="Inactive"/>
    <d v="2017-11-10T00:00:00"/>
    <d v="2018-11-09T00:00:00"/>
    <s v="Miscellaneous"/>
    <n v="13"/>
    <s v="Vididt Saha"/>
    <s v="Ahmedabad"/>
    <s v="Construction, Power &amp; Infrastructure"/>
    <x v="2"/>
    <n v="3132.5"/>
    <d v="2017-11-10T00:00:00"/>
    <s v="Brokerage"/>
    <s v="Lapse"/>
    <s v="NOLN - No Longer Needed"/>
    <d v="2020-01-22T00:00:00"/>
    <m/>
  </r>
  <r>
    <s v="Madhuri Bhatia"/>
    <n v="9.9000044170299998E+19"/>
    <s v="Active"/>
    <d v="2017-11-10T00:00:00"/>
    <d v="2019-11-09T00:00:00"/>
    <s v="Engineering"/>
    <n v="13"/>
    <s v="Vididt Saha"/>
    <s v="Ahmedabad"/>
    <s v="Construction, Power &amp; Infrastructure"/>
    <x v="2"/>
    <n v="30978.63"/>
    <d v="2017-11-10T00:00:00"/>
    <s v="Brokerage"/>
    <s v="Inception"/>
    <m/>
    <d v="2020-01-22T00:00:00"/>
    <m/>
  </r>
  <r>
    <s v="Pranav Mishra"/>
    <n v="9.9000044170299998E+19"/>
    <s v="Active"/>
    <d v="2018-02-02T00:00:00"/>
    <d v="2020-02-01T00:00:00"/>
    <s v="Engineering"/>
    <n v="13"/>
    <s v="Vididt Saha"/>
    <s v="Ahmedabad"/>
    <s v="Liability"/>
    <x v="2"/>
    <n v="17934.88"/>
    <d v="2018-02-02T00:00:00"/>
    <s v="Brokerage"/>
    <s v="Inception"/>
    <m/>
    <d v="2020-01-22T00:00:00"/>
    <m/>
  </r>
  <r>
    <s v="Rina Goyal"/>
    <n v="9.9000044170299998E+19"/>
    <s v="Active"/>
    <d v="2018-02-21T00:00:00"/>
    <d v="2020-02-20T00:00:00"/>
    <s v="Engineering"/>
    <n v="13"/>
    <s v="Vididt Saha"/>
    <s v="Ahmedabad"/>
    <s v="Construction, Power &amp; Infrastructure"/>
    <x v="2"/>
    <n v="15668.25"/>
    <d v="2018-02-21T00:00:00"/>
    <s v="Brokerage"/>
    <s v="Inception"/>
    <m/>
    <d v="2020-01-22T00:00:00"/>
    <m/>
  </r>
  <r>
    <s v="Geeta Gupta"/>
    <n v="9.9000044180300005E+19"/>
    <s v="Active"/>
    <d v="2018-04-09T00:00:00"/>
    <d v="2019-07-08T00:00:00"/>
    <s v="Engineering"/>
    <n v="13"/>
    <s v="Vididt Saha"/>
    <s v="Ahmedabad"/>
    <s v="Construction, Power &amp; Infrastructure"/>
    <x v="2"/>
    <n v="11239.38"/>
    <d v="2018-04-09T00:00:00"/>
    <s v="Brokerage"/>
    <s v="Inception"/>
    <m/>
    <d v="2020-01-22T00:00:00"/>
    <m/>
  </r>
  <r>
    <s v="Sudhir Roy"/>
    <n v="9.9000044180300005E+19"/>
    <s v="Inactive"/>
    <d v="2018-07-09T00:00:00"/>
    <d v="2018-10-08T00:00:00"/>
    <s v="Engineering"/>
    <n v="13"/>
    <s v="Vididt Saha"/>
    <s v="Ahmedabad"/>
    <s v="Construction, Power &amp; Infrastructure"/>
    <x v="0"/>
    <n v="11239.38"/>
    <d v="2018-07-09T00:00:00"/>
    <s v="Brokerage"/>
    <s v="Lapse"/>
    <s v="NOLN - No Longer Needed"/>
    <d v="2020-01-22T00:00:00"/>
    <m/>
  </r>
  <r>
    <s v="Rani Kaul"/>
    <n v="9.9000044180300005E+19"/>
    <s v="Active"/>
    <d v="2018-08-10T00:00:00"/>
    <d v="2020-02-09T00:00:00"/>
    <s v="Engineering"/>
    <n v="13"/>
    <s v="Vididt Saha"/>
    <s v="Ahmedabad"/>
    <s v="Construction, Power &amp; Infrastructure"/>
    <x v="2"/>
    <n v="21442.38"/>
    <d v="2019-10-20T00:00:00"/>
    <s v="Brokerage"/>
    <s v="Inception"/>
    <m/>
    <d v="2020-01-22T00:00:00"/>
    <m/>
  </r>
  <r>
    <s v="Kavita Sharma"/>
    <n v="9.9000044180300005E+19"/>
    <s v="Active"/>
    <d v="2018-08-10T00:00:00"/>
    <d v="2020-02-09T00:00:00"/>
    <s v="Engineering"/>
    <n v="13"/>
    <s v="Vididt Saha"/>
    <s v="Ahmedabad"/>
    <s v="Construction, Power &amp; Infrastructure"/>
    <x v="2"/>
    <n v="21442.75"/>
    <d v="2018-11-27T00:00:00"/>
    <s v="Brokerage"/>
    <s v="Inception"/>
    <m/>
    <d v="2020-01-22T00:00:00"/>
    <m/>
  </r>
  <r>
    <s v="Shikha Sethi"/>
    <n v="9.9000044180300005E+19"/>
    <s v="Active"/>
    <d v="2018-08-10T00:00:00"/>
    <d v="2020-02-09T00:00:00"/>
    <s v="Engineering"/>
    <n v="13"/>
    <s v="Vididt Saha"/>
    <s v="Ahmedabad"/>
    <s v="Construction, Power &amp; Infrastructure"/>
    <x v="2"/>
    <n v="21442.75"/>
    <d v="2019-03-16T00:00:00"/>
    <s v="Brokerage"/>
    <s v="Inception"/>
    <m/>
    <d v="2020-01-22T00:00:00"/>
    <m/>
  </r>
  <r>
    <s v="Amit Bhargava"/>
    <n v="9.9000044180300005E+19"/>
    <s v="Active"/>
    <d v="2018-08-10T00:00:00"/>
    <d v="2020-02-09T00:00:00"/>
    <s v="Engineering"/>
    <n v="13"/>
    <s v="Vididt Saha"/>
    <s v="Ahmedabad"/>
    <s v="Construction, Power &amp; Infrastructure"/>
    <x v="2"/>
    <n v="21442.75"/>
    <d v="2019-07-03T00:00:00"/>
    <s v="Brokerage"/>
    <s v="Inception"/>
    <m/>
    <d v="2020-01-22T00:00:00"/>
    <m/>
  </r>
  <r>
    <s v="Alka Goel"/>
    <n v="9.9000044180300005E+19"/>
    <s v="Active"/>
    <d v="2018-08-10T00:00:00"/>
    <d v="2020-02-09T00:00:00"/>
    <s v="Engineering"/>
    <n v="13"/>
    <s v="Vididt Saha"/>
    <s v="Ahmedabad"/>
    <s v="Construction, Power &amp; Infrastructure"/>
    <x v="2"/>
    <n v="27085.5"/>
    <d v="2018-08-10T00:00:00"/>
    <s v="Brokerage"/>
    <s v="Inception"/>
    <m/>
    <d v="2020-01-22T00:00:00"/>
    <m/>
  </r>
  <r>
    <s v="Harish Sharma"/>
    <n v="9.9000044180300005E+19"/>
    <s v="Active"/>
    <d v="2018-08-10T00:00:00"/>
    <d v="2020-02-09T00:00:00"/>
    <s v="Engineering"/>
    <n v="13"/>
    <s v="Vididt Saha"/>
    <s v="Ahmedabad"/>
    <s v="Construction, Power &amp; Infrastructure"/>
    <x v="2"/>
    <n v="17949.04"/>
    <d v="2018-11-27T00:00:00"/>
    <s v="Brokerage"/>
    <s v="Inception"/>
    <m/>
    <d v="2020-01-22T00:00:00"/>
    <m/>
  </r>
  <r>
    <s v="Gaurav Goel"/>
    <n v="9.9000044180300005E+19"/>
    <s v="Active"/>
    <d v="2018-08-10T00:00:00"/>
    <d v="2020-02-09T00:00:00"/>
    <s v="Engineering"/>
    <n v="13"/>
    <s v="Vididt Saha"/>
    <s v="Ahmedabad"/>
    <s v="Construction, Power &amp; Infrastructure"/>
    <x v="2"/>
    <n v="17949.04"/>
    <d v="2019-03-16T00:00:00"/>
    <s v="Brokerage"/>
    <s v="Inception"/>
    <m/>
    <d v="2020-01-22T00:00:00"/>
    <m/>
  </r>
  <r>
    <s v="Ravi Naik"/>
    <n v="9.9000044180300005E+19"/>
    <s v="Active"/>
    <d v="2018-08-10T00:00:00"/>
    <d v="2020-02-09T00:00:00"/>
    <s v="Engineering"/>
    <n v="13"/>
    <s v="Vididt Saha"/>
    <s v="Ahmedabad"/>
    <s v="Construction, Power &amp; Infrastructure"/>
    <x v="2"/>
    <n v="17949.04"/>
    <d v="2019-07-03T00:00:00"/>
    <s v="Brokerage"/>
    <s v="Inception"/>
    <m/>
    <d v="2020-01-22T00:00:00"/>
    <m/>
  </r>
  <r>
    <s v="Kamlesh Prasad"/>
    <n v="9.9000044180300005E+19"/>
    <s v="Active"/>
    <d v="2018-08-10T00:00:00"/>
    <d v="2020-02-09T00:00:00"/>
    <s v="Engineering"/>
    <n v="13"/>
    <s v="Vididt Saha"/>
    <s v="Ahmedabad"/>
    <s v="Construction, Power &amp; Infrastructure"/>
    <x v="2"/>
    <n v="17949.04"/>
    <d v="2019-10-20T00:00:00"/>
    <s v="Brokerage"/>
    <s v="Inception"/>
    <m/>
    <d v="2020-01-22T00:00:00"/>
    <m/>
  </r>
  <r>
    <s v="Nikhil Verma"/>
    <n v="9.9000044180300005E+19"/>
    <s v="Active"/>
    <d v="2018-08-10T00:00:00"/>
    <d v="2020-02-09T00:00:00"/>
    <s v="Engineering"/>
    <n v="13"/>
    <s v="Vididt Saha"/>
    <s v="Ahmedabad"/>
    <s v="Construction, Power &amp; Infrastructure"/>
    <x v="2"/>
    <n v="22672.47"/>
    <d v="2018-08-10T00:00:00"/>
    <s v="Brokerage"/>
    <s v="Inception"/>
    <m/>
    <d v="2020-01-22T00:00:00"/>
    <m/>
  </r>
  <r>
    <s v="Vaishali Desai"/>
    <n v="9.9000044180300005E+19"/>
    <s v="Active"/>
    <d v="2018-10-09T00:00:00"/>
    <d v="2019-10-08T00:00:00"/>
    <s v="Engineering"/>
    <n v="13"/>
    <s v="Vididt Saha"/>
    <s v="Ahmedabad"/>
    <s v="Construction, Power &amp; Infrastructure"/>
    <x v="2"/>
    <n v="11239.38"/>
    <d v="2018-10-09T00:00:00"/>
    <s v="Brokerage"/>
    <s v="Inception"/>
    <m/>
    <d v="2020-01-22T00:00:00"/>
    <m/>
  </r>
  <r>
    <s v="Atul Naik"/>
    <n v="9.9000044190300006E+17"/>
    <s v="Active"/>
    <d v="2019-04-10T00:00:00"/>
    <d v="2019-06-09T00:00:00"/>
    <s v="Engineering"/>
    <n v="13"/>
    <s v="Vididt Saha"/>
    <s v="Ahmedabad"/>
    <s v="Construction, Power &amp; Infrastructure"/>
    <x v="2"/>
    <n v="2212.38"/>
    <d v="2019-04-10T00:00:00"/>
    <s v="Brokerage"/>
    <s v="Inception"/>
    <m/>
    <d v="2020-01-22T00:00:00"/>
    <m/>
  </r>
  <r>
    <s v="Meena Bhargava"/>
    <s v="LWC/I2688106/71/10/006144"/>
    <s v="Inactive"/>
    <d v="2018-07-10T00:00:00"/>
    <d v="2018-10-09T00:00:00"/>
    <s v="Miscellaneous"/>
    <n v="13"/>
    <s v="Vididt Saha"/>
    <s v="Ahmedabad"/>
    <s v="Liability"/>
    <x v="2"/>
    <n v="1363"/>
    <d v="2018-07-10T00:00:00"/>
    <s v="Brokerage"/>
    <s v="Lapse"/>
    <s v="NOLN - No Longer Needed"/>
    <d v="2020-01-22T00:00:00"/>
    <m/>
  </r>
  <r>
    <s v="Mona Chopra"/>
    <s v="M6867997"/>
    <s v="Active"/>
    <d v="2019-03-25T00:00:00"/>
    <d v="2020-03-24T00:00:00"/>
    <s v="Motor"/>
    <n v="13"/>
    <s v="Vididt Saha"/>
    <s v="Ahmedabad"/>
    <s v="Motor"/>
    <x v="2"/>
    <n v="157.5"/>
    <d v="2019-03-25T00:00:00"/>
    <s v="Brokerage"/>
    <s v="Inception"/>
    <m/>
    <d v="2020-01-22T00:00:00"/>
    <m/>
  </r>
  <r>
    <s v="Mohit Tiwari"/>
    <s v="M7016785"/>
    <s v="Active"/>
    <d v="2019-03-29T00:00:00"/>
    <d v="2020-03-28T00:00:00"/>
    <s v="Motor"/>
    <n v="13"/>
    <s v="Vididt Saha"/>
    <s v="Ahmedabad"/>
    <s v="Motor"/>
    <x v="2"/>
    <n v="1749.45"/>
    <d v="2019-03-29T00:00:00"/>
    <s v="Brokerage"/>
    <s v="Inception"/>
    <m/>
    <d v="2020-01-22T00:00:00"/>
    <m/>
  </r>
  <r>
    <s v="Tina Dutta"/>
    <s v="'310304491710000022"/>
    <s v="Active"/>
    <d v="2018-03-25T00:00:00"/>
    <d v="2019-03-24T00:00:00"/>
    <s v="Liability"/>
    <n v="1"/>
    <s v="Vinay"/>
    <s v="Ahmedabad"/>
    <s v="Liability"/>
    <x v="0"/>
    <n v="6250"/>
    <d v="2018-03-25T00:00:00"/>
    <s v="Brokerage"/>
    <s v="Inception"/>
    <m/>
    <d v="2020-01-22T00:00:00"/>
    <m/>
  </r>
  <r>
    <s v="Hemant Das"/>
    <s v="OG-20-2202-3305-00000123"/>
    <s v="Active"/>
    <d v="2019-03-25T00:00:00"/>
    <d v="2020-03-24T00:00:00"/>
    <s v="Liability"/>
    <n v="9"/>
    <s v="Manish Sharma"/>
    <s v="Ahmedabad"/>
    <s v="Liability"/>
    <x v="0"/>
    <n v="8125"/>
    <d v="2019-03-25T00:00:00"/>
    <s v="Brokerage"/>
    <s v="Inception"/>
    <m/>
    <d v="2020-01-22T00:00:00"/>
    <m/>
  </r>
  <r>
    <s v="Sanjana Bhargava"/>
    <n v="2280038722"/>
    <s v="Active"/>
    <d v="2019-07-15T00:00:00"/>
    <d v="2020-01-14T00:00:00"/>
    <s v="Miscellaneous"/>
    <n v="13"/>
    <s v="Vididt Saha"/>
    <s v="Ahmedabad"/>
    <s v="Emerging Corporates Group (ECG)"/>
    <x v="2"/>
    <n v="2788.75"/>
    <d v="2019-07-15T00:00:00"/>
    <s v="Brokerage"/>
    <s v="Inception"/>
    <m/>
    <d v="2020-01-22T00:00:00"/>
    <m/>
  </r>
  <r>
    <s v="Kamlesh Trivedi"/>
    <n v="43170791"/>
    <s v="Active"/>
    <d v="2018-08-10T00:00:00"/>
    <d v="2019-06-09T00:00:00"/>
    <s v="Miscellaneous"/>
    <n v="13"/>
    <s v="Vididt Saha"/>
    <s v="Ahmedabad"/>
    <s v="Liability"/>
    <x v="1"/>
    <n v="7827.77"/>
    <d v="2018-08-10T00:00:00"/>
    <s v="Brokerage"/>
    <s v="Endorsement"/>
    <m/>
    <d v="2020-01-22T00:00:00"/>
    <m/>
  </r>
  <r>
    <s v="Nikita Tiwari"/>
    <n v="43170791"/>
    <s v="Active"/>
    <d v="2018-08-10T00:00:00"/>
    <d v="2019-06-09T00:00:00"/>
    <s v="Miscellaneous"/>
    <n v="13"/>
    <s v="Vididt Saha"/>
    <s v="Ahmedabad"/>
    <s v="Liability"/>
    <x v="1"/>
    <n v="0"/>
    <d v="2018-10-25T00:00:00"/>
    <s v="Brokerage "/>
    <s v="Endorsement"/>
    <m/>
    <d v="2020-01-22T00:00:00"/>
    <m/>
  </r>
  <r>
    <s v="Kapil Kapoor"/>
    <n v="43170791"/>
    <s v="Active"/>
    <d v="2018-08-10T00:00:00"/>
    <d v="2019-06-09T00:00:00"/>
    <s v="Miscellaneous"/>
    <n v="13"/>
    <s v="Vididt Saha"/>
    <s v="Ahmedabad"/>
    <s v="Liability"/>
    <x v="1"/>
    <n v="4194.8"/>
    <d v="2019-01-22T00:00:00"/>
    <s v="Brokerage "/>
    <s v="Endorsement"/>
    <m/>
    <d v="2020-01-22T00:00:00"/>
    <m/>
  </r>
  <r>
    <s v="Harish Rana"/>
    <n v="43182398"/>
    <s v="Inactive"/>
    <d v="2019-02-19T00:00:00"/>
    <d v="2020-05-18T00:00:00"/>
    <s v="Miscellaneous"/>
    <n v="13"/>
    <s v="Vididt Saha"/>
    <s v="Ahmedabad"/>
    <s v="Liability"/>
    <x v="2"/>
    <n v="1390.13"/>
    <d v="2019-02-19T00:00:00"/>
    <s v="Brokerage"/>
    <s v="Inception"/>
    <m/>
    <d v="2020-01-22T00:00:00"/>
    <m/>
  </r>
  <r>
    <s v="Nikhil Pandit"/>
    <n v="4318239800002"/>
    <s v="Active"/>
    <d v="2020-05-18T00:00:00"/>
    <d v="2020-08-18T00:00:00"/>
    <s v="Miscellaneous"/>
    <n v="13"/>
    <s v="Vididt Saha"/>
    <s v="Ahmedabad"/>
    <s v="Liability"/>
    <x v="2"/>
    <n v="1390.13"/>
    <d v="2020-05-18T00:00:00"/>
    <s v="Brokerage"/>
    <s v="Renewal"/>
    <m/>
    <d v="2020-01-22T00:00:00"/>
    <m/>
  </r>
  <r>
    <s v="Vivek Rana"/>
    <n v="43189992"/>
    <s v="Active"/>
    <d v="2019-06-10T00:00:00"/>
    <d v="2019-12-09T00:00:00"/>
    <s v="Miscellaneous"/>
    <n v="13"/>
    <s v="Vididt Saha"/>
    <s v="Ahmedabad"/>
    <s v="Liability"/>
    <x v="2"/>
    <n v="7835.19"/>
    <d v="2019-06-10T00:00:00"/>
    <s v="Brokerage"/>
    <s v="Inception"/>
    <m/>
    <d v="2020-01-22T00:00:00"/>
    <m/>
  </r>
  <r>
    <s v="Hemant Nair"/>
    <n v="43190133"/>
    <s v="Active"/>
    <d v="2019-06-11T00:00:00"/>
    <d v="2019-12-10T00:00:00"/>
    <s v="Miscellaneous"/>
    <n v="13"/>
    <s v="Vididt Saha"/>
    <s v="Ahmedabad"/>
    <s v="Liability"/>
    <x v="2"/>
    <n v="7782.56"/>
    <d v="2019-06-11T00:00:00"/>
    <s v="Brokerage"/>
    <s v="Inception"/>
    <m/>
    <d v="2020-01-22T00:00:00"/>
    <m/>
  </r>
  <r>
    <s v="Veena Bhargava"/>
    <n v="43191701"/>
    <s v="Active"/>
    <d v="2019-07-02T00:00:00"/>
    <d v="2020-07-01T00:00:00"/>
    <s v="Miscellaneous"/>
    <n v="13"/>
    <s v="Vididt Saha"/>
    <s v="Ahmedabad"/>
    <s v="Liability"/>
    <x v="3"/>
    <n v="1558.76"/>
    <d v="2019-07-02T00:00:00"/>
    <s v="Brokerage"/>
    <s v="Inception"/>
    <m/>
    <d v="2020-01-22T00:00:00"/>
    <m/>
  </r>
  <r>
    <s v="Shivam Shah"/>
    <n v="9.9000044190299996E+19"/>
    <s v="Active"/>
    <d v="2019-04-12T00:00:00"/>
    <d v="2019-10-11T00:00:00"/>
    <s v="Engineering"/>
    <n v="13"/>
    <s v="Vididt Saha"/>
    <s v="Ahmedabad"/>
    <s v="Construction, Power &amp; Infrastructure"/>
    <x v="2"/>
    <n v="3007.5"/>
    <d v="2019-04-12T00:00:00"/>
    <s v="Brokerage"/>
    <s v="Inception"/>
    <m/>
    <d v="2020-01-22T00:00:00"/>
    <m/>
  </r>
  <r>
    <s v="Bhavna Bhandari"/>
    <n v="9.9000044190299996E+19"/>
    <s v="Active"/>
    <d v="2019-11-19T00:00:00"/>
    <d v="2020-11-18T00:00:00"/>
    <s v="Engineering"/>
    <n v="13"/>
    <s v="Vididt Saha"/>
    <s v="Ahmedabad"/>
    <s v="Construction, Power &amp; Infrastructure"/>
    <x v="2"/>
    <n v="26804.5"/>
    <d v="2019-11-19T00:00:00"/>
    <s v="Brokerage"/>
    <s v="Inception"/>
    <m/>
    <d v="2020-01-22T00:00:00"/>
    <m/>
  </r>
  <r>
    <s v="Tarun Shah"/>
    <s v="OG-19-2201-0420-00000001"/>
    <s v="Inactive"/>
    <d v="2018-04-01T00:00:00"/>
    <d v="2019-03-31T00:00:00"/>
    <s v="Miscellaneous"/>
    <n v="3"/>
    <s v="Animesh Rawat"/>
    <s v="Ahmedabad"/>
    <s v="Global Client Network (GNB Inward)"/>
    <x v="0"/>
    <n v="1771.98"/>
    <d v="2018-04-01T00:00:00"/>
    <s v="Brokerage"/>
    <s v="Inception"/>
    <m/>
    <d v="2020-01-22T00:00:00"/>
    <m/>
  </r>
  <r>
    <s v="Hemant Chauhan"/>
    <s v="OG-19-2201-0420-00000001"/>
    <s v="Inactive"/>
    <d v="2018-04-01T00:00:00"/>
    <d v="2019-03-31T00:00:00"/>
    <s v="Miscellaneous"/>
    <n v="3"/>
    <s v="Animesh Rawat"/>
    <s v="Ahmedabad"/>
    <s v="Global Client Network (GNB Inward)"/>
    <x v="0"/>
    <n v="681.53"/>
    <d v="2018-04-01T00:00:00"/>
    <s v="Brokerage"/>
    <s v="Inception"/>
    <m/>
    <d v="2020-01-22T00:00:00"/>
    <m/>
  </r>
  <r>
    <s v="Geeta Verma"/>
    <s v="OG-19-2201-0420-00000001"/>
    <s v="Inactive"/>
    <d v="2018-04-01T00:00:00"/>
    <d v="2019-03-31T00:00:00"/>
    <s v="Miscellaneous"/>
    <n v="3"/>
    <s v="Animesh Rawat"/>
    <s v="Ahmedabad"/>
    <s v="Global Client Network (GNB Inward)"/>
    <x v="0"/>
    <n v="272.61"/>
    <d v="2018-04-01T00:00:00"/>
    <s v="Brokerage"/>
    <s v="Inception"/>
    <m/>
    <d v="2020-01-22T00:00:00"/>
    <m/>
  </r>
  <r>
    <s v="Ashok Patel"/>
    <s v="OG-19-2201-0425-00000001"/>
    <s v="Inactive"/>
    <d v="2018-04-01T00:00:00"/>
    <d v="2019-03-31T00:00:00"/>
    <s v="Miscellaneous"/>
    <n v="3"/>
    <s v="Animesh Rawat"/>
    <s v="Ahmedabad"/>
    <s v="Global Client Network (GNB Inward)"/>
    <x v="0"/>
    <n v="4175.3599999999997"/>
    <d v="2018-04-01T00:00:00"/>
    <s v="Brokerage"/>
    <s v="Inception"/>
    <m/>
    <d v="2020-01-22T00:00:00"/>
    <m/>
  </r>
  <r>
    <s v="Gayatri Reddy"/>
    <s v="OG-19-2201-0425-00000001"/>
    <s v="Inactive"/>
    <d v="2018-04-01T00:00:00"/>
    <d v="2019-03-31T00:00:00"/>
    <s v="Miscellaneous"/>
    <n v="3"/>
    <s v="Animesh Rawat"/>
    <s v="Ahmedabad"/>
    <s v="Global Client Network (GNB Inward)"/>
    <x v="0"/>
    <n v="1605.91"/>
    <d v="2018-04-01T00:00:00"/>
    <s v="Brokerage"/>
    <s v="Inception"/>
    <m/>
    <d v="2020-01-22T00:00:00"/>
    <m/>
  </r>
  <r>
    <s v="Snehal Patel"/>
    <s v="OG-19-2201-0425-00000001"/>
    <s v="Inactive"/>
    <d v="2018-04-01T00:00:00"/>
    <d v="2019-03-31T00:00:00"/>
    <s v="Miscellaneous"/>
    <n v="3"/>
    <s v="Animesh Rawat"/>
    <s v="Ahmedabad"/>
    <s v="Global Client Network (GNB Inward)"/>
    <x v="0"/>
    <n v="642.36"/>
    <d v="2018-04-01T00:00:00"/>
    <s v="Brokerage"/>
    <s v="Inception"/>
    <m/>
    <d v="2020-01-22T00:00:00"/>
    <m/>
  </r>
  <r>
    <s v="Vivek Yadav"/>
    <s v="OG-19-2201-4001-00000061"/>
    <s v="Inactive"/>
    <d v="2018-04-01T00:00:00"/>
    <d v="2019-03-31T00:00:00"/>
    <s v="Fire"/>
    <n v="3"/>
    <s v="Animesh Rawat"/>
    <s v="Ahmedabad"/>
    <s v="Global Client Network (GNB Inward)"/>
    <x v="0"/>
    <n v="23863.13"/>
    <d v="2108-03-31T00:00:00"/>
    <s v="Brokerage"/>
    <s v="Inception"/>
    <m/>
    <d v="2020-01-22T00:00:00"/>
    <m/>
  </r>
  <r>
    <s v="Kiran Saxena"/>
    <s v="OG-19-2201-4001-00000061"/>
    <s v="Inactive"/>
    <d v="2018-04-01T00:00:00"/>
    <d v="2019-03-31T00:00:00"/>
    <s v="Fire"/>
    <n v="3"/>
    <s v="Animesh Rawat"/>
    <s v="Ahmedabad"/>
    <s v="Global Client Network (GNB Inward)"/>
    <x v="0"/>
    <n v="9178.1299999999992"/>
    <d v="2108-03-31T00:00:00"/>
    <s v="Brokerage"/>
    <s v="Inception"/>
    <m/>
    <d v="2020-01-22T00:00:00"/>
    <m/>
  </r>
  <r>
    <s v="Uday Reddy"/>
    <s v="OG-19-2201-4001-00000061"/>
    <s v="Inactive"/>
    <d v="2018-04-01T00:00:00"/>
    <d v="2019-03-31T00:00:00"/>
    <s v="Fire"/>
    <n v="3"/>
    <s v="Animesh Rawat"/>
    <s v="Ahmedabad"/>
    <s v="Global Client Network (GNB Inward)"/>
    <x v="0"/>
    <n v="3671.25"/>
    <d v="2108-03-31T00:00:00"/>
    <s v="Brokerage"/>
    <s v="Inception"/>
    <m/>
    <d v="2020-01-22T00:00:00"/>
    <m/>
  </r>
  <r>
    <s v="Anita Pandit"/>
    <s v="OG-19-2201-4001-00000063"/>
    <s v="Inactive"/>
    <d v="2018-04-01T00:00:00"/>
    <d v="2019-03-31T00:00:00"/>
    <s v="Fire"/>
    <n v="3"/>
    <s v="Animesh Rawat"/>
    <s v="Ahmedabad"/>
    <s v="Global Client Network (GNB Inward)"/>
    <x v="0"/>
    <n v="157.13999999999999"/>
    <d v="2018-04-01T00:00:00"/>
    <s v="Brokerage"/>
    <s v="Inception"/>
    <m/>
    <d v="2020-01-22T00:00:00"/>
    <m/>
  </r>
  <r>
    <s v="Hina Malhotra"/>
    <s v="OG-19-2201-4001-00000063"/>
    <s v="Inactive"/>
    <d v="2018-04-01T00:00:00"/>
    <d v="2019-03-31T00:00:00"/>
    <s v="Fire"/>
    <n v="3"/>
    <s v="Animesh Rawat"/>
    <s v="Ahmedabad"/>
    <s v="Global Client Network (GNB Inward)"/>
    <x v="0"/>
    <n v="60.44"/>
    <d v="2018-04-01T00:00:00"/>
    <s v="Brokerage"/>
    <s v="Inception"/>
    <m/>
    <d v="2020-01-22T00:00:00"/>
    <m/>
  </r>
  <r>
    <s v="Alka Patel"/>
    <s v="OG-19-2201-4001-00000063"/>
    <s v="Inactive"/>
    <d v="2018-04-01T00:00:00"/>
    <d v="2019-03-31T00:00:00"/>
    <s v="Fire"/>
    <n v="3"/>
    <s v="Animesh Rawat"/>
    <s v="Ahmedabad"/>
    <s v="Global Client Network (GNB Inward)"/>
    <x v="0"/>
    <n v="24.17"/>
    <d v="2018-04-01T00:00:00"/>
    <s v="Brokerage"/>
    <s v="Inception"/>
    <m/>
    <d v="2020-01-22T00:00:00"/>
    <m/>
  </r>
  <r>
    <s v="Shruti Roy"/>
    <s v="OG-19-2201-4005-00000001"/>
    <s v="Active"/>
    <d v="2018-04-01T00:00:00"/>
    <d v="2019-03-31T00:00:00"/>
    <s v="Fire"/>
    <n v="3"/>
    <s v="Animesh Rawat"/>
    <s v="Ahmedabad"/>
    <s v="Global Client Network (GNB Inward)"/>
    <x v="0"/>
    <n v="23753.439999999999"/>
    <d v="2018-04-01T00:00:00"/>
    <s v="Brokerage"/>
    <s v="Inception"/>
    <m/>
    <d v="2020-01-22T00:00:00"/>
    <m/>
  </r>
  <r>
    <s v="Archana Singh"/>
    <s v="OG-19-2201-4005-00000001"/>
    <s v="Active"/>
    <d v="2018-04-01T00:00:00"/>
    <d v="2019-03-31T00:00:00"/>
    <s v="Fire"/>
    <n v="3"/>
    <s v="Animesh Rawat"/>
    <s v="Ahmedabad"/>
    <s v="Global Client Network (GNB Inward)"/>
    <x v="0"/>
    <n v="9135.94"/>
    <d v="2018-04-01T00:00:00"/>
    <s v="Brokerage"/>
    <s v="Inception"/>
    <m/>
    <d v="2020-01-22T00:00:00"/>
    <m/>
  </r>
  <r>
    <s v="Mukul Goyal"/>
    <s v="OG-19-2201-4005-00000001"/>
    <s v="Active"/>
    <d v="2018-04-01T00:00:00"/>
    <d v="2019-03-31T00:00:00"/>
    <s v="Fire"/>
    <n v="3"/>
    <s v="Animesh Rawat"/>
    <s v="Ahmedabad"/>
    <s v="Global Client Network (GNB Inward)"/>
    <x v="0"/>
    <n v="3654.37"/>
    <d v="2018-04-01T00:00:00"/>
    <s v="Brokerage"/>
    <s v="Inception"/>
    <m/>
    <d v="2020-01-22T00:00:00"/>
    <m/>
  </r>
  <r>
    <s v="Namita Bajaj"/>
    <s v="OG-20-2201-9931-00000664"/>
    <s v="Active"/>
    <d v="2019-04-01T00:00:00"/>
    <d v="2020-03-31T00:00:00"/>
    <s v="Miscellaneous"/>
    <n v="3"/>
    <s v="Animesh Rawat"/>
    <s v="Ahmedabad"/>
    <s v="Global Client Network (GNB Inward)"/>
    <x v="0"/>
    <n v="445.18"/>
    <d v="2019-04-01T00:00:00"/>
    <s v="Brokerage"/>
    <s v="Inception"/>
    <m/>
    <d v="2020-01-22T00:00:00"/>
    <m/>
  </r>
  <r>
    <s v="Nikita Joshi"/>
    <s v="OG-19-2201-4011-00000002"/>
    <s v="Inactive"/>
    <d v="2018-04-01T00:00:00"/>
    <d v="2019-03-31T00:00:00"/>
    <s v="Miscellaneous"/>
    <n v="3"/>
    <s v="Animesh Rawat"/>
    <s v="Ahmedabad"/>
    <s v="Global Client Network (GNB Inward)"/>
    <x v="0"/>
    <n v="1598.68"/>
    <d v="2018-04-01T00:00:00"/>
    <s v="Brokerage"/>
    <s v="Inception"/>
    <m/>
    <d v="2020-01-22T00:00:00"/>
    <m/>
  </r>
  <r>
    <s v="Tejas Shah"/>
    <s v="OG-19-2201-4011-00000002"/>
    <s v="Inactive"/>
    <d v="2018-04-01T00:00:00"/>
    <d v="2019-03-31T00:00:00"/>
    <s v="Miscellaneous"/>
    <n v="3"/>
    <s v="Animesh Rawat"/>
    <s v="Ahmedabad"/>
    <s v="Global Client Network (GNB Inward)"/>
    <x v="0"/>
    <n v="614.88"/>
    <d v="2018-04-01T00:00:00"/>
    <s v="Brokerage"/>
    <s v="Inception"/>
    <m/>
    <d v="2020-01-22T00:00:00"/>
    <m/>
  </r>
  <r>
    <s v="Kavita Rao"/>
    <s v="OG-19-2201-4011-00000002"/>
    <s v="Inactive"/>
    <d v="2018-04-01T00:00:00"/>
    <d v="2019-03-31T00:00:00"/>
    <s v="Miscellaneous"/>
    <n v="3"/>
    <s v="Animesh Rawat"/>
    <s v="Ahmedabad"/>
    <s v="Global Client Network (GNB Inward)"/>
    <x v="0"/>
    <n v="245.95"/>
    <d v="2018-04-01T00:00:00"/>
    <s v="Brokerage"/>
    <s v="Inception"/>
    <m/>
    <d v="2020-01-22T00:00:00"/>
    <m/>
  </r>
  <r>
    <s v="Hemant Shah"/>
    <s v="OG-20-2201-9931-00000664"/>
    <s v="Active"/>
    <d v="2019-04-01T00:00:00"/>
    <d v="2020-03-31T00:00:00"/>
    <s v="Miscellaneous"/>
    <n v="3"/>
    <s v="Animesh Rawat"/>
    <s v="Ahmedabad"/>
    <s v="Global Client Network (GNB Inward)"/>
    <x v="0"/>
    <n v="2077.5100000000002"/>
    <d v="2019-04-01T00:00:00"/>
    <s v="Brokerage"/>
    <s v="Inception"/>
    <m/>
    <d v="2020-01-22T00:00:00"/>
    <m/>
  </r>
  <r>
    <s v="Prabhat Naik"/>
    <s v="OG-20-2201-9931-00000664"/>
    <s v="Active"/>
    <d v="2019-04-01T00:00:00"/>
    <d v="2020-03-31T00:00:00"/>
    <s v="Miscellaneous"/>
    <n v="3"/>
    <s v="Animesh Rawat"/>
    <s v="Ahmedabad"/>
    <s v="Global Client Network (GNB Inward)"/>
    <x v="0"/>
    <n v="445.18"/>
    <d v="2019-04-01T00:00:00"/>
    <s v="Brokerage"/>
    <s v="Inception"/>
    <m/>
    <d v="2020-01-22T00:00:00"/>
    <m/>
  </r>
  <r>
    <s v="Nikhil Tiwari"/>
    <s v="0000000007817932-01"/>
    <s v="Active"/>
    <d v="2018-12-16T00:00:00"/>
    <d v="2019-12-15T00:00:00"/>
    <s v="Fire"/>
    <n v="1"/>
    <s v="Vinay"/>
    <s v="Ahmedabad"/>
    <s v="Property / BI"/>
    <x v="0"/>
    <n v="33484.339999999997"/>
    <d v="2018-12-16T00:00:00"/>
    <s v="Brokerage"/>
    <s v="Inception"/>
    <m/>
    <d v="2020-01-22T00:00:00"/>
    <m/>
  </r>
  <r>
    <s v="Neha Trivedi"/>
    <s v="0000000007817932-02"/>
    <s v="Active"/>
    <d v="2019-12-16T00:00:00"/>
    <d v="2020-12-15T00:00:00"/>
    <s v="Fire"/>
    <n v="2"/>
    <s v="Abhinav Shivam"/>
    <s v="Ahmedabad"/>
    <s v="Small Medium Enterpries (SME)"/>
    <x v="0"/>
    <n v="109812.12"/>
    <d v="2019-12-16T00:00:00"/>
    <s v="Brokerage"/>
    <s v="Inception"/>
    <m/>
    <d v="2020-01-22T00:00:00"/>
    <m/>
  </r>
  <r>
    <s v="Shruti Agarwal"/>
    <n v="3.1242020675749002E+18"/>
    <s v="Active"/>
    <d v="2018-01-10T00:00:00"/>
    <d v="2018-05-31T00:00:00"/>
    <s v="Liability"/>
    <n v="12"/>
    <s v="Shivani Sharma"/>
    <s v="Ahmedabad"/>
    <s v="Global Client Network (GNB Inward)"/>
    <x v="0"/>
    <n v="12084.5"/>
    <d v="2018-01-10T00:00:00"/>
    <s v="Brokerage"/>
    <s v="Inception"/>
    <m/>
    <d v="2020-01-22T00:00:00"/>
    <m/>
  </r>
  <r>
    <s v="Kiran Desai"/>
    <n v="9.9000044170299998E+19"/>
    <s v="Inactive"/>
    <d v="2018-03-26T00:00:00"/>
    <d v="2019-06-25T00:00:00"/>
    <s v="Engineering"/>
    <n v="13"/>
    <s v="Vididt Saha"/>
    <s v="Ahmedabad"/>
    <s v="Construction, Power &amp; Infrastructure"/>
    <x v="1"/>
    <n v="51965.88"/>
    <d v="2018-03-26T00:00:00"/>
    <s v="Brokerage"/>
    <s v="Lapse"/>
    <s v="OTHR â€“ Other"/>
    <d v="2020-01-22T00:00:00"/>
    <m/>
  </r>
  <r>
    <s v="Kanchan Iyer"/>
    <n v="9.9000044180300005E+19"/>
    <s v="Inactive"/>
    <d v="2018-06-07T00:00:00"/>
    <d v="2019-06-06T00:00:00"/>
    <s v="Engineering"/>
    <n v="13"/>
    <s v="Vididt Saha"/>
    <s v="Ahmedabad"/>
    <s v="Construction, Power &amp; Infrastructure"/>
    <x v="2"/>
    <n v="25619.25"/>
    <d v="2018-06-07T00:00:00"/>
    <s v="Brokerage"/>
    <s v="Lapse"/>
    <s v="OTHR â€“ Other"/>
    <d v="2020-01-22T00:00:00"/>
    <m/>
  </r>
  <r>
    <s v="Bhavna Kapoor"/>
    <n v="9.9000044190299996E+19"/>
    <s v="Active"/>
    <d v="2019-06-26T00:00:00"/>
    <d v="2019-12-25T00:00:00"/>
    <s v="Engineering"/>
    <n v="13"/>
    <s v="Vididt Saha"/>
    <s v="Ahmedabad"/>
    <s v="Construction, Power &amp; Infrastructure"/>
    <x v="2"/>
    <n v="25598"/>
    <d v="2019-06-26T00:00:00"/>
    <s v="Brokerage"/>
    <s v="Inception"/>
    <m/>
    <d v="2020-01-22T00:00:00"/>
    <m/>
  </r>
  <r>
    <s v="Ritika Reddy"/>
    <n v="9.9000044190299996E+19"/>
    <s v="Active"/>
    <d v="2019-06-26T00:00:00"/>
    <d v="2019-12-25T00:00:00"/>
    <s v="Engineering"/>
    <n v="13"/>
    <s v="Vididt Saha"/>
    <s v="Ahmedabad"/>
    <s v="Construction, Power &amp; Infrastructure"/>
    <x v="2"/>
    <n v="25598"/>
    <d v="2019-06-26T00:00:00"/>
    <s v="Brokerage"/>
    <s v="Inception"/>
    <m/>
    <d v="2020-01-22T00:00:00"/>
    <m/>
  </r>
  <r>
    <s v="Suresh Das"/>
    <n v="9.9000044190299996E+19"/>
    <s v="Active"/>
    <d v="2019-11-22T00:00:00"/>
    <d v="2020-03-21T00:00:00"/>
    <s v="Engineering"/>
    <n v="13"/>
    <s v="Vididt Saha"/>
    <s v="Ahmedabad"/>
    <s v="Construction, Power &amp; Infrastructure"/>
    <x v="1"/>
    <n v="12643.38"/>
    <d v="2019-11-22T00:00:00"/>
    <s v="Brokerage"/>
    <s v="Inception"/>
    <m/>
    <d v="2020-01-22T00:00:00"/>
    <m/>
  </r>
  <r>
    <s v="Shikha Chauhan"/>
    <n v="9.9000044190299996E+19"/>
    <s v="Active"/>
    <d v="2019-12-26T00:00:00"/>
    <d v="2020-06-25T00:00:00"/>
    <s v="Engineering"/>
    <n v="13"/>
    <s v="Vididt Saha"/>
    <s v="Ahmedabad"/>
    <s v="Construction, Power &amp; Infrastructure"/>
    <x v="2"/>
    <n v="25598"/>
    <d v="2019-12-26T00:00:00"/>
    <s v="Brokerage"/>
    <s v="Inception"/>
    <m/>
    <d v="2020-01-22T00:00:00"/>
    <m/>
  </r>
  <r>
    <s v="Hemant Dutta"/>
    <s v="0526002817P114267969/0"/>
    <s v="Inactive"/>
    <d v="2018-01-01T00:00:00"/>
    <d v="2018-12-31T00:00:00"/>
    <s v="Employee Benefits"/>
    <n v="10"/>
    <s v="Mark"/>
    <s v="Ahmedabad"/>
    <s v="Employee Benefits (EB)"/>
    <x v="0"/>
    <n v="1474120.36"/>
    <d v="2018-01-01T00:00:00"/>
    <s v="Brokerage"/>
    <s v="Lapse"/>
    <s v="GMAN â€“ Global Mandate"/>
    <d v="2020-01-22T00:00:00"/>
    <m/>
  </r>
  <r>
    <s v="Dinesh Pandey"/>
    <s v="0526002817P114267969/0"/>
    <s v="Inactive"/>
    <d v="2018-01-01T00:00:00"/>
    <d v="2018-12-31T00:00:00"/>
    <s v="Employee Benefits"/>
    <n v="10"/>
    <s v="Mark"/>
    <s v="Ahmedabad"/>
    <s v="Employee Benefits (EB)"/>
    <x v="0"/>
    <m/>
    <d v="2018-09-28T00:00:00"/>
    <s v="Brokerage "/>
    <s v="Lapse"/>
    <m/>
    <d v="2020-01-22T00:00:00"/>
    <m/>
  </r>
  <r>
    <s v="Archana Iyer"/>
    <s v="0526004217P114582552/0"/>
    <s v="Inactive"/>
    <d v="2018-01-01T00:00:00"/>
    <d v="2018-12-31T00:00:00"/>
    <s v="Employee Benefits"/>
    <n v="10"/>
    <s v="Mark"/>
    <s v="Ahmedabad"/>
    <s v="Employee Benefits (EB)"/>
    <x v="0"/>
    <n v="34349.81"/>
    <d v="2018-01-01T00:00:00"/>
    <s v="Brokerage"/>
    <s v="Lapse"/>
    <s v="GMAN â€“ Global Mandate"/>
    <d v="2020-01-22T00:00:00"/>
    <m/>
  </r>
  <r>
    <s v="Deepak Menon"/>
    <n v="5051621"/>
    <s v="Inactive"/>
    <d v="2018-01-01T00:00:00"/>
    <d v="2018-12-31T00:00:00"/>
    <s v="Employee Benefits"/>
    <n v="10"/>
    <s v="Mark"/>
    <s v="Ahmedabad"/>
    <s v="Employee Benefits (EB)"/>
    <x v="0"/>
    <n v="51883.58"/>
    <d v="2018-01-01T00:00:00"/>
    <s v="Brokerage"/>
    <s v="Lapse"/>
    <s v="GMAN â€“ Global Mandate"/>
    <d v="2020-01-22T00:00:00"/>
    <m/>
  </r>
  <r>
    <s v="Vivek Gupta"/>
    <n v="43145480"/>
    <s v="Inactive"/>
    <d v="2017-07-03T00:00:00"/>
    <d v="2018-07-02T00:00:00"/>
    <s v="Miscellaneous"/>
    <n v="13"/>
    <s v="Vididt Saha"/>
    <s v="Ahmedabad"/>
    <s v="Employee Benefits (EB)"/>
    <x v="0"/>
    <n v="15963.92"/>
    <d v="2017-07-03T00:00:00"/>
    <s v="Brokerage"/>
    <s v="Inception"/>
    <m/>
    <d v="2020-01-22T00:00:00"/>
    <m/>
  </r>
  <r>
    <s v="Rina Shah"/>
    <n v="43168449"/>
    <s v="Inactive"/>
    <d v="2018-07-03T00:00:00"/>
    <d v="2019-07-02T00:00:00"/>
    <s v="Miscellaneous"/>
    <n v="13"/>
    <s v="Vididt Saha"/>
    <s v="Ahmedabad"/>
    <s v="Employee Benefits (EB)"/>
    <x v="0"/>
    <n v="0"/>
    <d v="2018-07-03T00:00:00"/>
    <s v="Brokerage"/>
    <s v="Renewal"/>
    <m/>
    <d v="2020-01-22T00:00:00"/>
    <m/>
  </r>
  <r>
    <s v="Uday Prasad"/>
    <n v="43191791"/>
    <s v="Active"/>
    <d v="2019-07-03T00:00:00"/>
    <d v="2019-10-02T00:00:00"/>
    <s v="Miscellaneous"/>
    <n v="13"/>
    <s v="Vididt Saha"/>
    <s v="Ahmedabad"/>
    <s v="Employee Benefits (EB)"/>
    <x v="0"/>
    <n v="956.34"/>
    <d v="2019-07-03T00:00:00"/>
    <s v="Brokerage"/>
    <s v="Renewal"/>
    <m/>
    <d v="2020-01-22T00:00:00"/>
    <m/>
  </r>
  <r>
    <s v="Nitin Kapoor"/>
    <n v="2.2210011170099999E+19"/>
    <s v="Inactive"/>
    <d v="2018-01-12T00:00:00"/>
    <d v="2019-01-11T00:00:00"/>
    <s v="Fire"/>
    <n v="13"/>
    <s v="Vididt Saha"/>
    <s v="Ahmedabad"/>
    <s v="Property / BI"/>
    <x v="1"/>
    <n v="5416.62"/>
    <d v="2018-01-12T00:00:00"/>
    <s v="Brokerage"/>
    <s v="Inception"/>
    <m/>
    <d v="2020-01-22T00:00:00"/>
    <m/>
  </r>
  <r>
    <s v="Harish Kaul"/>
    <n v="2.2210021170199998E+19"/>
    <s v="Inactive"/>
    <d v="2018-01-12T00:00:00"/>
    <d v="2019-01-11T00:00:00"/>
    <s v="Marine"/>
    <n v="13"/>
    <s v="Vididt Saha"/>
    <s v="Ahmedabad"/>
    <s v="Marine"/>
    <x v="1"/>
    <n v="6195.75"/>
    <d v="2018-01-12T00:00:00"/>
    <s v="Brokerage"/>
    <s v="Inception"/>
    <m/>
    <d v="2020-01-22T00:00:00"/>
    <m/>
  </r>
  <r>
    <s v="Neeraj Arora"/>
    <n v="2.2210046170099999E+19"/>
    <s v="Inactive"/>
    <d v="2018-01-12T00:00:00"/>
    <d v="2019-01-11T00:00:00"/>
    <s v="Miscellaneous"/>
    <n v="13"/>
    <s v="Vididt Saha"/>
    <s v="Ahmedabad"/>
    <s v="Property / BI"/>
    <x v="2"/>
    <n v="518.13"/>
    <d v="2018-01-12T00:00:00"/>
    <s v="Brokerage"/>
    <s v="Inception"/>
    <m/>
    <d v="2020-01-22T00:00:00"/>
    <m/>
  </r>
  <r>
    <s v="Mukul Kumar"/>
    <n v="3.1142019576752998E+18"/>
    <s v="Inactive"/>
    <d v="2018-10-19T00:00:00"/>
    <d v="2019-10-18T00:00:00"/>
    <s v="Miscellaneous"/>
    <n v="13"/>
    <s v="Vididt Saha"/>
    <s v="Ahmedabad"/>
    <s v="Liability"/>
    <x v="2"/>
    <n v="2767.5"/>
    <d v="2018-10-19T00:00:00"/>
    <s v="Brokerage"/>
    <s v="Lapse"/>
    <s v="NOLN - No Longer Needed"/>
    <d v="2020-01-22T00:00:00"/>
    <m/>
  </r>
  <r>
    <s v="Gauri Naik"/>
    <n v="3.1142031258438999E+18"/>
    <s v="Active"/>
    <d v="2019-10-25T00:00:00"/>
    <d v="2020-10-24T00:00:00"/>
    <s v="Miscellaneous"/>
    <n v="13"/>
    <s v="Vididt Saha"/>
    <s v="Ahmedabad"/>
    <s v="Liability"/>
    <x v="2"/>
    <n v="8198.25"/>
    <d v="2019-10-25T00:00:00"/>
    <s v="Brokerage"/>
    <s v="Inception"/>
    <m/>
    <d v="2020-01-22T00:00:00"/>
    <m/>
  </r>
  <r>
    <s v="Harish Menon"/>
    <s v="MCO/I3350570/71/01/006343"/>
    <s v="Active"/>
    <d v="2019-01-12T00:00:00"/>
    <d v="2020-01-11T00:00:00"/>
    <s v="Marine"/>
    <n v="13"/>
    <s v="Vididt Saha"/>
    <s v="Ahmedabad"/>
    <s v="Marine"/>
    <x v="1"/>
    <n v="9075"/>
    <d v="2019-01-12T00:00:00"/>
    <s v="Brokerage"/>
    <s v="Renewal"/>
    <m/>
    <d v="2020-01-22T00:00:00"/>
    <m/>
  </r>
  <r>
    <s v="Mohit Gupta"/>
    <s v="MCO/I3350570/71/01/006343"/>
    <s v="Active"/>
    <d v="2019-01-12T00:00:00"/>
    <d v="2020-01-11T00:00:00"/>
    <s v="Marine"/>
    <n v="13"/>
    <s v="Vididt Saha"/>
    <s v="Ahmedabad"/>
    <s v="Marine"/>
    <x v="1"/>
    <n v="9075"/>
    <d v="2019-01-12T00:00:00"/>
    <s v="Brokerage"/>
    <s v="Renewal"/>
    <m/>
    <d v="2020-01-22T00:00:00"/>
    <m/>
  </r>
  <r>
    <s v="Amit Arora"/>
    <s v="PBI/I3352741/71/01/006343"/>
    <s v="Active"/>
    <d v="2019-01-12T00:00:00"/>
    <d v="2020-01-11T00:00:00"/>
    <s v="Miscellaneous"/>
    <n v="13"/>
    <s v="Vididt Saha"/>
    <s v="Ahmedabad"/>
    <s v="Property / BI"/>
    <x v="2"/>
    <n v="521.25"/>
    <d v="2019-01-12T00:00:00"/>
    <s v="Brokerage"/>
    <s v="Renewal"/>
    <m/>
    <d v="2020-01-22T00:00:00"/>
    <m/>
  </r>
  <r>
    <s v="Nikita Pandit"/>
    <s v="PFS/I3353707/71/01/006343"/>
    <s v="Active"/>
    <d v="2019-01-12T00:00:00"/>
    <d v="2020-01-11T00:00:00"/>
    <s v="Fire"/>
    <n v="13"/>
    <s v="Vididt Saha"/>
    <s v="Ahmedabad"/>
    <s v="Property / BI"/>
    <x v="1"/>
    <n v="7889.31"/>
    <d v="2019-01-12T00:00:00"/>
    <s v="Brokerage"/>
    <s v="Renewal"/>
    <m/>
    <d v="2020-01-22T00:00:00"/>
    <m/>
  </r>
  <r>
    <s v="Vikas Gupta"/>
    <n v="33393"/>
    <s v="Inactive"/>
    <d v="2018-11-01T00:00:00"/>
    <d v="2019-10-31T00:00:00"/>
    <s v="Employee Benefits"/>
    <n v="10"/>
    <s v="Mark"/>
    <s v="Ahmedabad"/>
    <s v="Employee Benefits (EB)"/>
    <x v="0"/>
    <n v="90307.75"/>
    <d v="2018-11-01T00:00:00"/>
    <s v="Brokerage"/>
    <s v="Inception"/>
    <m/>
    <d v="2020-01-22T00:00:00"/>
    <m/>
  </r>
  <r>
    <s v="Kamlesh Pillai"/>
    <n v="3393"/>
    <s v="Active"/>
    <d v="2019-11-01T00:00:00"/>
    <d v="2020-10-31T00:00:00"/>
    <s v="Employee Benefits"/>
    <n v="10"/>
    <s v="Mark"/>
    <s v="Ahmedabad"/>
    <s v="Employee Benefits (EB)"/>
    <x v="0"/>
    <n v="114751.5"/>
    <d v="2019-11-01T00:00:00"/>
    <s v="Brokerage"/>
    <s v="Renewal"/>
    <m/>
    <d v="2020-01-22T00:00:00"/>
    <m/>
  </r>
  <r>
    <s v="Umesh Agarwal"/>
    <n v="2301001342"/>
    <s v="Active"/>
    <d v="2018-11-01T00:00:00"/>
    <d v="2019-10-31T00:00:00"/>
    <s v="Liability"/>
    <n v="3"/>
    <s v="Animesh Rawat"/>
    <s v="Ahmedabad"/>
    <s v="Global Client Network (GNB Inward)"/>
    <x v="0"/>
    <n v="52751.13"/>
    <d v="2018-11-01T00:00:00"/>
    <s v="Brokerage"/>
    <s v="Inception"/>
    <m/>
    <d v="2020-01-22T00:00:00"/>
    <m/>
  </r>
  <r>
    <s v="Ankur Gandhi"/>
    <n v="2302002435"/>
    <s v="Active"/>
    <d v="2018-11-01T00:00:00"/>
    <d v="2019-10-31T00:00:00"/>
    <s v="Liability"/>
    <n v="3"/>
    <s v="Animesh Rawat"/>
    <s v="Ahmedabad"/>
    <s v="Global Client Network (GNB Inward)"/>
    <x v="0"/>
    <n v="53125"/>
    <d v="2018-11-01T00:00:00"/>
    <s v="Brokerage"/>
    <s v="Inception"/>
    <m/>
    <d v="2020-01-22T00:00:00"/>
    <m/>
  </r>
  <r>
    <s v="Dinesh Kaul"/>
    <s v="4006/79486382/05/000"/>
    <s v="Active"/>
    <d v="2018-11-01T00:00:00"/>
    <d v="2019-10-31T00:00:00"/>
    <s v="Miscellaneous"/>
    <n v="3"/>
    <s v="Animesh Rawat"/>
    <s v="Ahmedabad"/>
    <s v="Global Client Network (GNB Inward)"/>
    <x v="0"/>
    <n v="359.13"/>
    <d v="2018-11-01T00:00:00"/>
    <s v="Brokerage"/>
    <s v="Inception"/>
    <m/>
    <d v="2020-01-22T00:00:00"/>
    <m/>
  </r>
  <r>
    <s v="Ankur Naik"/>
    <s v="4010/141353816/01/000"/>
    <s v="Active"/>
    <d v="2018-11-01T00:00:00"/>
    <d v="2019-10-31T00:00:00"/>
    <s v="Miscellaneous"/>
    <n v="3"/>
    <s v="Animesh Rawat"/>
    <s v="Ahmedabad"/>
    <s v="Global Client Network (GNB Inward)"/>
    <x v="0"/>
    <n v="0"/>
    <d v="2018-11-01T00:00:00"/>
    <s v="Brokerage"/>
    <s v="Inception"/>
    <m/>
    <d v="2020-01-22T00:00:00"/>
    <m/>
  </r>
  <r>
    <s v="LAP"/>
    <s v="4066/140501600/01/000"/>
    <s v="Active"/>
    <d v="2018-11-01T00:00:00"/>
    <d v="2019-10-31T00:00:00"/>
    <s v="Liability"/>
    <n v="3"/>
    <s v="Animesh Rawat"/>
    <s v="Ahmedabad"/>
    <s v="Global Client Network (GNB Inward)"/>
    <x v="0"/>
    <n v="0"/>
    <d v="2018-11-01T00:00:00"/>
    <s v="Brokerage"/>
    <s v="Inception"/>
    <m/>
    <d v="2020-01-22T00:00:00"/>
    <m/>
  </r>
  <r>
    <s v="LAP"/>
    <s v="4086/160357783/00/000"/>
    <s v="Active"/>
    <d v="2018-11-01T00:00:00"/>
    <d v="2019-10-31T00:00:00"/>
    <s v="Fire"/>
    <n v="3"/>
    <s v="Animesh Rawat"/>
    <s v="Ahmedabad"/>
    <s v="Global Client Network (GNB Inward)"/>
    <x v="0"/>
    <n v="0"/>
    <d v="2018-11-01T00:00:00"/>
    <s v="Brokerage"/>
    <s v="Inception"/>
    <m/>
    <d v="2020-01-22T00:00:00"/>
    <m/>
  </r>
  <r>
    <s v="LAP"/>
    <n v="54407334"/>
    <s v="Active"/>
    <d v="2019-01-01T00:00:00"/>
    <d v="2019-12-31T00:00:00"/>
    <s v="Employee Benefits"/>
    <n v="10"/>
    <s v="Mark"/>
    <s v="Ahmedabad"/>
    <s v="Employee Benefits (EB)"/>
    <x v="0"/>
    <n v="23387.4"/>
    <d v="2019-01-01T00:00:00"/>
    <s v="Brokerage"/>
    <s v="Inception"/>
    <m/>
    <d v="2020-01-22T00:00:00"/>
    <m/>
  </r>
  <r>
    <s v="LAP"/>
    <s v="H0048996"/>
    <s v="Active"/>
    <d v="2019-01-01T00:00:00"/>
    <d v="2019-12-31T00:00:00"/>
    <s v="Employee Benefits"/>
    <n v="10"/>
    <s v="Mark"/>
    <s v="Ahmedabad"/>
    <s v="Employee Benefits (EB)"/>
    <x v="0"/>
    <n v="914998.58"/>
    <d v="2019-01-01T00:00:00"/>
    <s v="Brokerage"/>
    <s v="Endorsement"/>
    <m/>
    <d v="2020-01-22T00:00:00"/>
    <m/>
  </r>
  <r>
    <s v="LAP"/>
    <s v="H0048996"/>
    <s v="Active"/>
    <d v="2019-01-01T00:00:00"/>
    <d v="2019-12-31T00:00:00"/>
    <s v="Employee Benefits"/>
    <n v="10"/>
    <s v="Mark"/>
    <s v="Ahmedabad"/>
    <s v="Employee Benefits (EB)"/>
    <x v="0"/>
    <n v="93906.08"/>
    <d v="2019-03-07T00:00:00"/>
    <s v="Brokerage "/>
    <s v="Endorsement"/>
    <m/>
    <d v="2020-01-22T00:00:00"/>
    <m/>
  </r>
  <r>
    <s v="LAP"/>
    <s v="H0048996"/>
    <s v="Active"/>
    <d v="2019-01-01T00:00:00"/>
    <d v="2019-12-31T00:00:00"/>
    <s v="Employee Benefits"/>
    <n v="10"/>
    <s v="Mark"/>
    <s v="Ahmedabad"/>
    <s v="Employee Benefits (EB)"/>
    <x v="0"/>
    <n v="27435"/>
    <d v="2019-01-23T00:00:00"/>
    <s v="Brokerage "/>
    <s v="Endorsement"/>
    <m/>
    <d v="2020-01-22T00:00:00"/>
    <m/>
  </r>
  <r>
    <s v="LAP"/>
    <s v="H0048996"/>
    <s v="Active"/>
    <d v="2019-01-01T00:00:00"/>
    <d v="2019-12-31T00:00:00"/>
    <s v="Employee Benefits"/>
    <n v="10"/>
    <s v="Mark"/>
    <s v="Ahmedabad"/>
    <s v="Employee Benefits (EB)"/>
    <x v="0"/>
    <n v="32391.85"/>
    <d v="2019-05-10T00:00:00"/>
    <s v="Brokerage "/>
    <s v="Endorsement"/>
    <m/>
    <d v="2020-01-22T00:00:00"/>
    <m/>
  </r>
  <r>
    <s v="LAP"/>
    <s v="H0048996"/>
    <s v="Active"/>
    <d v="2019-01-01T00:00:00"/>
    <d v="2019-12-31T00:00:00"/>
    <s v="Employee Benefits"/>
    <n v="10"/>
    <s v="Mark"/>
    <s v="Ahmedabad"/>
    <s v="Employee Benefits (EB)"/>
    <x v="0"/>
    <n v="9941.16"/>
    <d v="2019-07-10T00:00:00"/>
    <s v="Brokerage "/>
    <s v="Endorsement"/>
    <m/>
    <d v="2020-01-22T00:00:00"/>
    <m/>
  </r>
  <r>
    <s v="LAP"/>
    <s v="H0048996"/>
    <s v="Active"/>
    <d v="2019-01-01T00:00:00"/>
    <d v="2019-12-31T00:00:00"/>
    <s v="Employee Benefits"/>
    <n v="10"/>
    <s v="Mark"/>
    <s v="Ahmedabad"/>
    <s v="Employee Benefits (EB)"/>
    <x v="0"/>
    <n v="27681.48"/>
    <d v="2019-08-14T00:00:00"/>
    <s v="Brokerage "/>
    <s v="Endorsement"/>
    <m/>
    <d v="2020-01-22T00:00:00"/>
    <m/>
  </r>
  <r>
    <s v="LAP"/>
    <s v="H0048996"/>
    <s v="Active"/>
    <d v="2019-01-01T00:00:00"/>
    <d v="2019-12-31T00:00:00"/>
    <s v="Employee Benefits"/>
    <n v="10"/>
    <s v="Mark"/>
    <s v="Ahmedabad"/>
    <s v="Employee Benefits (EB)"/>
    <x v="0"/>
    <n v="18901.02"/>
    <d v="2019-09-14T00:00:00"/>
    <s v="Brokerage "/>
    <s v="Endorsement"/>
    <m/>
    <d v="2020-01-22T00:00:00"/>
    <m/>
  </r>
  <r>
    <s v="LAP"/>
    <s v="H0048996"/>
    <s v="Active"/>
    <d v="2019-01-01T00:00:00"/>
    <d v="2019-12-31T00:00:00"/>
    <s v="Employee Benefits"/>
    <n v="10"/>
    <s v="Mark"/>
    <s v="Ahmedabad"/>
    <s v="Employee Benefits (EB)"/>
    <x v="0"/>
    <n v="46994.85"/>
    <d v="2019-01-29T00:00:00"/>
    <s v="Brokerage "/>
    <s v="Endorsement"/>
    <m/>
    <d v="2020-01-22T00:00:00"/>
    <m/>
  </r>
  <r>
    <s v="LAP"/>
    <s v="H0048996"/>
    <s v="Active"/>
    <d v="2019-01-01T00:00:00"/>
    <d v="2019-12-31T00:00:00"/>
    <s v="Employee Benefits"/>
    <n v="10"/>
    <s v="Mark"/>
    <s v="Ahmedabad"/>
    <s v="Employee Benefits (EB)"/>
    <x v="0"/>
    <n v="17139.5"/>
    <d v="2019-10-11T00:00:00"/>
    <s v="Brokerage "/>
    <s v="Endorsement"/>
    <m/>
    <d v="2020-01-22T00:00:00"/>
    <m/>
  </r>
  <r>
    <s v="LAP"/>
    <s v="H0048996"/>
    <s v="Active"/>
    <d v="2019-01-01T00:00:00"/>
    <d v="2019-12-31T00:00:00"/>
    <s v="Employee Benefits"/>
    <n v="10"/>
    <s v="Mark"/>
    <s v="Ahmedabad"/>
    <s v="Employee Benefits (EB)"/>
    <x v="0"/>
    <n v="8560.86"/>
    <d v="2019-11-14T00:00:00"/>
    <s v="Brokerage "/>
    <s v="Endorsement"/>
    <m/>
    <d v="2020-01-22T00:00:00"/>
    <m/>
  </r>
  <r>
    <s v="LAP"/>
    <s v="H0048996"/>
    <s v="Active"/>
    <d v="2019-01-01T00:00:00"/>
    <d v="2019-12-31T00:00:00"/>
    <s v="Employee Benefits"/>
    <n v="10"/>
    <s v="Mark"/>
    <s v="Ahmedabad"/>
    <s v="Employee Benefits (EB)"/>
    <x v="0"/>
    <n v="1288.6600000000001"/>
    <d v="2019-12-03T00:00:00"/>
    <s v="Brokerage "/>
    <s v="Endorsement"/>
    <m/>
    <d v="2020-01-22T00:00:00"/>
    <m/>
  </r>
  <r>
    <s v="LAP"/>
    <s v="H0048996"/>
    <s v="Active"/>
    <d v="2019-01-01T00:00:00"/>
    <d v="2019-12-31T00:00:00"/>
    <s v="Employee Benefits"/>
    <n v="10"/>
    <s v="Mark"/>
    <s v="Ahmedabad"/>
    <s v="Employee Benefits (EB)"/>
    <x v="0"/>
    <n v="1208.3800000000001"/>
    <d v="2019-12-19T00:00:00"/>
    <s v="Brokerage "/>
    <s v="Endorsement"/>
    <m/>
    <d v="2020-01-22T00:00:00"/>
    <m/>
  </r>
  <r>
    <s v="LAP"/>
    <s v="H0048996"/>
    <s v="Active"/>
    <d v="2019-01-01T00:00:00"/>
    <d v="2019-12-31T00:00:00"/>
    <s v="Employee Benefits"/>
    <n v="10"/>
    <s v="Mark"/>
    <s v="Ahmedabad"/>
    <s v="Employee Benefits (EB)"/>
    <x v="0"/>
    <n v="18696.68"/>
    <d v="2019-03-11T00:00:00"/>
    <s v="Brokerage "/>
    <s v="Endorsement"/>
    <m/>
    <d v="2020-01-22T00:00:00"/>
    <m/>
  </r>
  <r>
    <s v="LAP"/>
    <s v="H0056637"/>
    <s v="Active"/>
    <d v="2019-01-01T00:00:00"/>
    <d v="2019-12-31T00:00:00"/>
    <s v="Employee Benefits"/>
    <n v="10"/>
    <s v="Mark"/>
    <s v="Ahmedabad"/>
    <s v="Employee Benefits (EB)"/>
    <x v="0"/>
    <n v="49788.75"/>
    <d v="2019-01-01T00:00:00"/>
    <s v="Brokerage"/>
    <s v="Endorsement"/>
    <m/>
    <d v="2020-01-22T00:00:00"/>
    <m/>
  </r>
  <r>
    <s v="LAP"/>
    <s v="H0056637"/>
    <s v="Active"/>
    <d v="2019-01-01T00:00:00"/>
    <d v="2019-12-31T00:00:00"/>
    <s v="Employee Benefits"/>
    <n v="10"/>
    <s v="Mark"/>
    <s v="Ahmedabad"/>
    <s v="Employee Benefits (EB)"/>
    <x v="0"/>
    <n v="49026.75"/>
    <d v="2019-01-29T00:00:00"/>
    <s v="Brokerage "/>
    <s v="Endorsement"/>
    <m/>
    <d v="2020-01-22T00:00:00"/>
    <m/>
  </r>
  <r>
    <s v="LAP"/>
    <s v="H0056637"/>
    <s v="Active"/>
    <d v="2019-01-01T00:00:00"/>
    <d v="2019-12-31T00:00:00"/>
    <s v="Employee Benefits"/>
    <n v="10"/>
    <s v="Mark"/>
    <s v="Ahmedabad"/>
    <s v="Employee Benefits (EB)"/>
    <x v="0"/>
    <n v="1613.78"/>
    <d v="2019-03-11T00:00:00"/>
    <s v="Brokerage "/>
    <s v="Endorsement"/>
    <m/>
    <d v="2020-01-22T00:00:00"/>
    <m/>
  </r>
  <r>
    <s v="LAP"/>
    <s v="H0056637"/>
    <s v="Active"/>
    <d v="2019-01-01T00:00:00"/>
    <d v="2019-12-31T00:00:00"/>
    <s v="Employee Benefits"/>
    <n v="10"/>
    <s v="Mark"/>
    <s v="Ahmedabad"/>
    <s v="Employee Benefits (EB)"/>
    <x v="0"/>
    <n v="49026.66"/>
    <d v="2019-02-04T00:00:00"/>
    <s v="Brokerage "/>
    <s v="Endorsement"/>
    <m/>
    <d v="2020-01-22T00:00:00"/>
    <m/>
  </r>
  <r>
    <s v="LAP"/>
    <s v="020W000078800000"/>
    <s v="Active"/>
    <d v="2018-06-08T00:00:00"/>
    <d v="2019-06-07T00:00:00"/>
    <s v="Miscellaneous"/>
    <n v="3"/>
    <s v="Animesh Rawat"/>
    <s v="Ahmedabad"/>
    <s v="Employee Benefits (EB)"/>
    <x v="0"/>
    <n v="8117.5"/>
    <d v="2018-06-08T00:00:00"/>
    <s v="Brokerage"/>
    <s v="Inception"/>
    <m/>
    <d v="2020-01-22T00:00:00"/>
    <m/>
  </r>
  <r>
    <s v="LAP"/>
    <s v="0830017645 02"/>
    <s v="Active"/>
    <d v="2018-06-03T00:00:00"/>
    <d v="2019-06-02T00:00:00"/>
    <s v="Marine"/>
    <n v="3"/>
    <s v="Animesh Rawat"/>
    <s v="Ahmedabad"/>
    <s v="Global Client Network (GNB Inward)"/>
    <x v="0"/>
    <n v="21614.86"/>
    <d v="2018-06-03T00:00:00"/>
    <s v="Brokerage"/>
    <s v="Inception"/>
    <m/>
    <d v="2020-01-22T00:00:00"/>
    <m/>
  </r>
  <r>
    <s v="LAP"/>
    <n v="2640009793"/>
    <s v="Active"/>
    <d v="2018-06-03T00:00:00"/>
    <d v="2019-06-02T00:00:00"/>
    <s v="Engineering"/>
    <n v="3"/>
    <s v="Animesh Rawat"/>
    <s v="Ahmedabad"/>
    <s v="Global Client Network (GNB Inward)"/>
    <x v="0"/>
    <n v="60990.71"/>
    <d v="2018-06-03T00:00:00"/>
    <s v="Brokerage"/>
    <s v="Inception"/>
    <m/>
    <d v="2020-01-22T00:00:00"/>
    <m/>
  </r>
  <r>
    <s v="LAP"/>
    <s v="OG-19-2202-0425-00000002"/>
    <s v="Active"/>
    <d v="2018-04-01T00:00:00"/>
    <d v="2019-03-31T00:00:00"/>
    <s v="Miscellaneous"/>
    <n v="3"/>
    <s v="Animesh Rawat"/>
    <s v="Ahmedabad"/>
    <s v="Global Client Network (GNB Inward)"/>
    <x v="0"/>
    <n v="423.9"/>
    <d v="2018-04-01T00:00:00"/>
    <s v="Brokerage"/>
    <s v="Inception"/>
    <m/>
    <d v="2020-01-22T00:00:00"/>
    <m/>
  </r>
  <r>
    <s v="LAP"/>
    <s v="OG-19-2202-0425-00000002"/>
    <s v="Active"/>
    <d v="2018-04-01T00:00:00"/>
    <d v="2019-03-31T00:00:00"/>
    <s v="Miscellaneous"/>
    <n v="3"/>
    <s v="Animesh Rawat"/>
    <s v="Ahmedabad"/>
    <s v="Global Client Network (GNB Inward)"/>
    <x v="0"/>
    <n v="105.98"/>
    <d v="2018-04-01T00:00:00"/>
    <s v="Brokerage"/>
    <s v="Inception"/>
    <m/>
    <d v="2020-01-22T00:00:00"/>
    <m/>
  </r>
  <r>
    <s v="LAP"/>
    <s v="OG-19-2202-0425-00000003"/>
    <s v="Active"/>
    <d v="2018-04-01T00:00:00"/>
    <d v="2019-03-31T00:00:00"/>
    <s v="Miscellaneous"/>
    <n v="3"/>
    <s v="Animesh Rawat"/>
    <s v="Ahmedabad"/>
    <s v="Global Client Network (GNB Inward)"/>
    <x v="0"/>
    <n v="1897.66"/>
    <d v="2018-04-01T00:00:00"/>
    <s v="Brokerage"/>
    <s v="Inception"/>
    <m/>
    <d v="2020-01-22T00:00:00"/>
    <m/>
  </r>
  <r>
    <s v="LAP"/>
    <s v="OG-19-2202-0425-00000003"/>
    <s v="Active"/>
    <d v="2018-04-01T00:00:00"/>
    <d v="2019-03-31T00:00:00"/>
    <s v="Miscellaneous"/>
    <n v="3"/>
    <s v="Animesh Rawat"/>
    <s v="Ahmedabad"/>
    <s v="Global Client Network (GNB Inward)"/>
    <x v="0"/>
    <n v="474.42"/>
    <d v="2018-04-01T00:00:00"/>
    <s v="Brokerage"/>
    <s v="Inception"/>
    <m/>
    <d v="2020-01-22T00:00:00"/>
    <m/>
  </r>
  <r>
    <s v="LAP"/>
    <s v="OG-19-2202-1018-00000009"/>
    <s v="Active"/>
    <d v="2018-04-01T00:00:00"/>
    <d v="2019-03-31T00:00:00"/>
    <s v="Marine"/>
    <n v="3"/>
    <s v="Animesh Rawat"/>
    <s v="Ahmedabad"/>
    <s v="Marine"/>
    <x v="0"/>
    <n v="44063.25"/>
    <d v="2018-04-01T00:00:00"/>
    <s v="Brokerage"/>
    <s v="Inception"/>
    <m/>
    <d v="2020-01-22T00:00:00"/>
    <m/>
  </r>
  <r>
    <s v="LAP"/>
    <s v="OG-19-2202-4001-00007099"/>
    <s v="Active"/>
    <d v="2018-10-15T00:00:00"/>
    <d v="2019-10-14T00:00:00"/>
    <s v="Fire"/>
    <n v="12"/>
    <s v="Shivani Sharma"/>
    <s v="Ahmedabad"/>
    <s v="Global Client Network (GNB Inward)"/>
    <x v="2"/>
    <n v="16387.5"/>
    <d v="2018-10-15T00:00:00"/>
    <s v="Brokerage"/>
    <s v="Inception"/>
    <m/>
    <d v="2020-01-22T00:00:00"/>
    <m/>
  </r>
  <r>
    <s v="LAP"/>
    <s v="OG-19-2202-4002-00000005"/>
    <s v="Active"/>
    <d v="2018-04-01T00:00:00"/>
    <d v="2019-03-31T00:00:00"/>
    <s v="Fire"/>
    <n v="3"/>
    <s v="Animesh Rawat"/>
    <s v="Ahmedabad"/>
    <s v="Global Client Network (GNB Inward)"/>
    <x v="0"/>
    <n v="15899.07"/>
    <d v="2018-04-01T00:00:00"/>
    <s v="Brokerage"/>
    <s v="Inception"/>
    <m/>
    <d v="2020-01-22T00:00:00"/>
    <m/>
  </r>
  <r>
    <s v="LAP"/>
    <s v="OG-19-2202-4002-00000005"/>
    <s v="Active"/>
    <d v="2018-04-01T00:00:00"/>
    <d v="2019-03-31T00:00:00"/>
    <s v="Fire"/>
    <n v="3"/>
    <s v="Animesh Rawat"/>
    <s v="Ahmedabad"/>
    <s v="Global Client Network (GNB Inward)"/>
    <x v="0"/>
    <n v="3974.77"/>
    <d v="2018-04-01T00:00:00"/>
    <s v="Brokerage"/>
    <s v="Inception"/>
    <m/>
    <d v="2020-01-22T00:00:00"/>
    <m/>
  </r>
  <r>
    <s v="LAP"/>
    <s v="OG-19-2202-4003-00000012"/>
    <s v="Active"/>
    <d v="2018-04-01T00:00:00"/>
    <d v="2019-03-31T00:00:00"/>
    <s v="Fire"/>
    <n v="3"/>
    <s v="Animesh Rawat"/>
    <s v="Ahmedabad"/>
    <s v="Global Client Network (GNB Inward)"/>
    <x v="0"/>
    <n v="6120.48"/>
    <d v="2018-04-01T00:00:00"/>
    <s v="Brokerage"/>
    <s v="Inception"/>
    <m/>
    <d v="2020-01-22T00:00:00"/>
    <m/>
  </r>
  <r>
    <s v="LAP"/>
    <s v="OG-19-2202-4003-00000012"/>
    <s v="Active"/>
    <d v="2018-04-01T00:00:00"/>
    <d v="2019-03-31T00:00:00"/>
    <s v="Fire"/>
    <n v="3"/>
    <s v="Animesh Rawat"/>
    <s v="Ahmedabad"/>
    <s v="Global Client Network (GNB Inward)"/>
    <x v="0"/>
    <n v="1530.12"/>
    <d v="2018-04-01T00:00:00"/>
    <s v="Brokerage"/>
    <s v="Inception"/>
    <m/>
    <d v="2020-01-22T00:00:00"/>
    <m/>
  </r>
  <r>
    <s v="LAP"/>
    <s v="OG-19-2202-4004-00000010"/>
    <s v="Active"/>
    <d v="2018-04-01T00:00:00"/>
    <d v="2019-03-31T00:00:00"/>
    <s v="Fire"/>
    <n v="3"/>
    <s v="Animesh Rawat"/>
    <s v="Ahmedabad"/>
    <s v="Global Client Network (GNB Inward)"/>
    <x v="0"/>
    <n v="32171.200000000001"/>
    <d v="2018-04-01T00:00:00"/>
    <s v="Brokerage"/>
    <s v="Inception"/>
    <m/>
    <d v="2020-01-22T00:00:00"/>
    <m/>
  </r>
  <r>
    <s v="LAP"/>
    <s v="OG-19-2202-4004-00000010"/>
    <s v="Active"/>
    <d v="2018-04-01T00:00:00"/>
    <d v="2019-03-31T00:00:00"/>
    <s v="Fire"/>
    <n v="3"/>
    <s v="Animesh Rawat"/>
    <s v="Ahmedabad"/>
    <s v="Global Client Network (GNB Inward)"/>
    <x v="0"/>
    <n v="8042.8"/>
    <d v="2018-04-01T00:00:00"/>
    <s v="Brokerage"/>
    <s v="Inception"/>
    <m/>
    <d v="2020-01-22T00:00:00"/>
    <m/>
  </r>
  <r>
    <s v="LAP"/>
    <s v="OG-19-2202-4010-00000104"/>
    <s v="Active"/>
    <d v="2018-04-01T00:00:00"/>
    <d v="2019-03-31T00:00:00"/>
    <s v="Miscellaneous"/>
    <n v="3"/>
    <s v="Animesh Rawat"/>
    <s v="Ahmedabad"/>
    <s v="Global Client Network (GNB Inward)"/>
    <x v="0"/>
    <n v="2925"/>
    <d v="2018-04-01T00:00:00"/>
    <s v="Brokerage"/>
    <s v="Inception"/>
    <m/>
    <d v="2020-01-22T00:00:00"/>
    <m/>
  </r>
  <r>
    <s v="LAP"/>
    <s v="OG-19-2202-4010-00000104"/>
    <s v="Active"/>
    <d v="2018-04-01T00:00:00"/>
    <d v="2019-03-31T00:00:00"/>
    <s v="Miscellaneous"/>
    <n v="3"/>
    <s v="Animesh Rawat"/>
    <s v="Ahmedabad"/>
    <s v="Global Client Network (GNB Inward)"/>
    <x v="0"/>
    <n v="731.25"/>
    <d v="2018-04-01T00:00:00"/>
    <s v="Brokerage"/>
    <s v="Inception"/>
    <m/>
    <d v="2020-01-22T00:00:00"/>
    <m/>
  </r>
  <r>
    <s v="LAP"/>
    <s v="OG-19-2202-4010-00000159"/>
    <s v="Active"/>
    <d v="2018-04-01T00:00:00"/>
    <d v="2019-03-31T00:00:00"/>
    <s v="Miscellaneous"/>
    <n v="3"/>
    <s v="Animesh Rawat"/>
    <s v="Ahmedabad"/>
    <s v="Global Client Network (GNB Inward)"/>
    <x v="0"/>
    <n v="627"/>
    <d v="2018-04-01T00:00:00"/>
    <s v="Brokerage"/>
    <s v="Inception"/>
    <m/>
    <d v="2020-01-22T00:00:00"/>
    <m/>
  </r>
  <r>
    <s v="LAP"/>
    <s v="OG-19-2202-4010-00000159"/>
    <s v="Active"/>
    <d v="2018-04-01T00:00:00"/>
    <d v="2019-03-31T00:00:00"/>
    <s v="Miscellaneous"/>
    <n v="3"/>
    <s v="Animesh Rawat"/>
    <s v="Ahmedabad"/>
    <s v="Global Client Network (GNB Inward)"/>
    <x v="0"/>
    <n v="156.75"/>
    <d v="2018-04-01T00:00:00"/>
    <s v="Brokerage"/>
    <s v="Inception"/>
    <m/>
    <d v="2020-01-22T00:00:00"/>
    <m/>
  </r>
  <r>
    <s v="LAP"/>
    <s v="OG-19-2202-4011-00000003"/>
    <s v="Active"/>
    <d v="2018-04-01T00:00:00"/>
    <d v="2019-03-31T00:00:00"/>
    <s v="Miscellaneous"/>
    <n v="3"/>
    <s v="Animesh Rawat"/>
    <s v="Ahmedabad"/>
    <s v="Global Client Network (GNB Inward)"/>
    <x v="0"/>
    <n v="1186"/>
    <d v="2018-04-01T00:00:00"/>
    <s v="Brokerage"/>
    <s v="Inception"/>
    <m/>
    <d v="2020-01-22T00:00:00"/>
    <m/>
  </r>
  <r>
    <s v="LAP"/>
    <s v="OG-19-2202-9931-00000002"/>
    <s v="Active"/>
    <d v="2018-04-01T00:00:00"/>
    <d v="2019-01-03T00:00:00"/>
    <s v="Miscellaneous"/>
    <n v="3"/>
    <s v="Animesh Rawat"/>
    <s v="Ahmedabad"/>
    <s v="Global Client Network (GNB Inward)"/>
    <x v="0"/>
    <n v="465.9"/>
    <d v="2018-04-01T00:00:00"/>
    <s v="Brokerage"/>
    <s v="Inception"/>
    <m/>
    <d v="2020-01-22T00:00:00"/>
    <m/>
  </r>
  <r>
    <s v="LAP"/>
    <s v="OG-19-2202-9931-00000002"/>
    <s v="Active"/>
    <d v="2018-04-01T00:00:00"/>
    <d v="2019-01-03T00:00:00"/>
    <s v="Miscellaneous"/>
    <n v="3"/>
    <s v="Animesh Rawat"/>
    <s v="Ahmedabad"/>
    <s v="Global Client Network (GNB Inward)"/>
    <x v="0"/>
    <n v="116.48"/>
    <d v="2018-04-01T00:00:00"/>
    <s v="Brokerage"/>
    <s v="Inception"/>
    <m/>
    <d v="2020-01-22T00:00:00"/>
    <m/>
  </r>
  <r>
    <s v="LAP"/>
    <s v="OG-19-2202-9931-00000163"/>
    <s v="Active"/>
    <d v="2018-04-01T00:00:00"/>
    <d v="2019-03-31T00:00:00"/>
    <s v="Miscellaneous"/>
    <n v="3"/>
    <s v="Animesh Rawat"/>
    <s v="Ahmedabad"/>
    <s v="Global Client Network (GNB Inward)"/>
    <x v="0"/>
    <n v="3456.13"/>
    <d v="2018-04-01T00:00:00"/>
    <s v="Brokerage"/>
    <s v="Inception"/>
    <m/>
    <d v="2020-01-22T00:00:00"/>
    <m/>
  </r>
  <r>
    <s v="LAP"/>
    <n v="2.1300042180100002E+19"/>
    <s v="Inactive"/>
    <d v="2018-04-01T00:00:00"/>
    <d v="2019-03-31T00:00:00"/>
    <s v="Employee Benefits"/>
    <n v="10"/>
    <s v="Mark"/>
    <s v="Ahmedabad"/>
    <s v="Employee Benefits (EB)"/>
    <x v="0"/>
    <n v="0"/>
    <d v="2018-04-01T00:00:00"/>
    <s v="Brokerage"/>
    <s v="Inception"/>
    <m/>
    <d v="2020-01-22T00:00:00"/>
    <m/>
  </r>
  <r>
    <s v="LAP"/>
    <s v="2200130820 02"/>
    <s v="Active"/>
    <d v="2018-05-09T00:00:00"/>
    <d v="2019-05-08T00:00:00"/>
    <s v="Fire"/>
    <n v="3"/>
    <s v="Animesh Rawat"/>
    <s v="Ahmedabad"/>
    <s v="Global Client Network (GNB Inward)"/>
    <x v="0"/>
    <n v="976.81"/>
    <d v="2018-05-09T00:00:00"/>
    <s v="Brokerage"/>
    <s v="Inception"/>
    <m/>
    <d v="2020-01-22T00:00:00"/>
    <m/>
  </r>
  <r>
    <s v="LAP"/>
    <s v="4016/120415654/02/00"/>
    <s v="Inactive"/>
    <d v="2018-07-14T00:00:00"/>
    <d v="2019-07-13T00:00:00"/>
    <s v="Employee Benefits"/>
    <n v="10"/>
    <s v="Mark"/>
    <s v="Ahmedabad"/>
    <s v="Employee Benefits (EB)"/>
    <x v="0"/>
    <n v="26250"/>
    <d v="2018-07-14T00:00:00"/>
    <s v="Brokerage"/>
    <s v="Inception"/>
    <m/>
    <d v="2020-01-22T00:00:00"/>
    <m/>
  </r>
  <r>
    <s v="LAP"/>
    <s v="4016/120415654/03/00"/>
    <s v="Active"/>
    <d v="2019-07-14T00:00:00"/>
    <d v="2020-07-13T00:00:00"/>
    <s v="Employee Benefits"/>
    <n v="10"/>
    <s v="Mark"/>
    <s v="Ahmedabad"/>
    <s v="Employee Benefits (EB)"/>
    <x v="0"/>
    <n v="22245.75"/>
    <d v="2019-07-14T00:00:00"/>
    <s v="Brokerage"/>
    <s v="Renewal"/>
    <m/>
    <d v="2020-01-22T00:00:00"/>
    <m/>
  </r>
  <r>
    <s v="LAP"/>
    <s v="AG00059046000100"/>
    <s v="Active"/>
    <d v="2019-04-01T00:00:00"/>
    <d v="2020-03-31T00:00:00"/>
    <s v="Employee Benefits"/>
    <n v="10"/>
    <s v="Mark"/>
    <s v="Ahmedabad"/>
    <s v="Employee Benefits (EB)"/>
    <x v="0"/>
    <n v="3346.95"/>
    <d v="2019-04-01T00:00:00"/>
    <s v="Brokerage"/>
    <s v="Renewal"/>
    <m/>
    <d v="2020-01-22T00:00:00"/>
    <m/>
  </r>
  <r>
    <s v="LAP"/>
    <s v="OG-19-2202-3315-00000009"/>
    <s v="Inactive"/>
    <d v="2018-07-23T00:00:00"/>
    <d v="2019-07-20T00:00:00"/>
    <s v="Liability"/>
    <n v="3"/>
    <s v="Animesh Rawat"/>
    <s v="Ahmedabad"/>
    <s v="Global Client Network (GNB Inward)"/>
    <x v="0"/>
    <n v="0"/>
    <d v="2018-07-23T00:00:00"/>
    <s v="Brokerage"/>
    <s v="Inception"/>
    <m/>
    <d v="2020-01-22T00:00:00"/>
    <m/>
  </r>
  <r>
    <s v="LAP"/>
    <s v="OG-20-2202-3315-00000009"/>
    <s v="Active"/>
    <d v="2019-07-23T00:00:00"/>
    <d v="2020-07-20T00:00:00"/>
    <s v="Liability"/>
    <n v="3"/>
    <s v="Animesh Rawat"/>
    <s v="Ahmedabad"/>
    <s v="Global Client Network (GNB Inward)"/>
    <x v="0"/>
    <n v="0"/>
    <d v="2019-07-23T00:00:00"/>
    <s v="Brokerage"/>
    <s v="Renewal"/>
    <m/>
    <d v="2020-01-22T00:00:00"/>
    <m/>
  </r>
  <r>
    <s v="LAP"/>
    <s v="P0019200001/9999/100301"/>
    <s v="Active"/>
    <d v="2019-01-01T00:00:00"/>
    <d v="2019-12-31T00:00:00"/>
    <s v="Liability"/>
    <n v="3"/>
    <s v="Animesh Rawat"/>
    <s v="Ahmedabad"/>
    <s v="Global Client Network (GNB Inward)"/>
    <x v="0"/>
    <n v="19910.88"/>
    <d v="2019-01-01T00:00:00"/>
    <s v="Brokerage"/>
    <s v="Endorsement"/>
    <m/>
    <d v="2020-01-22T00:00:00"/>
    <m/>
  </r>
  <r>
    <s v="LAP"/>
    <s v="P0019200001/9999/100301"/>
    <s v="Active"/>
    <d v="2019-01-01T00:00:00"/>
    <d v="2019-12-31T00:00:00"/>
    <s v="Liability"/>
    <n v="3"/>
    <s v="Animesh Rawat"/>
    <s v="Ahmedabad"/>
    <s v="Global Client Network (GNB Inward)"/>
    <x v="0"/>
    <n v="2139.63"/>
    <d v="2019-01-30T00:00:00"/>
    <s v="Brokerage "/>
    <s v="Endorsement"/>
    <m/>
    <d v="2020-01-22T00:00:00"/>
    <m/>
  </r>
  <r>
    <s v="LAP"/>
    <s v="P0218200001/9999/100262"/>
    <s v="Inactive"/>
    <d v="2018-01-01T00:00:00"/>
    <d v="2018-12-31T00:00:00"/>
    <s v="Liability"/>
    <n v="3"/>
    <s v="Animesh Rawat"/>
    <s v="Ahmedabad"/>
    <s v="Global Client Network (GNB Inward)"/>
    <x v="0"/>
    <n v="20814.38"/>
    <d v="2018-01-01T00:00:00"/>
    <s v="Brokerage"/>
    <s v="Inception"/>
    <m/>
    <d v="2020-01-22T00:00:00"/>
    <m/>
  </r>
  <r>
    <s v="LAP"/>
    <s v="0830018887 01"/>
    <s v="Active"/>
    <d v="2018-03-01T00:00:00"/>
    <d v="2019-02-28T00:00:00"/>
    <s v="Marine"/>
    <n v="3"/>
    <s v="Animesh Rawat"/>
    <s v="Ahmedabad"/>
    <s v="Global Client Network (GNB Inward)"/>
    <x v="0"/>
    <n v="126225"/>
    <d v="2018-03-01T00:00:00"/>
    <s v="Brokerage"/>
    <s v="Inception"/>
    <m/>
    <d v="2020-01-22T00:00:00"/>
    <m/>
  </r>
  <r>
    <s v="LAP"/>
    <s v="0830018888 01"/>
    <s v="Inactive"/>
    <d v="2018-03-01T00:00:00"/>
    <d v="2019-02-28T00:00:00"/>
    <s v="Marine"/>
    <n v="3"/>
    <s v="Animesh Rawat"/>
    <s v="Ahmedabad"/>
    <s v="Global Client Network (GNB Inward)"/>
    <x v="0"/>
    <n v="63112.5"/>
    <d v="2018-03-01T00:00:00"/>
    <s v="Brokerage"/>
    <s v="Inception"/>
    <m/>
    <d v="2020-01-22T00:00:00"/>
    <m/>
  </r>
  <r>
    <s v="LAP"/>
    <s v="OG-19-2202-1018-00000060"/>
    <s v="Active"/>
    <d v="2019-03-01T00:00:00"/>
    <d v="2020-02-29T00:00:00"/>
    <s v="Marine"/>
    <n v="3"/>
    <s v="Animesh Rawat"/>
    <s v="Ahmedabad"/>
    <s v="Global Client Network (GNB Inward)"/>
    <x v="0"/>
    <n v="148500"/>
    <d v="2019-03-01T00:00:00"/>
    <s v="Brokerage"/>
    <s v="Renewal"/>
    <m/>
    <d v="2020-01-22T00:00:00"/>
    <m/>
  </r>
  <r>
    <s v="LAP"/>
    <n v="12031703"/>
    <s v="Active"/>
    <d v="2018-06-30T00:00:00"/>
    <d v="2019-06-29T00:00:00"/>
    <s v="Fire"/>
    <n v="1"/>
    <s v="Vinay"/>
    <s v="Ahmedabad"/>
    <s v="Property / BI"/>
    <x v="0"/>
    <n v="39762.71"/>
    <d v="2018-06-30T00:00:00"/>
    <s v="Brokerage"/>
    <s v="Inception"/>
    <m/>
    <d v="2020-01-22T00:00:00"/>
    <m/>
  </r>
  <r>
    <s v="LAP"/>
    <n v="2.4142025629033999E+18"/>
    <s v="Active"/>
    <d v="2018-12-14T00:00:00"/>
    <d v="2019-12-13T00:00:00"/>
    <s v="Marine"/>
    <n v="2"/>
    <s v="Abhinav Shivam"/>
    <s v="Ahmedabad"/>
    <s v="Marine"/>
    <x v="2"/>
    <n v="28050"/>
    <d v="2018-12-14T00:00:00"/>
    <s v="Brokerage"/>
    <s v="Endorsement"/>
    <m/>
    <d v="2020-01-22T00:00:00"/>
    <m/>
  </r>
  <r>
    <s v="LAP"/>
    <n v="2.4142025629033999E+18"/>
    <s v="Active"/>
    <d v="2018-12-14T00:00:00"/>
    <d v="2019-12-13T00:00:00"/>
    <s v="Marine"/>
    <n v="2"/>
    <s v="Abhinav Shivam"/>
    <s v="Ahmedabad"/>
    <s v="Marine"/>
    <x v="2"/>
    <n v="56100"/>
    <d v="2019-03-08T00:00:00"/>
    <s v="Brokerage "/>
    <s v="Endorsement"/>
    <m/>
    <d v="2020-01-22T00:00:00"/>
    <m/>
  </r>
  <r>
    <s v="LAP"/>
    <n v="2.4142025629033999E+18"/>
    <s v="Active"/>
    <d v="2018-12-14T00:00:00"/>
    <d v="2019-12-13T00:00:00"/>
    <s v="Marine"/>
    <n v="2"/>
    <s v="Abhinav Shivam"/>
    <s v="Ahmedabad"/>
    <s v="Marine"/>
    <x v="2"/>
    <n v="56100"/>
    <d v="2019-03-08T00:00:00"/>
    <s v="Brokerage "/>
    <s v="Endorsement"/>
    <m/>
    <d v="2020-01-22T00:00:00"/>
    <m/>
  </r>
  <r>
    <s v="LAP"/>
    <n v="2.4142025629033999E+18"/>
    <s v="Active"/>
    <d v="2018-12-14T00:00:00"/>
    <d v="2019-12-13T00:00:00"/>
    <s v="Marine"/>
    <n v="2"/>
    <s v="Abhinav Shivam"/>
    <s v="Ahmedabad"/>
    <s v="Marine"/>
    <x v="2"/>
    <n v="14025"/>
    <d v="2019-10-22T00:00:00"/>
    <s v="Brokerage "/>
    <s v="Endorsement"/>
    <m/>
    <d v="2020-01-22T00:00:00"/>
    <m/>
  </r>
  <r>
    <s v="LAP"/>
    <n v="2.4142025629033999E+18"/>
    <s v="Active"/>
    <d v="2018-12-14T00:00:00"/>
    <d v="2019-12-13T00:00:00"/>
    <s v="Marine"/>
    <n v="2"/>
    <s v="Abhinav Shivam"/>
    <s v="Ahmedabad"/>
    <s v="Marine"/>
    <x v="2"/>
    <n v="14025"/>
    <d v="2019-10-22T00:00:00"/>
    <s v="Brokerage "/>
    <s v="Endorsement"/>
    <m/>
    <d v="2020-01-22T00:00:00"/>
    <m/>
  </r>
  <r>
    <s v="LAP"/>
    <n v="41040284"/>
    <s v="Inactive"/>
    <d v="2018-04-09T00:00:00"/>
    <d v="2019-04-08T00:00:00"/>
    <s v="Liability"/>
    <n v="11"/>
    <s v="Raju Kumar"/>
    <s v="Ahmedabad"/>
    <s v="Liability"/>
    <x v="0"/>
    <n v="59851.63"/>
    <d v="2018-04-09T00:00:00"/>
    <s v="Brokerage"/>
    <s v="Inception"/>
    <m/>
    <d v="2020-01-22T00:00:00"/>
    <m/>
  </r>
  <r>
    <s v="LAP"/>
    <n v="41046110"/>
    <s v="Active"/>
    <d v="2019-04-09T00:00:00"/>
    <d v="2020-04-08T00:00:00"/>
    <s v="Liability"/>
    <n v="1"/>
    <s v="Vinay"/>
    <s v="Ahmedabad"/>
    <s v="Liability"/>
    <x v="0"/>
    <n v="74250"/>
    <d v="2019-04-09T00:00:00"/>
    <s v="Brokerage"/>
    <s v="Inception"/>
    <m/>
    <d v="2020-01-22T00:00:00"/>
    <m/>
  </r>
  <r>
    <s v="LAP"/>
    <s v="HCL"/>
    <s v="Active"/>
    <d v="2019-04-09T00:00:00"/>
    <d v="2020-04-08T00:00:00"/>
    <s v="Liability"/>
    <n v="11"/>
    <s v="Raju Kumar"/>
    <s v="Ahmedabad"/>
    <s v="Liability"/>
    <x v="0"/>
    <n v="68125"/>
    <d v="2019-04-09T00:00:00"/>
    <s v="Brokerage"/>
    <s v="Renewal"/>
    <m/>
    <d v="2020-01-22T00:00:00"/>
    <m/>
  </r>
  <r>
    <s v="Sanjay Trivedi"/>
    <n v="2.1300036181700002E+19"/>
    <s v="Inactive"/>
    <d v="2018-04-01T00:00:00"/>
    <d v="2019-03-31T00:00:00"/>
    <s v="Liability"/>
    <n v="6"/>
    <s v="Ketan Jain"/>
    <s v="Ahmedabad"/>
    <s v="Liability"/>
    <x v="1"/>
    <n v="117812.5"/>
    <d v="2018-04-01T00:00:00"/>
    <s v="Brokerage"/>
    <s v="Inception"/>
    <m/>
    <d v="2020-01-22T00:00:00"/>
    <m/>
  </r>
  <r>
    <s v="Anita Sethi"/>
    <n v="2.1300036191700001E+19"/>
    <s v="Active"/>
    <d v="2019-04-01T00:00:00"/>
    <d v="2020-03-31T00:00:00"/>
    <s v="Liability"/>
    <n v="6"/>
    <s v="Ketan Jain"/>
    <s v="Ahmedabad"/>
    <s v="Liability"/>
    <x v="0"/>
    <n v="115625"/>
    <d v="2019-04-01T00:00:00"/>
    <s v="Brokerage"/>
    <s v="Renewal"/>
    <m/>
    <d v="2020-01-22T00:00:00"/>
    <m/>
  </r>
  <r>
    <s v="Ashok Chatterjee"/>
    <s v="'2200060187 06"/>
    <s v="Active"/>
    <d v="2019-05-03T00:00:00"/>
    <d v="2020-05-02T00:00:00"/>
    <s v="Fire"/>
    <n v="1"/>
    <s v="Vinay"/>
    <s v="Ahmedabad"/>
    <s v="Liability"/>
    <x v="0"/>
    <n v="10427"/>
    <d v="2019-05-03T00:00:00"/>
    <s v="Brokerage"/>
    <s v="Inception"/>
    <m/>
    <d v="2020-01-22T00:00:00"/>
    <m/>
  </r>
  <r>
    <s v="Rani Agarwal"/>
    <n v="43168456"/>
    <s v="Inactive"/>
    <d v="2018-06-03T00:00:00"/>
    <d v="2019-06-02T00:00:00"/>
    <s v="Liability"/>
    <n v="13"/>
    <s v="Vididt Saha"/>
    <s v="Ahmedabad"/>
    <s v="Liability"/>
    <x v="0"/>
    <n v="2930.9"/>
    <d v="2018-06-03T00:00:00"/>
    <s v="Brokerage"/>
    <s v="Inception"/>
    <m/>
    <d v="2020-01-22T00:00:00"/>
    <m/>
  </r>
  <r>
    <s v="Arjun Rao"/>
    <n v="43191787"/>
    <s v="Active"/>
    <d v="2019-07-03T00:00:00"/>
    <d v="2020-07-02T00:00:00"/>
    <s v="Liability"/>
    <n v="13"/>
    <s v="Vididt Saha"/>
    <s v="Ahmedabad"/>
    <s v="Liability"/>
    <x v="0"/>
    <n v="6213.24"/>
    <d v="2019-07-03T00:00:00"/>
    <s v="Brokerage"/>
    <s v="Renewal"/>
    <m/>
    <d v="2020-01-22T00:00:00"/>
    <m/>
  </r>
  <r>
    <s v="Anil Naik"/>
    <n v="431172859"/>
    <s v="Inactive"/>
    <d v="2018-09-22T00:00:00"/>
    <d v="2019-09-21T00:00:00"/>
    <s v="Miscellaneous"/>
    <n v="3"/>
    <s v="Animesh Rawat"/>
    <s v="Ahmedabad"/>
    <s v="Global Client Network (GNB Inward)"/>
    <x v="0"/>
    <n v="1772.75"/>
    <d v="2019-09-22T00:00:00"/>
    <s v="Brokerage"/>
    <s v="Inception"/>
    <m/>
    <d v="2020-01-22T00:00:00"/>
    <m/>
  </r>
  <r>
    <s v="Simran Trivedi"/>
    <n v="43196279"/>
    <s v="Active"/>
    <d v="2019-09-22T00:00:00"/>
    <d v="2020-09-21T00:00:00"/>
    <s v="Miscellaneous"/>
    <n v="3"/>
    <s v="Animesh Rawat"/>
    <s v="Ahmedabad"/>
    <s v="Global Client Network (GNB Inward)"/>
    <x v="0"/>
    <n v="2970"/>
    <d v="2019-09-22T00:00:00"/>
    <s v="Brokerage"/>
    <s v="Renewal"/>
    <m/>
    <d v="2020-01-22T00:00:00"/>
    <m/>
  </r>
  <r>
    <s v="Dhruv Chopra"/>
    <s v="OG-19-2202-1005-00000153"/>
    <s v="Inactive"/>
    <d v="2018-09-21T00:00:00"/>
    <d v="2019-09-20T00:00:00"/>
    <s v="Marine"/>
    <n v="3"/>
    <s v="Animesh Rawat"/>
    <s v="Ahmedabad"/>
    <s v="Global Client Network (GNB Inward)"/>
    <x v="0"/>
    <n v="5610"/>
    <d v="2019-09-21T00:00:00"/>
    <s v="Brokerage"/>
    <s v="Endorsement"/>
    <m/>
    <d v="2020-01-22T00:00:00"/>
    <m/>
  </r>
  <r>
    <s v="Jaya Chopra"/>
    <s v="OG-19-2202-1005-00000153"/>
    <s v="Inactive"/>
    <d v="2018-09-21T00:00:00"/>
    <d v="2019-09-20T00:00:00"/>
    <s v="Marine"/>
    <n v="3"/>
    <s v="Animesh Rawat"/>
    <s v="Ahmedabad"/>
    <s v="Global Client Network (GNB Inward)"/>
    <x v="0"/>
    <n v="1980"/>
    <d v="2019-06-14T00:00:00"/>
    <s v="Brokerage "/>
    <s v="Endorsement"/>
    <m/>
    <d v="2020-01-22T00:00:00"/>
    <m/>
  </r>
  <r>
    <s v="Kiran Goyal"/>
    <s v="OG-19-2202-4097-00000073"/>
    <s v="Inactive"/>
    <d v="2018-09-21T00:00:00"/>
    <d v="2019-09-20T00:00:00"/>
    <s v="Miscellaneous"/>
    <n v="3"/>
    <s v="Animesh Rawat"/>
    <s v="Ahmedabad"/>
    <s v="Global Client Network (GNB Inward)"/>
    <x v="0"/>
    <n v="3861.25"/>
    <d v="2018-09-21T00:00:00"/>
    <s v="Brokerage"/>
    <s v="Inception"/>
    <m/>
    <d v="2020-01-22T00:00:00"/>
    <m/>
  </r>
  <r>
    <s v="Pravin Sengupta"/>
    <s v="OG-19-2202-4097-00000077"/>
    <s v="Inactive"/>
    <d v="2018-09-21T00:00:00"/>
    <d v="2019-09-20T00:00:00"/>
    <s v="Miscellaneous"/>
    <n v="3"/>
    <s v="Animesh Rawat"/>
    <s v="Ahmedabad"/>
    <s v="Global Client Network (GNB Inward)"/>
    <x v="0"/>
    <n v="13036.5"/>
    <d v="2018-09-21T00:00:00"/>
    <s v="Brokerage"/>
    <s v="Inception"/>
    <m/>
    <d v="2020-01-22T00:00:00"/>
    <m/>
  </r>
  <r>
    <s v="Snehal Das"/>
    <s v="OG-19-2202-4097-00000079"/>
    <s v="Inactive"/>
    <d v="2018-09-21T00:00:00"/>
    <d v="2019-09-20T00:00:00"/>
    <s v="Miscellaneous"/>
    <n v="3"/>
    <s v="Animesh Rawat"/>
    <s v="Ahmedabad"/>
    <s v="Global Client Network (GNB Inward)"/>
    <x v="0"/>
    <n v="8194.25"/>
    <d v="2018-09-21T00:00:00"/>
    <s v="Brokerage"/>
    <s v="Inception"/>
    <m/>
    <d v="2020-01-22T00:00:00"/>
    <m/>
  </r>
  <r>
    <s v="Rajesh Malhotra"/>
    <s v="OG-20-2202-1005-00000171-2019"/>
    <s v="Active"/>
    <d v="2019-09-21T00:00:00"/>
    <d v="2020-09-20T00:00:00"/>
    <s v="Marine"/>
    <n v="3"/>
    <s v="Animesh Rawat"/>
    <s v="Ahmedabad"/>
    <s v="Global Client Network (GNB Inward)"/>
    <x v="0"/>
    <n v="8580"/>
    <d v="2019-09-21T00:00:00"/>
    <s v="Brokerage"/>
    <s v="Renewal"/>
    <m/>
    <d v="2020-01-22T00:00:00"/>
    <m/>
  </r>
  <r>
    <s v="Archana Bhatia"/>
    <s v="OG-20-2202-4097-00000170"/>
    <s v="Active"/>
    <d v="2019-09-21T00:00:00"/>
    <d v="2020-09-20T00:00:00"/>
    <s v="Miscellaneous"/>
    <n v="3"/>
    <s v="Animesh Rawat"/>
    <s v="Ahmedabad"/>
    <s v="Global Client Network (GNB Inward)"/>
    <x v="0"/>
    <n v="4579"/>
    <d v="2019-09-21T00:00:00"/>
    <s v="Brokerage"/>
    <s v="Renewal"/>
    <m/>
    <d v="2020-01-22T00:00:00"/>
    <m/>
  </r>
  <r>
    <s v="Ashok Reddy"/>
    <s v="OG-20-2202-4097-00000171"/>
    <s v="Active"/>
    <d v="2019-09-21T00:00:00"/>
    <d v="2020-09-20T00:00:00"/>
    <s v="Miscellaneous"/>
    <n v="3"/>
    <s v="Animesh Rawat"/>
    <s v="Ahmedabad"/>
    <s v="Global Client Network (GNB Inward)"/>
    <x v="0"/>
    <n v="3330"/>
    <d v="2019-09-21T00:00:00"/>
    <s v="Brokerage"/>
    <s v="Renewal"/>
    <m/>
    <d v="2020-01-22T00:00:00"/>
    <m/>
  </r>
  <r>
    <s v="Madhuri Bhatia"/>
    <s v="OG-20-2202-4097-00000201"/>
    <s v="Active"/>
    <d v="2019-09-21T00:00:00"/>
    <d v="2020-09-20T00:00:00"/>
    <s v="Miscellaneous"/>
    <n v="3"/>
    <s v="Animesh Rawat"/>
    <s v="Ahmedabad"/>
    <s v="Global Client Network (GNB Inward)"/>
    <x v="0"/>
    <n v="8625.3799999999992"/>
    <d v="2019-09-21T00:00:00"/>
    <s v="Brokerage"/>
    <s v="Renewal"/>
    <m/>
    <d v="2020-01-22T00:00:00"/>
    <m/>
  </r>
  <r>
    <s v="Pranav Mishra"/>
    <s v="'2411202761687800000"/>
    <s v="Active"/>
    <d v="2019-04-19T00:00:00"/>
    <d v="2020-04-18T00:00:00"/>
    <s v="Marine"/>
    <n v="1"/>
    <s v="Vinay"/>
    <s v="Ahmedabad"/>
    <s v="Marine"/>
    <x v="2"/>
    <n v="150.65"/>
    <d v="2019-04-19T00:00:00"/>
    <s v="Brokerage"/>
    <s v="Inception"/>
    <m/>
    <d v="2020-01-22T00:00:00"/>
    <m/>
  </r>
  <r>
    <s v="Geeta Gupta"/>
    <s v="ST20002720000101"/>
    <s v="Active"/>
    <d v="2019-01-06T00:00:00"/>
    <d v="2020-01-05T00:00:00"/>
    <s v="Marine"/>
    <n v="11"/>
    <s v="Raju Kumar"/>
    <s v="Ahmedabad"/>
    <s v="Marine"/>
    <x v="2"/>
    <n v="825"/>
    <d v="2019-01-06T00:00:00"/>
    <s v="Brokerage"/>
    <s v="Inception"/>
    <m/>
    <d v="2020-01-22T00:00:00"/>
    <m/>
  </r>
  <r>
    <s v="Sudhir Roy"/>
    <s v="'ST20003045000100"/>
    <s v="Active"/>
    <d v="2018-06-13T00:00:00"/>
    <d v="2019-06-12T00:00:00"/>
    <s v="Marine"/>
    <n v="11"/>
    <s v="Raju Kumar"/>
    <s v="Ahmedabad"/>
    <s v="Marine"/>
    <x v="0"/>
    <n v="20625"/>
    <d v="2018-06-13T00:00:00"/>
    <s v="Brokerage"/>
    <s v="Inception"/>
    <m/>
    <d v="2020-01-22T00:00:00"/>
    <m/>
  </r>
  <r>
    <s v="Rani Kaul"/>
    <s v="ST20003618000100"/>
    <s v="Active"/>
    <d v="2019-04-08T00:00:00"/>
    <d v="2020-04-07T00:00:00"/>
    <s v="Marine"/>
    <n v="11"/>
    <s v="Raju Kumar"/>
    <s v="Ahmedabad"/>
    <s v="Marine"/>
    <x v="2"/>
    <n v="2598.75"/>
    <d v="2019-04-08T00:00:00"/>
    <s v="Brokerage"/>
    <s v="Inception"/>
    <m/>
    <d v="2020-01-22T00:00:00"/>
    <m/>
  </r>
  <r>
    <s v="Kavita Sharma"/>
    <s v="ST20003619000100"/>
    <s v="Active"/>
    <d v="2019-04-08T00:00:00"/>
    <d v="2020-04-07T00:00:00"/>
    <s v="Marine"/>
    <n v="11"/>
    <s v="Raju Kumar"/>
    <s v="Ahmedabad"/>
    <s v="Marine"/>
    <x v="2"/>
    <n v="693"/>
    <d v="2019-04-08T00:00:00"/>
    <s v="Brokerage"/>
    <s v="Inception"/>
    <m/>
    <d v="2020-01-22T00:00:00"/>
    <m/>
  </r>
  <r>
    <s v="Shikha Sethi"/>
    <s v="STS1086243000100"/>
    <s v="Active"/>
    <d v="2019-04-22T00:00:00"/>
    <d v="2020-04-21T00:00:00"/>
    <s v="Marine"/>
    <n v="11"/>
    <s v="Raju Kumar"/>
    <s v="Ahmedabad"/>
    <s v="Marine"/>
    <x v="2"/>
    <n v="357.06"/>
    <d v="2019-04-22T00:00:00"/>
    <s v="Brokerage"/>
    <s v="Inception"/>
    <m/>
    <d v="2020-01-22T00:00:00"/>
    <m/>
  </r>
  <r>
    <s v="Amit Bhargava"/>
    <n v="1.31000501801E+19"/>
    <s v="Active"/>
    <d v="2019-03-07T00:00:00"/>
    <d v="2020-03-06T00:00:00"/>
    <s v="Miscellaneous"/>
    <n v="11"/>
    <s v="Raju Kumar"/>
    <s v="Ahmedabad"/>
    <s v="Trade Credit &amp;amp; Political Risk"/>
    <x v="0"/>
    <n v="41625"/>
    <d v="2019-07-06T00:00:00"/>
    <s v="Brokerage"/>
    <s v="Inception"/>
    <m/>
    <d v="2020-01-22T00:00:00"/>
    <m/>
  </r>
  <r>
    <s v="Alka Goel"/>
    <n v="1.31000501801E+19"/>
    <s v="Active"/>
    <d v="2019-03-07T00:00:00"/>
    <d v="2020-03-06T00:00:00"/>
    <s v="Miscellaneous"/>
    <n v="11"/>
    <s v="Raju Kumar"/>
    <s v="Ahmedabad"/>
    <s v="Trade Credit &amp;amp; Political Risk"/>
    <x v="0"/>
    <n v="41625"/>
    <d v="2019-11-04T00:00:00"/>
    <s v="Brokerage"/>
    <s v="Inception"/>
    <m/>
    <d v="2020-01-22T00:00:00"/>
    <m/>
  </r>
  <r>
    <s v="Harish Sharma"/>
    <n v="1.31000501801E+19"/>
    <s v="Active"/>
    <d v="2019-03-07T00:00:00"/>
    <d v="2020-03-06T00:00:00"/>
    <s v="Miscellaneous"/>
    <n v="11"/>
    <s v="Raju Kumar"/>
    <s v="Ahmedabad"/>
    <s v="Trade Credit &amp;amp; Political Risk"/>
    <x v="0"/>
    <n v="124875"/>
    <d v="2019-03-07T00:00:00"/>
    <s v="Brokerage"/>
    <s v="Inception"/>
    <m/>
    <d v="2020-01-22T00:00:00"/>
    <m/>
  </r>
  <r>
    <s v="Gaurav Goel"/>
    <n v="41048751"/>
    <s v="Active"/>
    <d v="2019-08-28T00:00:00"/>
    <d v="2020-08-27T00:00:00"/>
    <s v="Liability"/>
    <n v="1"/>
    <s v="Vinay"/>
    <s v="Ahmedabad"/>
    <s v="Liability"/>
    <x v="0"/>
    <n v="42900"/>
    <d v="2018-08-28T00:00:00"/>
    <s v="Brokerage"/>
    <s v="Inception"/>
    <m/>
    <d v="2020-01-22T00:00:00"/>
    <m/>
  </r>
  <r>
    <s v="Ravi Naik"/>
    <n v="41048762"/>
    <s v="Active"/>
    <d v="2019-08-28T00:00:00"/>
    <d v="2020-08-27T00:00:00"/>
    <s v="Liability"/>
    <n v="1"/>
    <s v="Vinay"/>
    <s v="Ahmedabad"/>
    <s v="Liability"/>
    <x v="0"/>
    <n v="52800"/>
    <d v="2019-08-28T00:00:00"/>
    <s v="Brokerage"/>
    <s v="Inception"/>
    <m/>
    <d v="2020-01-22T00:00:00"/>
    <m/>
  </r>
  <r>
    <s v="Kamlesh Prasad"/>
    <n v="41048763"/>
    <s v="Active"/>
    <d v="2019-08-28T00:00:00"/>
    <d v="2020-08-27T00:00:00"/>
    <s v="Liability"/>
    <n v="1"/>
    <s v="Vinay"/>
    <s v="Ahmedabad"/>
    <s v="Liability"/>
    <x v="0"/>
    <n v="44130.41"/>
    <d v="2019-08-28T00:00:00"/>
    <s v="Brokerage"/>
    <s v="Inception"/>
    <m/>
    <d v="2020-01-22T00:00:00"/>
    <m/>
  </r>
  <r>
    <s v="Nikhil Verma"/>
    <s v="100200080123/01/00"/>
    <s v="Active"/>
    <d v="2019-01-04T00:00:00"/>
    <d v="2020-01-03T00:00:00"/>
    <s v="Employee Benefits"/>
    <n v="10"/>
    <s v="Mark"/>
    <s v="Ahmedabad"/>
    <s v="Employee Benefits (EB)"/>
    <x v="0"/>
    <n v="156000"/>
    <d v="2019-01-04T00:00:00"/>
    <s v="Brokerage"/>
    <s v="Endorsement"/>
    <m/>
    <d v="2020-01-22T00:00:00"/>
    <m/>
  </r>
  <r>
    <s v="Vaishali Desai"/>
    <s v="100200080123/01/00"/>
    <s v="Active"/>
    <d v="2019-01-04T00:00:00"/>
    <d v="2020-01-03T00:00:00"/>
    <s v="Employee Benefits"/>
    <n v="10"/>
    <s v="Mark"/>
    <s v="Ahmedabad"/>
    <s v="Employee Benefits (EB)"/>
    <x v="0"/>
    <n v="5253.23"/>
    <d v="2019-02-18T00:00:00"/>
    <s v="Brokerage "/>
    <s v="Endorsement"/>
    <m/>
    <d v="2020-01-22T00:00:00"/>
    <m/>
  </r>
  <r>
    <s v="Atul Naik"/>
    <s v="100200080123/01/00"/>
    <s v="Active"/>
    <d v="2019-01-04T00:00:00"/>
    <d v="2020-01-03T00:00:00"/>
    <s v="Employee Benefits"/>
    <n v="10"/>
    <s v="Mark"/>
    <s v="Ahmedabad"/>
    <s v="Employee Benefits (EB)"/>
    <x v="0"/>
    <n v="6769.65"/>
    <d v="2019-06-15T00:00:00"/>
    <s v="Brokerage "/>
    <s v="Endorsement"/>
    <m/>
    <d v="2020-01-22T00:00:00"/>
    <m/>
  </r>
  <r>
    <s v="Meena Bhargava"/>
    <s v="100200080123/01/00"/>
    <s v="Active"/>
    <d v="2019-01-04T00:00:00"/>
    <d v="2020-01-03T00:00:00"/>
    <s v="Employee Benefits"/>
    <n v="10"/>
    <s v="Mark"/>
    <s v="Ahmedabad"/>
    <s v="Employee Benefits (EB)"/>
    <x v="0"/>
    <n v="8961.98"/>
    <d v="2019-06-25T00:00:00"/>
    <s v="Brokerage "/>
    <s v="Endorsement"/>
    <m/>
    <d v="2020-01-22T00:00:00"/>
    <m/>
  </r>
  <r>
    <s v="Mona Chopra"/>
    <s v="10020080123/0000"/>
    <s v="Inactive"/>
    <d v="2018-01-02T00:00:00"/>
    <d v="2019-01-01T00:00:00"/>
    <s v="Employee Benefits"/>
    <n v="10"/>
    <s v="Mark"/>
    <s v="Ahmedabad"/>
    <s v="Employee Benefits (EB)"/>
    <x v="0"/>
    <n v="64155.3"/>
    <d v="2018-01-02T00:00:00"/>
    <s v="Brokerage"/>
    <s v="Lapse"/>
    <s v="OTHR â€“ Other"/>
    <d v="2020-01-22T00:00:00"/>
    <m/>
  </r>
  <r>
    <s v="Mohit Tiwari"/>
    <s v="LPGPA0000000200"/>
    <s v="Inactive"/>
    <d v="2018-01-02T00:00:00"/>
    <d v="2019-01-01T00:00:00"/>
    <s v="Employee Benefits"/>
    <n v="10"/>
    <s v="Mark"/>
    <s v="Ahmedabad"/>
    <s v="Employee Benefits (EB)"/>
    <x v="0"/>
    <n v="5404.95"/>
    <d v="2018-01-02T00:00:00"/>
    <s v="Brokerage"/>
    <s v="Lapse"/>
    <s v="OTHR â€“ Other"/>
    <d v="2020-01-22T00:00:00"/>
    <m/>
  </r>
  <r>
    <s v="Tina Dutta"/>
    <s v="LPGPA0000000200/01"/>
    <s v="Active"/>
    <d v="2019-01-04T00:00:00"/>
    <d v="2020-01-03T00:00:00"/>
    <s v="Employee Benefits"/>
    <n v="10"/>
    <s v="Mark"/>
    <s v="Ahmedabad"/>
    <s v="Employee Benefits (EB)"/>
    <x v="0"/>
    <n v="5550"/>
    <d v="2019-01-04T00:00:00"/>
    <s v="Brokerage"/>
    <s v="Inception"/>
    <m/>
    <d v="2020-01-22T00:00:00"/>
    <m/>
  </r>
  <r>
    <s v="Hemant Das"/>
    <s v="4025/136366502/02/000"/>
    <s v="Active"/>
    <d v="2019-09-08T00:00:00"/>
    <d v="2020-09-07T00:00:00"/>
    <s v="Liability"/>
    <n v="13"/>
    <s v="Vididt Saha"/>
    <s v="Ahmedabad"/>
    <s v="Liability"/>
    <x v="0"/>
    <n v="18750"/>
    <d v="2019-09-08T00:00:00"/>
    <s v="Brokerage"/>
    <s v="Inception"/>
    <m/>
    <d v="2020-01-22T00:00:00"/>
    <m/>
  </r>
  <r>
    <s v="Sanjana Bhargava"/>
    <n v="41045707"/>
    <s v="Active"/>
    <d v="2019-04-01T00:00:00"/>
    <d v="2020-03-31T00:00:00"/>
    <s v="Liability"/>
    <n v="13"/>
    <s v="Vididt Saha"/>
    <s v="Ahmedabad"/>
    <s v="Liability"/>
    <x v="2"/>
    <n v="74250"/>
    <d v="2019-04-01T00:00:00"/>
    <s v="Brokerage"/>
    <s v="Inception"/>
    <m/>
    <d v="2020-01-22T00:00:00"/>
    <m/>
  </r>
  <r>
    <s v="Kamlesh Trivedi"/>
    <n v="3000001017"/>
    <s v="Active"/>
    <d v="2018-04-01T00:00:00"/>
    <d v="2019-03-31T00:00:00"/>
    <s v="Liability"/>
    <n v="12"/>
    <s v="Shivani Sharma"/>
    <s v="Ahmedabad"/>
    <s v="Global Client Network (GNB Inward)"/>
    <x v="0"/>
    <n v="48652.25"/>
    <d v="2018-04-01T00:00:00"/>
    <s v="Brokerage"/>
    <s v="Inception"/>
    <m/>
    <d v="2020-01-22T00:00:00"/>
    <m/>
  </r>
  <r>
    <s v="Nikita Tiwari"/>
    <n v="3.1142029652485002E+18"/>
    <s v="Active"/>
    <d v="2019-08-26T00:00:00"/>
    <d v="2020-08-25T00:00:00"/>
    <s v="Miscellaneous"/>
    <n v="3"/>
    <s v="Animesh Rawat"/>
    <s v="Ahmedabad"/>
    <s v="Global Client Network (GNB Inward)"/>
    <x v="2"/>
    <n v="1501.88"/>
    <d v="2019-08-26T00:00:00"/>
    <s v="Brokerage"/>
    <s v="Inception"/>
    <m/>
    <d v="2020-01-22T00:00:00"/>
    <m/>
  </r>
  <r>
    <s v="Kapil Kapoor"/>
    <s v="OG-19-2202-1018-00000054"/>
    <s v="Active"/>
    <d v="2019-01-01T00:00:00"/>
    <d v="2019-12-31T00:00:00"/>
    <s v="Marine"/>
    <n v="3"/>
    <s v="Animesh Rawat"/>
    <s v="Ahmedabad"/>
    <s v="Global Client Network (GNB Inward)"/>
    <x v="2"/>
    <n v="21157.34"/>
    <d v="2019-01-01T00:00:00"/>
    <s v="Brokerage"/>
    <s v="Inception"/>
    <m/>
    <d v="2020-01-22T00:00:00"/>
    <m/>
  </r>
  <r>
    <s v="Harish Rana"/>
    <s v="OG-19-2202-3383-00000010"/>
    <s v="Active"/>
    <d v="2019-01-01T00:00:00"/>
    <d v="2019-12-31T00:00:00"/>
    <s v="Liability"/>
    <n v="3"/>
    <s v="Animesh Rawat"/>
    <s v="Ahmedabad"/>
    <s v="Global Client Network (GNB Inward)"/>
    <x v="2"/>
    <n v="12019.2"/>
    <d v="2019-01-01T00:00:00"/>
    <s v="Brokerage"/>
    <s v="Inception"/>
    <m/>
    <d v="2020-01-22T00:00:00"/>
    <m/>
  </r>
  <r>
    <s v="Nikhil Pandit"/>
    <s v="OG-19-2201-4001-00001050"/>
    <s v="Active"/>
    <d v="2018-08-22T00:00:00"/>
    <d v="2019-08-21T00:00:00"/>
    <s v="Fire"/>
    <n v="3"/>
    <s v="Animesh Rawat"/>
    <s v="Ahmedabad"/>
    <s v="Global Client Network (GNB Inward)"/>
    <x v="0"/>
    <n v="7324.12"/>
    <d v="2018-08-22T00:00:00"/>
    <s v="Brokerage"/>
    <s v="Inception"/>
    <m/>
    <d v="2020-01-22T00:00:00"/>
    <m/>
  </r>
  <r>
    <s v="Vivek Rana"/>
    <s v="OG-19-2201-4001-00000973"/>
    <s v="Active"/>
    <d v="2018-08-22T00:00:00"/>
    <d v="2019-08-21T00:00:00"/>
    <s v="Fire"/>
    <n v="3"/>
    <s v="Animesh Rawat"/>
    <s v="Ahmedabad"/>
    <s v="Global Client Network (GNB Inward)"/>
    <x v="0"/>
    <n v="19316.669999999998"/>
    <d v="2018-08-22T00:00:00"/>
    <s v="Brokerage"/>
    <s v="Inception"/>
    <m/>
    <d v="2020-01-22T00:00:00"/>
    <m/>
  </r>
  <r>
    <s v="Hemant Nair"/>
    <n v="505373"/>
    <s v="Inactive"/>
    <d v="2018-02-26T00:00:00"/>
    <d v="2019-02-25T00:00:00"/>
    <s v="Employee Benefits"/>
    <n v="10"/>
    <s v="Mark"/>
    <s v="Ahmedabad"/>
    <s v="Employee Benefits (EB)"/>
    <x v="0"/>
    <n v="23115.200000000001"/>
    <d v="2018-02-26T00:00:00"/>
    <s v="Brokerage"/>
    <s v="Inception"/>
    <m/>
    <d v="2020-01-22T00:00:00"/>
    <m/>
  </r>
  <r>
    <s v="Veena Bhargava"/>
    <s v="505373-01"/>
    <s v="Active"/>
    <d v="2019-02-26T00:00:00"/>
    <d v="2020-02-25T00:00:00"/>
    <s v="Employee Benefits"/>
    <n v="10"/>
    <s v="Mark"/>
    <s v="Ahmedabad"/>
    <s v="Employee Benefits (EB)"/>
    <x v="0"/>
    <n v="25336.44"/>
    <d v="2019-02-26T00:00:00"/>
    <s v="Brokerage"/>
    <s v="Renewal"/>
    <m/>
    <d v="2020-01-22T00:00:00"/>
    <m/>
  </r>
  <r>
    <s v="Shivam Shah"/>
    <n v="51995029"/>
    <s v="Inactive"/>
    <d v="2018-02-28T00:00:00"/>
    <d v="2019-02-27T00:00:00"/>
    <s v="Employee Benefits"/>
    <n v="10"/>
    <s v="Mark"/>
    <s v="Ahmedabad"/>
    <s v="Employee Benefits (EB)"/>
    <x v="0"/>
    <n v="12699.7"/>
    <d v="2018-02-28T00:00:00"/>
    <s v="Brokerage"/>
    <s v="Endorsement"/>
    <m/>
    <d v="2020-01-22T00:00:00"/>
    <m/>
  </r>
  <r>
    <s v="Bhavna Bhandari"/>
    <n v="51995029"/>
    <s v="Inactive"/>
    <d v="2018-02-28T00:00:00"/>
    <d v="2019-02-27T00:00:00"/>
    <s v="Employee Benefits"/>
    <n v="10"/>
    <s v="Mark"/>
    <s v="Ahmedabad"/>
    <s v="Employee Benefits (EB)"/>
    <x v="0"/>
    <m/>
    <d v="2018-04-16T00:00:00"/>
    <s v="Brokerage "/>
    <s v="Endorsement"/>
    <m/>
    <d v="2020-01-22T00:00:00"/>
    <m/>
  </r>
  <r>
    <s v="Tarun Shah"/>
    <n v="52916488"/>
    <s v="Inactive"/>
    <d v="2018-02-28T00:00:00"/>
    <d v="2019-02-27T00:00:00"/>
    <s v="Employee Benefits"/>
    <n v="10"/>
    <s v="Mark"/>
    <s v="Ahmedabad"/>
    <s v="Employee Benefits (EB)"/>
    <x v="0"/>
    <n v="177405.38"/>
    <d v="2018-02-28T00:00:00"/>
    <s v="Brokerage"/>
    <s v="Endorsement"/>
    <m/>
    <d v="2020-01-22T00:00:00"/>
    <m/>
  </r>
  <r>
    <s v="Hemant Chauhan"/>
    <n v="52916488"/>
    <s v="Inactive"/>
    <d v="2018-02-28T00:00:00"/>
    <d v="2019-02-27T00:00:00"/>
    <s v="Employee Benefits"/>
    <n v="10"/>
    <s v="Mark"/>
    <s v="Ahmedabad"/>
    <s v="Employee Benefits (EB)"/>
    <x v="0"/>
    <m/>
    <d v="2018-07-18T00:00:00"/>
    <s v="Brokerage "/>
    <s v="Endorsement"/>
    <m/>
    <d v="2020-01-22T00:00:00"/>
    <m/>
  </r>
  <r>
    <s v="Geeta Verma"/>
    <n v="52916488"/>
    <s v="Inactive"/>
    <d v="2018-02-28T00:00:00"/>
    <d v="2019-02-27T00:00:00"/>
    <s v="Employee Benefits"/>
    <n v="10"/>
    <s v="Mark"/>
    <s v="Ahmedabad"/>
    <s v="Employee Benefits (EB)"/>
    <x v="0"/>
    <m/>
    <d v="2018-09-05T00:00:00"/>
    <s v="Brokerage "/>
    <s v="Endorsement"/>
    <m/>
    <d v="2020-01-22T00:00:00"/>
    <m/>
  </r>
  <r>
    <s v="Ashok Patel"/>
    <n v="52916488"/>
    <s v="Inactive"/>
    <d v="2018-02-28T00:00:00"/>
    <d v="2019-02-27T00:00:00"/>
    <s v="Employee Benefits"/>
    <n v="10"/>
    <s v="Mark"/>
    <s v="Ahmedabad"/>
    <s v="Employee Benefits (EB)"/>
    <x v="0"/>
    <m/>
    <d v="2018-04-10T00:00:00"/>
    <s v="Brokerage "/>
    <s v="Endorsement"/>
    <m/>
    <d v="2020-01-22T00:00:00"/>
    <m/>
  </r>
  <r>
    <s v="Gayatri Reddy"/>
    <n v="52971603"/>
    <s v="Inactive"/>
    <d v="2018-06-12T00:00:00"/>
    <d v="2019-06-11T00:00:00"/>
    <s v="Employee Benefits"/>
    <n v="10"/>
    <s v="Mark"/>
    <s v="Ahmedabad"/>
    <s v="Employee Benefits (EB)"/>
    <x v="2"/>
    <n v="63872.4"/>
    <d v="2018-06-12T00:00:00"/>
    <s v="Brokerage"/>
    <s v="Lapse"/>
    <s v="OTHR â€“ Other"/>
    <d v="2020-01-22T00:00:00"/>
    <m/>
  </r>
  <r>
    <s v="Snehal Patel"/>
    <n v="52971603"/>
    <s v="Inactive"/>
    <d v="2018-06-12T00:00:00"/>
    <d v="2019-06-11T00:00:00"/>
    <s v="Employee Benefits"/>
    <n v="10"/>
    <s v="Mark"/>
    <s v="Ahmedabad"/>
    <s v="Employee Benefits (EB)"/>
    <x v="2"/>
    <m/>
    <d v="2018-08-06T00:00:00"/>
    <s v="Brokerage "/>
    <s v="Lapse"/>
    <m/>
    <d v="2020-01-22T00:00:00"/>
    <m/>
  </r>
  <r>
    <s v="Vivek Yadav"/>
    <n v="54445288"/>
    <s v="Active"/>
    <d v="2019-02-28T00:00:00"/>
    <d v="2020-02-27T00:00:00"/>
    <s v="Employee Benefits"/>
    <n v="10"/>
    <s v="Mark"/>
    <s v="Ahmedabad"/>
    <s v="Employee Benefits (EB)"/>
    <x v="0"/>
    <n v="11111.4"/>
    <d v="2019-02-28T00:00:00"/>
    <s v="Brokerage"/>
    <s v="Renewal"/>
    <m/>
    <d v="2020-01-22T00:00:00"/>
    <m/>
  </r>
  <r>
    <s v="Kiran Saxena"/>
    <s v="H0067187"/>
    <s v="Active"/>
    <d v="2019-02-28T00:00:00"/>
    <d v="2020-02-27T00:00:00"/>
    <s v="Employee Benefits"/>
    <n v="10"/>
    <s v="Mark"/>
    <s v="Ahmedabad"/>
    <s v="Employee Benefits (EB)"/>
    <x v="0"/>
    <n v="329250"/>
    <d v="2019-02-28T00:00:00"/>
    <s v="Brokerage"/>
    <s v="Endorsement"/>
    <m/>
    <d v="2020-01-22T00:00:00"/>
    <m/>
  </r>
  <r>
    <s v="Uday Reddy"/>
    <s v="H0067187"/>
    <s v="Active"/>
    <d v="2019-02-28T00:00:00"/>
    <d v="2020-02-27T00:00:00"/>
    <s v="Employee Benefits"/>
    <n v="10"/>
    <s v="Mark"/>
    <s v="Ahmedabad"/>
    <s v="Employee Benefits (EB)"/>
    <x v="0"/>
    <n v="10772.33"/>
    <d v="2019-03-14T00:00:00"/>
    <s v="Brokerage "/>
    <s v="Endorsement"/>
    <m/>
    <d v="2020-01-22T00:00:00"/>
    <m/>
  </r>
  <r>
    <s v="Anita Pandit"/>
    <s v="H0067187"/>
    <s v="Active"/>
    <d v="2019-02-28T00:00:00"/>
    <d v="2020-02-27T00:00:00"/>
    <s v="Employee Benefits"/>
    <n v="10"/>
    <s v="Mark"/>
    <s v="Ahmedabad"/>
    <s v="Employee Benefits (EB)"/>
    <x v="0"/>
    <n v="9283.0499999999993"/>
    <d v="2019-04-18T00:00:00"/>
    <s v="Brokerage "/>
    <s v="Endorsement"/>
    <m/>
    <d v="2020-01-22T00:00:00"/>
    <m/>
  </r>
  <r>
    <s v="Hina Malhotra"/>
    <s v="H0067187"/>
    <s v="Active"/>
    <d v="2019-02-28T00:00:00"/>
    <d v="2020-02-27T00:00:00"/>
    <s v="Employee Benefits"/>
    <n v="10"/>
    <s v="Mark"/>
    <s v="Ahmedabad"/>
    <s v="Employee Benefits (EB)"/>
    <x v="0"/>
    <n v="6903.45"/>
    <d v="2019-05-30T00:00:00"/>
    <s v="Brokerage "/>
    <s v="Endorsement"/>
    <m/>
    <d v="2020-01-22T00:00:00"/>
    <m/>
  </r>
  <r>
    <s v="Alka Patel"/>
    <s v="H0067187"/>
    <s v="Active"/>
    <d v="2019-02-28T00:00:00"/>
    <d v="2020-02-27T00:00:00"/>
    <s v="Employee Benefits"/>
    <n v="10"/>
    <s v="Mark"/>
    <s v="Ahmedabad"/>
    <s v="Employee Benefits (EB)"/>
    <x v="0"/>
    <n v="399.23"/>
    <d v="2019-06-21T00:00:00"/>
    <s v="Brokerage "/>
    <s v="Endorsement"/>
    <m/>
    <d v="2020-01-22T00:00:00"/>
    <m/>
  </r>
  <r>
    <s v="Shruti Roy"/>
    <s v="H0067187"/>
    <s v="Active"/>
    <d v="2019-02-28T00:00:00"/>
    <d v="2020-02-27T00:00:00"/>
    <s v="Employee Benefits"/>
    <n v="10"/>
    <s v="Mark"/>
    <s v="Ahmedabad"/>
    <s v="Employee Benefits (EB)"/>
    <x v="0"/>
    <n v="6259.35"/>
    <d v="2019-06-21T00:00:00"/>
    <s v="Brokerage "/>
    <s v="Endorsement"/>
    <m/>
    <d v="2020-01-22T00:00:00"/>
    <m/>
  </r>
  <r>
    <s v="Archana Singh"/>
    <s v="H0067187"/>
    <s v="Active"/>
    <d v="2019-02-28T00:00:00"/>
    <d v="2020-02-27T00:00:00"/>
    <s v="Employee Benefits"/>
    <n v="10"/>
    <s v="Mark"/>
    <s v="Ahmedabad"/>
    <s v="Employee Benefits (EB)"/>
    <x v="0"/>
    <n v="7110.45"/>
    <d v="2019-07-29T00:00:00"/>
    <s v="Brokerage "/>
    <s v="Endorsement"/>
    <m/>
    <d v="2020-01-22T00:00:00"/>
    <m/>
  </r>
  <r>
    <s v="Mukul Goyal"/>
    <s v="H0067187"/>
    <s v="Active"/>
    <d v="2019-02-28T00:00:00"/>
    <d v="2020-02-27T00:00:00"/>
    <s v="Employee Benefits"/>
    <n v="10"/>
    <s v="Mark"/>
    <s v="Ahmedabad"/>
    <s v="Employee Benefits (EB)"/>
    <x v="0"/>
    <n v="5501.03"/>
    <d v="2019-10-21T00:00:00"/>
    <s v="Brokerage "/>
    <s v="Endorsement"/>
    <m/>
    <d v="2020-01-22T00:00:00"/>
    <m/>
  </r>
  <r>
    <s v="Namita Bajaj"/>
    <s v="4016 X 185834560 00 000"/>
    <s v="Active"/>
    <d v="2019-11-08T00:00:00"/>
    <d v="2020-11-07T00:00:00"/>
    <s v="Employee Benefits"/>
    <n v="10"/>
    <s v="Mark"/>
    <s v="Ahmedabad"/>
    <s v="Employee Benefits (EB)"/>
    <x v="0"/>
    <n v="24311.1"/>
    <d v="2019-11-08T00:00:00"/>
    <s v="Brokerage"/>
    <s v="Inception"/>
    <m/>
    <d v="2020-01-22T00:00:00"/>
    <m/>
  </r>
  <r>
    <s v="Nikita Joshi"/>
    <n v="3.1242012736917002E+18"/>
    <s v="Active"/>
    <d v="2018-07-31T00:00:00"/>
    <d v="2019-07-01T00:00:00"/>
    <s v="Liability"/>
    <n v="3"/>
    <s v="Animesh Rawat"/>
    <s v="Ahmedabad"/>
    <s v="Global Client Network (GNB Inward)"/>
    <x v="0"/>
    <n v="42416.75"/>
    <d v="2019-07-01T00:00:00"/>
    <s v="Brokerage"/>
    <s v="Inception"/>
    <m/>
    <d v="2020-01-22T00:00:00"/>
    <m/>
  </r>
  <r>
    <s v="Sanjay Trivedi"/>
    <m/>
    <m/>
    <m/>
    <m/>
    <m/>
    <n v="3"/>
    <m/>
    <s v="Ahmedabad"/>
    <s v="Construction, Power &amp; Infrastructure"/>
    <x v="2"/>
    <n v="139240"/>
    <d v="2019-07-17T00:00:00"/>
    <s v="Fees"/>
    <m/>
    <m/>
    <m/>
    <s v="Nishant Sharma"/>
  </r>
  <r>
    <s v="Anita Sethi"/>
    <m/>
    <m/>
    <m/>
    <m/>
    <m/>
    <n v="3"/>
    <m/>
    <s v="Ahmedabad"/>
    <s v="Construction, Power &amp; Infrastructure"/>
    <x v="2"/>
    <n v="139240"/>
    <d v="2019-01-21T00:00:00"/>
    <s v="Fees"/>
    <m/>
    <m/>
    <m/>
    <s v="Nishant Sharma"/>
  </r>
  <r>
    <s v="Ashok Chatterjee"/>
    <m/>
    <m/>
    <m/>
    <m/>
    <m/>
    <n v="1"/>
    <m/>
    <s v="Ahmedabad"/>
    <s v="GL Client Network (GNB Inward)"/>
    <x v="0"/>
    <n v="2200"/>
    <d v="2019-12-20T00:00:00"/>
    <s v="Fees"/>
    <m/>
    <m/>
    <m/>
    <s v="Vinay"/>
  </r>
  <r>
    <s v="Rani Agarwal"/>
    <m/>
    <m/>
    <m/>
    <m/>
    <m/>
    <n v="1"/>
    <m/>
    <s v="Ahmedabad"/>
    <s v="GL Client Network (GNB Inward)"/>
    <x v="0"/>
    <n v="4500"/>
    <d v="2019-01-25T00:00:00"/>
    <s v="Fees"/>
    <m/>
    <m/>
    <m/>
    <s v="Vinay"/>
  </r>
  <r>
    <s v="Arjun Rao"/>
    <m/>
    <m/>
    <m/>
    <m/>
    <m/>
    <n v="3"/>
    <m/>
    <s v="Ahmedabad"/>
    <s v="Construction, Power &amp; Infrastructure"/>
    <x v="2"/>
    <n v="118000"/>
    <d v="2019-03-15T00:00:00"/>
    <s v="Fees"/>
    <m/>
    <m/>
    <m/>
    <s v="Nishant Sharma"/>
  </r>
  <r>
    <s v="Anil Naik"/>
    <m/>
    <m/>
    <m/>
    <m/>
    <m/>
    <n v="1"/>
    <m/>
    <s v="Ahmedabad"/>
    <s v="GL Client Network (GNB Inward)"/>
    <x v="0"/>
    <n v="2800"/>
    <d v="2019-05-28T00:00:00"/>
    <s v="Fees"/>
    <m/>
    <m/>
    <m/>
    <s v="Vinay"/>
  </r>
  <r>
    <s v="Simran Trivedi"/>
    <m/>
    <m/>
    <m/>
    <m/>
    <m/>
    <n v="1"/>
    <m/>
    <s v="Ahmedabad"/>
    <s v="GL Client Network (GNB Inward)"/>
    <x v="0"/>
    <n v="3241"/>
    <d v="2019-01-25T00:00:00"/>
    <s v="Fees"/>
    <m/>
    <m/>
    <m/>
    <s v="Vinay"/>
  </r>
  <r>
    <s v="Dhruv Chopra"/>
    <m/>
    <m/>
    <m/>
    <m/>
    <m/>
    <n v="2"/>
    <m/>
    <s v="Ahmedabad"/>
    <s v="Liability"/>
    <x v="1"/>
    <n v="100000"/>
    <d v="2019-04-10T00:00:00"/>
    <s v="Fees"/>
    <m/>
    <m/>
    <m/>
    <s v="Abhinav Shivam"/>
  </r>
  <r>
    <s v="Jaya Chopra"/>
    <m/>
    <m/>
    <m/>
    <m/>
    <m/>
    <n v="1"/>
    <m/>
    <s v="Ahmedabad"/>
    <s v="GL Client Network (GNB Inward)"/>
    <x v="0"/>
    <n v="5310"/>
    <d v="2019-12-06T00:00:00"/>
    <s v="Fees"/>
    <m/>
    <m/>
    <m/>
    <s v="Vinay"/>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s v="Ahmedabad"/>
    <n v="1"/>
    <s v="Vinay"/>
    <s v="Hunter &amp; Farmer"/>
    <n v="12788092"/>
    <x v="0"/>
    <n v="1500000"/>
  </r>
  <r>
    <s v="Ahmedabad"/>
    <n v="2"/>
    <s v="Abhinav Shivam"/>
    <s v="Servicer"/>
    <n v="129902"/>
    <x v="1"/>
    <n v="1289000"/>
  </r>
  <r>
    <s v="Ahmedabad"/>
    <n v="3"/>
    <s v="Animesh Rawat"/>
    <s v="Servicer"/>
    <n v="1278023"/>
    <x v="2"/>
    <n v="12900"/>
  </r>
  <r>
    <s v="Ahmedabad"/>
    <n v="4"/>
    <s v="Gilbert"/>
    <s v="BH"/>
    <n v="1000000"/>
    <x v="3"/>
    <n v="1010000"/>
  </r>
  <r>
    <s v="Ahmedabad"/>
    <n v="5"/>
    <s v="Juli"/>
    <s v="Hunter &amp; Farmer"/>
    <n v="1250000"/>
    <x v="4"/>
    <n v="750000"/>
  </r>
  <r>
    <s v="Ahmedabad"/>
    <n v="8"/>
    <s v="Kumar Jha"/>
    <s v="Servicer Claims"/>
    <n v="1345000"/>
    <x v="5"/>
    <n v="1298673"/>
  </r>
  <r>
    <s v="Ahmedabad"/>
    <n v="6"/>
    <s v="Ketan Jain"/>
    <s v="Hunter &amp; Farmer"/>
    <n v="500000"/>
    <x v="6"/>
    <n v="500000"/>
  </r>
  <r>
    <s v="Ahmedabad"/>
    <n v="9"/>
    <s v="Manish Sharma"/>
    <s v="Hunter &amp; Farmer"/>
    <n v="1350000"/>
    <x v="7"/>
    <n v="750000"/>
  </r>
  <r>
    <s v="Ahmedabad"/>
    <n v="10"/>
    <s v="Mark"/>
    <s v="Servicer"/>
    <n v="19888"/>
    <x v="8"/>
    <n v="198882"/>
  </r>
  <r>
    <s v="Ahmedabad"/>
    <n v="13"/>
    <s v="Vidit Shah"/>
    <s v="Farmer &amp; Servicer"/>
    <n v="12888"/>
    <x v="9"/>
    <n v="501000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
  <r>
    <n v="1900001087"/>
    <d v="2019-04-11T00:00:00"/>
    <s v="Fees"/>
    <s v="Ahmedabad"/>
    <s v="Liability"/>
    <n v="10"/>
    <s v="Mark"/>
    <x v="0"/>
    <s v="Sanjay Trivedi"/>
    <m/>
    <n v="84746"/>
    <d v="2019-04-10T00:00:00"/>
  </r>
  <r>
    <n v="1900001106"/>
    <d v="2019-05-17T00:00:00"/>
    <s v="Brokerage"/>
    <s v="Ahmedabad"/>
    <s v="Global Client Network (GNB Inward)"/>
    <n v="4"/>
    <s v="Gilbert"/>
    <x v="1"/>
    <s v="Anita Sethi"/>
    <n v="2.4142020928135997E+18"/>
    <n v="86724"/>
    <d v="2019-01-01T00:00:00"/>
  </r>
  <r>
    <n v="1900001110"/>
    <d v="2019-05-17T00:00:00"/>
    <s v="Brokerage"/>
    <s v="Ahmedabad"/>
    <s v="Global Client Network (GNB Inward)"/>
    <n v="4"/>
    <s v="Gilbert"/>
    <x v="1"/>
    <s v="Ashok Chatterjee"/>
    <s v="OG-19-2202-1018-00000060"/>
    <n v="148500"/>
    <d v="2019-03-01T00:00:00"/>
  </r>
  <r>
    <n v="1900001136"/>
    <d v="2019-05-30T00:00:00"/>
    <s v="Brokerage"/>
    <s v="Ahmedabad"/>
    <s v="Global Client Network (GNB Inward)"/>
    <n v="1"/>
    <s v="Vinay"/>
    <x v="2"/>
    <s v="Rani Agarwal"/>
    <s v="OG-19-2202-3383-00000010"/>
    <n v="12019"/>
    <d v="2019-01-01T00:00:00"/>
  </r>
  <r>
    <n v="1900001164"/>
    <d v="2019-06-11T00:00:00"/>
    <s v="Brokerage"/>
    <s v="Ahmedabad"/>
    <s v="Global Client Network (GNB Inward)"/>
    <n v="4"/>
    <s v="Gilbert"/>
    <x v="1"/>
    <s v="Arjun Rao"/>
    <s v="020P000098803000"/>
    <n v="12500"/>
    <d v="2019-02-26T00:00:00"/>
  </r>
  <r>
    <n v="1900001165"/>
    <d v="2019-06-11T00:00:00"/>
    <s v="Brokerage"/>
    <s v="Ahmedabad"/>
    <s v="Employee Benefits (EB)"/>
    <n v="5"/>
    <s v="Juli"/>
    <x v="0"/>
    <s v="Anil Naik"/>
    <n v="206314000000"/>
    <n v="58300"/>
    <d v="2019-02-16T00:00:00"/>
  </r>
  <r>
    <n v="1900001167"/>
    <d v="2019-06-13T00:00:00"/>
    <s v="Brokerage"/>
    <s v="Ahmedabad"/>
    <s v="Global Client Network (GNB Inward)"/>
    <n v="1"/>
    <s v="Vinay"/>
    <x v="2"/>
    <s v="Simran Trivedi"/>
    <s v="OG-19-2202-3383-00000009"/>
    <n v="12019"/>
    <d v="2019-01-01T00:00:00"/>
  </r>
  <r>
    <n v="1900001168"/>
    <d v="2019-06-13T00:00:00"/>
    <s v="Brokerage"/>
    <s v="Ahmedabad"/>
    <s v="Global Client Network (GNB Inward)"/>
    <n v="1"/>
    <s v="Vinay"/>
    <x v="2"/>
    <s v="Dhruv Chopra"/>
    <s v="OG-19-2202-3383-00000008"/>
    <n v="30048"/>
    <d v="2019-01-01T00:00:00"/>
  </r>
  <r>
    <n v="1900001169"/>
    <d v="2019-06-13T00:00:00"/>
    <s v="Brokerage"/>
    <s v="Ahmedabad"/>
    <s v="Global Client Network (GNB Inward)"/>
    <n v="4"/>
    <s v="Gilbert"/>
    <x v="1"/>
    <s v="Jaya Chopra"/>
    <n v="3.1242015891005998E+18"/>
    <n v="14394"/>
    <d v="2019-01-02T00:00:00"/>
  </r>
  <r>
    <n v="1900001282"/>
    <d v="2019-07-13T00:00:00"/>
    <s v="Brokerage"/>
    <s v="Ahmedabad"/>
    <s v="Employee Benefits (EB)"/>
    <n v="6"/>
    <s v="Ketan Jain"/>
    <x v="0"/>
    <s v="Kiran Goyal"/>
    <s v="H0048996"/>
    <n v="32392"/>
    <d v="2019-05-10T00:00:00"/>
  </r>
  <r>
    <n v="1900001293"/>
    <d v="2019-07-16T00:00:00"/>
    <s v="Brokerage"/>
    <s v="Ahmedabad"/>
    <s v="Liability"/>
    <n v="13"/>
    <s v="Vidit Shah"/>
    <x v="2"/>
    <s v="Pravin Sengupta"/>
    <s v="'001P000202300000"/>
    <n v="162500"/>
    <d v="2019-04-05T00:00:00"/>
  </r>
  <r>
    <n v="1900001294"/>
    <d v="2019-07-16T00:00:00"/>
    <s v="Brokerage"/>
    <s v="Ahmedabad"/>
    <s v="Liability"/>
    <n v="13"/>
    <s v="Vidit Shah"/>
    <x v="2"/>
    <s v="Snehal Das"/>
    <s v="'001P000203500000"/>
    <n v="250000"/>
    <d v="2019-04-18T00:00:00"/>
  </r>
  <r>
    <n v="1900001304"/>
    <d v="2019-07-17T00:00:00"/>
    <s v="Brokerage"/>
    <s v="Ahmedabad"/>
    <s v="Global Client Network (GNB Inward)"/>
    <n v="1"/>
    <s v="Vinay"/>
    <x v="2"/>
    <s v="Rajesh Malhotra"/>
    <n v="2280082714"/>
    <n v="2646"/>
    <d v="2019-03-11T00:00:00"/>
  </r>
  <r>
    <n v="1900001305"/>
    <d v="2019-07-17T00:00:00"/>
    <s v="Brokerage"/>
    <s v="Ahmedabad"/>
    <s v="Global Client Network (GNB Inward)"/>
    <n v="4"/>
    <s v="Gilbert"/>
    <x v="0"/>
    <s v="Archana Bhatia"/>
    <n v="8502066"/>
    <n v="18150"/>
    <d v="2019-01-03T00:00:00"/>
  </r>
  <r>
    <n v="1900001306"/>
    <d v="2019-07-17T00:00:00"/>
    <s v="Brokerage"/>
    <s v="Ahmedabad"/>
    <s v="Liability"/>
    <n v="2"/>
    <s v="Abhinav Shivam"/>
    <x v="2"/>
    <s v="Ashok Reddy"/>
    <s v="2999202758217600000&quot;"/>
    <n v="60025"/>
    <d v="2019-04-22T00:00:00"/>
  </r>
  <r>
    <n v="1900001308"/>
    <d v="2019-07-17T00:00:00"/>
    <s v="Brokerage"/>
    <s v="Ahmedabad"/>
    <s v="Construction, Power &amp; Infrastructure"/>
    <n v="3"/>
    <s v="Animesh Rawat"/>
    <x v="2"/>
    <s v="Madhuri Bhatia"/>
    <n v="9.9000044190299996E+19"/>
    <n v="134736"/>
    <d v="2019-04-25T00:00:00"/>
  </r>
  <r>
    <n v="1900001342"/>
    <d v="2019-07-23T00:00:00"/>
    <s v="Brokerage"/>
    <s v="Ahmedabad"/>
    <s v="Employee Benefits (EB)"/>
    <n v="6"/>
    <s v="Ketan Jain"/>
    <x v="1"/>
    <s v="Pranav Mishra"/>
    <s v="H0048996"/>
    <n v="914999"/>
    <d v="2019-01-01T00:00:00"/>
  </r>
  <r>
    <n v="1900001354"/>
    <d v="2019-07-24T00:00:00"/>
    <s v="Brokerage"/>
    <s v="Ahmedabad"/>
    <s v="Global Client Network (GNB Inward)"/>
    <n v="1"/>
    <s v="Vinay"/>
    <x v="2"/>
    <s v="Rina Goyal"/>
    <n v="3.1142027482102001E+18"/>
    <n v="2942"/>
    <d v="2019-04-11T00:00:00"/>
  </r>
  <r>
    <n v="1900001355"/>
    <d v="2019-07-24T00:00:00"/>
    <s v="Brokerage"/>
    <s v="Ahmedabad"/>
    <s v="Global Client Network (GNB Inward)"/>
    <n v="1"/>
    <s v="Vinay"/>
    <x v="2"/>
    <s v="Geeta Gupta"/>
    <s v="OG-19-2202-1002-00001981"/>
    <n v="6740"/>
    <d v="2019-03-04T00:00:00"/>
  </r>
  <r>
    <n v="1900001356"/>
    <d v="2019-07-24T00:00:00"/>
    <s v="Brokerage"/>
    <s v="Ahmedabad"/>
    <s v="Global Client Network (GNB Inward)"/>
    <n v="4"/>
    <s v="Gilbert"/>
    <x v="1"/>
    <s v="Sudhir Roy"/>
    <s v="OG-19-2202-1002-00001901"/>
    <n v="6740"/>
    <d v="2019-02-17T00:00:00"/>
  </r>
  <r>
    <n v="1900001361"/>
    <d v="2019-07-27T00:00:00"/>
    <s v="Brokerage"/>
    <s v="Ahmedabad"/>
    <s v="Liability"/>
    <n v="3"/>
    <s v="Animesh Rawat"/>
    <x v="2"/>
    <s v="Rani Kaul"/>
    <n v="41045707"/>
    <n v="74250"/>
    <d v="2019-04-01T00:00:00"/>
  </r>
  <r>
    <n v="1900001376"/>
    <d v="2019-07-29T00:00:00"/>
    <s v="Brokerage"/>
    <s v="Ahmedabad"/>
    <s v="Employee Benefits (EB)"/>
    <n v="6"/>
    <s v="Ketan Jain"/>
    <x v="0"/>
    <s v="Kavita Sharma"/>
    <s v="H0056637"/>
    <n v="1614"/>
    <d v="2019-03-11T00:00:00"/>
  </r>
  <r>
    <n v="1900001377"/>
    <d v="2019-07-29T00:00:00"/>
    <s v="Brokerage"/>
    <s v="Ahmedabad"/>
    <s v="Marine"/>
    <n v="13"/>
    <s v="Vidit Shah"/>
    <x v="2"/>
    <s v="Shikha Sethi"/>
    <s v="'99000021180100000013"/>
    <n v="11540"/>
    <d v="2019-01-29T00:00:00"/>
  </r>
  <r>
    <n v="1900001385"/>
    <d v="2019-07-31T00:00:00"/>
    <s v="Brokerage"/>
    <s v="Ahmedabad"/>
    <s v="Global Client Network (GNB Inward)"/>
    <n v="4"/>
    <s v="Gilbert"/>
    <x v="0"/>
    <s v="Amit Bhargava"/>
    <s v="P0019200001/9999/100301"/>
    <n v="2140"/>
    <d v="2019-01-30T00:00:00"/>
  </r>
  <r>
    <n v="1900001388"/>
    <d v="2019-07-31T00:00:00"/>
    <s v="Brokerage"/>
    <s v="Ahmedabad"/>
    <s v="Global Client Network (GNB Inward)"/>
    <n v="4"/>
    <s v="Gilbert"/>
    <x v="1"/>
    <s v="Alka Goel"/>
    <s v="0000000008502066-01"/>
    <n v="45375"/>
    <d v="2019-03-01T00:00:00"/>
  </r>
  <r>
    <n v="1900001390"/>
    <d v="2019-07-31T00:00:00"/>
    <s v="Brokerage"/>
    <s v="Ahmedabad"/>
    <s v="Global Client Network (GNB Inward)"/>
    <n v="1"/>
    <s v="Vinay"/>
    <x v="2"/>
    <s v="Harish Sharma"/>
    <n v="32119154"/>
    <n v="11593"/>
    <d v="2019-04-01T00:00:00"/>
  </r>
  <r>
    <n v="1900001392"/>
    <d v="2019-07-31T00:00:00"/>
    <s v="Brokerage"/>
    <s v="Ahmedabad"/>
    <s v="Employee Benefits (EB)"/>
    <n v="6"/>
    <s v="Ketan Jain"/>
    <x v="0"/>
    <s v="Gaurav Goel"/>
    <s v="H0048996"/>
    <n v="46995"/>
    <d v="2019-01-29T00:00:00"/>
  </r>
  <r>
    <n v="1900001393"/>
    <d v="2019-07-31T00:00:00"/>
    <s v="Brokerage"/>
    <s v="Ahmedabad"/>
    <s v="Global Client Network (GNB Inward)"/>
    <n v="1"/>
    <s v="Vinay"/>
    <x v="2"/>
    <s v="Ravi Naik"/>
    <s v="OG-19-2202-4010-00002245"/>
    <n v="529"/>
    <d v="2019-02-18T00:00:00"/>
  </r>
  <r>
    <n v="1900001394"/>
    <d v="2019-07-31T00:00:00"/>
    <s v="Brokerage"/>
    <s v="Ahmedabad"/>
    <s v="Global Client Network (GNB Inward)"/>
    <n v="4"/>
    <s v="Gilbert"/>
    <x v="1"/>
    <s v="Kamlesh Prasad"/>
    <s v="OG-19-2202-1018-00000059"/>
    <n v="18563"/>
    <d v="2019-03-01T00:00:00"/>
  </r>
  <r>
    <n v="1900001396"/>
    <d v="2019-07-31T00:00:00"/>
    <s v="Brokerage"/>
    <s v="Ahmedabad"/>
    <s v="Employee Benefits (EB)"/>
    <n v="6"/>
    <s v="Ketan Jain"/>
    <x v="0"/>
    <s v="Nikhil Verma"/>
    <s v="H0048996"/>
    <n v="27435"/>
    <d v="2019-01-23T00:00:00"/>
  </r>
  <r>
    <n v="1900001397"/>
    <d v="2019-07-31T00:00:00"/>
    <s v="Brokerage"/>
    <s v="Ahmedabad"/>
    <s v="Employee Benefits (EB)"/>
    <n v="6"/>
    <s v="Ketan Jain"/>
    <x v="1"/>
    <s v="Vaishali Desai"/>
    <s v="505373-01"/>
    <n v="25336"/>
    <d v="2019-02-26T00:00:00"/>
  </r>
  <r>
    <n v="1900001398"/>
    <d v="2019-07-31T00:00:00"/>
    <s v="Brokerage"/>
    <s v="Ahmedabad"/>
    <s v="Employee Benefits (EB)"/>
    <n v="6"/>
    <s v="Ketan Jain"/>
    <x v="2"/>
    <s v="Atul Naik"/>
    <s v="H0067187"/>
    <n v="10772"/>
    <d v="2019-03-14T00:00:00"/>
  </r>
  <r>
    <n v="1900001403"/>
    <d v="2019-07-31T00:00:00"/>
    <s v="Brokerage"/>
    <s v="Ahmedabad"/>
    <s v="Employee Benefits (EB)"/>
    <n v="6"/>
    <s v="Ketan Jain"/>
    <x v="2"/>
    <s v="Meena Bhargava"/>
    <s v="H0067187"/>
    <n v="9283"/>
    <d v="2019-04-18T00:00:00"/>
  </r>
  <r>
    <n v="1900001404"/>
    <d v="2019-07-31T00:00:00"/>
    <s v="Brokerage"/>
    <s v="Ahmedabad"/>
    <s v="Employee Benefits (EB)"/>
    <n v="6"/>
    <s v="Ketan Jain"/>
    <x v="2"/>
    <s v="Mona Chopra"/>
    <s v="H0067187"/>
    <n v="6903"/>
    <d v="2019-05-30T00:00:00"/>
  </r>
  <r>
    <n v="1900001405"/>
    <d v="2019-07-31T00:00:00"/>
    <s v="Brokerage"/>
    <s v="Ahmedabad"/>
    <s v="Construction, Power &amp; Infrastructure"/>
    <n v="13"/>
    <s v="Vidit Shah"/>
    <x v="1"/>
    <s v="Mohit Tiwari"/>
    <s v="'99000044190700000001"/>
    <n v="90663"/>
    <d v="2019-04-01T00:00:00"/>
  </r>
  <r>
    <n v="1900001583"/>
    <d v="2019-08-14T00:00:00"/>
    <s v="Brokerage"/>
    <s v="Ahmedabad"/>
    <s v="Employee Benefits (EB)"/>
    <n v="6"/>
    <s v="Ketan Jain"/>
    <x v="1"/>
    <s v="Tina Dutta"/>
    <s v="100200080123/01/00"/>
    <n v="156000"/>
    <d v="2019-01-04T00:00:00"/>
  </r>
  <r>
    <n v="1900001602"/>
    <d v="2019-08-17T00:00:00"/>
    <s v="Brokerage"/>
    <s v="Ahmedabad"/>
    <s v="Global Client Network (GNB Inward)"/>
    <n v="1"/>
    <s v="Vinay"/>
    <x v="2"/>
    <s v="Hemant Das"/>
    <s v="OG-19-2202-1018-00000054"/>
    <n v="21157"/>
    <d v="2019-01-01T00:00:00"/>
  </r>
  <r>
    <n v="1900001603"/>
    <d v="2019-08-17T00:00:00"/>
    <s v="Brokerage"/>
    <s v="Ahmedabad"/>
    <s v="Global Client Network (GNB Inward)"/>
    <n v="1"/>
    <s v="Vinay"/>
    <x v="2"/>
    <s v="Sanjana Bhargava"/>
    <s v="OG-19-2202-1018-00000053"/>
    <n v="77787"/>
    <d v="2019-01-01T00:00:00"/>
  </r>
  <r>
    <n v="1900001604"/>
    <d v="2019-08-17T00:00:00"/>
    <s v="Brokerage"/>
    <s v="Ahmedabad"/>
    <s v="Global Client Network (GNB Inward)"/>
    <n v="1"/>
    <s v="Vinay"/>
    <x v="2"/>
    <s v="Kamlesh Trivedi"/>
    <s v="OG-19-2202-4001-00011127"/>
    <n v="8468"/>
    <d v="2019-02-18T00:00:00"/>
  </r>
  <r>
    <n v="1900001605"/>
    <d v="2019-08-17T00:00:00"/>
    <s v="Brokerage"/>
    <s v="Ahmedabad"/>
    <s v="Employee Benefits (EB)"/>
    <n v="6"/>
    <s v="Ketan Jain"/>
    <x v="1"/>
    <s v="Nikita Tiwari"/>
    <s v="237164239 00"/>
    <n v="1825"/>
    <d v="2019-02-01T00:00:00"/>
  </r>
  <r>
    <n v="1900001606"/>
    <d v="2019-08-17T00:00:00"/>
    <s v="Brokerage"/>
    <s v="Ahmedabad"/>
    <s v="Employee Benefits (EB)"/>
    <n v="6"/>
    <s v="Ketan Jain"/>
    <x v="1"/>
    <s v="Kapil Kapoor"/>
    <s v="H0067187"/>
    <n v="329250"/>
    <d v="2019-02-28T00:00:00"/>
  </r>
  <r>
    <n v="1900001607"/>
    <d v="2019-08-17T00:00:00"/>
    <s v="Brokerage"/>
    <s v="Ahmedabad"/>
    <s v="Global Client Network (GNB Inward)"/>
    <n v="4"/>
    <s v="Gilbert"/>
    <x v="1"/>
    <s v="Harish Rana"/>
    <n v="304003763"/>
    <n v="344794"/>
    <d v="2019-04-01T00:00:00"/>
  </r>
  <r>
    <n v="1900001608"/>
    <d v="2019-08-17T00:00:00"/>
    <s v="Brokerage"/>
    <s v="Ahmedabad"/>
    <s v="Global Client Network (GNB Inward)"/>
    <n v="4"/>
    <s v="Gilbert"/>
    <x v="1"/>
    <s v="Nikhil Pandit"/>
    <s v="2304001082-01"/>
    <n v="37500"/>
    <d v="2019-04-01T00:00:00"/>
  </r>
  <r>
    <n v="1900001609"/>
    <d v="2019-08-17T00:00:00"/>
    <s v="Brokerage"/>
    <s v="Ahmedabad"/>
    <s v="Employee Benefits (EB)"/>
    <n v="6"/>
    <s v="Ketan Jain"/>
    <x v="1"/>
    <s v="Vivek Rana"/>
    <s v="H0056637"/>
    <n v="49789"/>
    <d v="2019-01-01T00:00:00"/>
  </r>
  <r>
    <n v="1900001610"/>
    <d v="2019-08-17T00:00:00"/>
    <s v="Brokerage"/>
    <s v="Ahmedabad"/>
    <s v="Global Client Network (GNB Inward)"/>
    <n v="4"/>
    <s v="Gilbert"/>
    <x v="1"/>
    <s v="Hemant Nair"/>
    <s v="0600010004 01"/>
    <n v="64"/>
    <d v="2019-03-16T00:00:00"/>
  </r>
  <r>
    <n v="1900001611"/>
    <d v="2019-08-17T00:00:00"/>
    <s v="Brokerage"/>
    <s v="Ahmedabad"/>
    <s v="Global Client Network (GNB Inward)"/>
    <n v="4"/>
    <s v="Gilbert"/>
    <x v="1"/>
    <s v="Veena Bhargava"/>
    <s v="0000000008907502-01"/>
    <n v="6250"/>
    <d v="2019-02-24T00:00:00"/>
  </r>
  <r>
    <n v="1900002041"/>
    <d v="2019-08-28T00:00:00"/>
    <s v="Brokerage"/>
    <s v="Ahmedabad"/>
    <s v="Trade Credit &amp;amp; Political Risk"/>
    <n v="1"/>
    <s v="Vinay"/>
    <x v="1"/>
    <s v="Shivam Shah"/>
    <n v="1.31000501801E+19"/>
    <n v="124875"/>
    <d v="2019-03-07T00:00:00"/>
  </r>
  <r>
    <n v="1900002042"/>
    <d v="2019-08-28T00:00:00"/>
    <s v="Brokerage"/>
    <s v="Ahmedabad"/>
    <s v="Liability"/>
    <n v="3"/>
    <s v="Animesh Rawat"/>
    <x v="2"/>
    <s v="Bhavna Bhandari"/>
    <n v="43190133"/>
    <n v="7783"/>
    <d v="2019-06-11T00:00:00"/>
  </r>
  <r>
    <n v="1900002043"/>
    <d v="2019-08-28T00:00:00"/>
    <s v="Brokerage"/>
    <s v="Ahmedabad"/>
    <s v="Liability"/>
    <n v="3"/>
    <s v="Animesh Rawat"/>
    <x v="2"/>
    <s v="Tarun Shah"/>
    <n v="43189992"/>
    <n v="7835"/>
    <d v="2019-06-10T00:00:00"/>
  </r>
  <r>
    <n v="1900002044"/>
    <d v="2019-08-28T00:00:00"/>
    <s v="Brokerage"/>
    <s v="Ahmedabad"/>
    <s v="Liability"/>
    <n v="5"/>
    <s v="Juli"/>
    <x v="0"/>
    <s v="Hemant Chauhan"/>
    <n v="41045400"/>
    <n v="70125"/>
    <d v="2019-03-19T00:00:00"/>
  </r>
  <r>
    <n v="1900002045"/>
    <d v="2019-08-28T00:00:00"/>
    <s v="Brokerage"/>
    <s v="Ahmedabad"/>
    <s v="Liability"/>
    <n v="5"/>
    <s v="Juli"/>
    <x v="0"/>
    <s v="Geeta Verma"/>
    <n v="41045403"/>
    <n v="70125"/>
    <d v="2019-03-19T00:00:00"/>
  </r>
  <r>
    <n v="1900002046"/>
    <d v="2019-08-28T00:00:00"/>
    <s v="Brokerage"/>
    <s v="Ahmedabad"/>
    <s v="Property / BI"/>
    <n v="13"/>
    <s v="Vidit Shah"/>
    <x v="1"/>
    <s v="Ashok Patel"/>
    <s v="'99000046192400000001"/>
    <n v="60229"/>
    <d v="2019-04-01T00:00:00"/>
  </r>
  <r>
    <n v="1900002047"/>
    <d v="2019-08-28T00:00:00"/>
    <s v="Brokerage"/>
    <s v="Ahmedabad"/>
    <s v="Property / BI"/>
    <n v="13"/>
    <s v="Vidit Shah"/>
    <x v="1"/>
    <s v="Gayatri Reddy"/>
    <s v="'99000011180100000303"/>
    <n v="98931"/>
    <d v="2019-01-16T00:00:00"/>
  </r>
  <r>
    <n v="1900002048"/>
    <d v="2019-08-28T00:00:00"/>
    <s v="Brokerage"/>
    <s v="Ahmedabad"/>
    <s v="Global Client Network (GNB Inward)"/>
    <n v="1"/>
    <s v="Vinay"/>
    <x v="2"/>
    <s v="Snehal Patel"/>
    <s v="OG-19-2202-1018-00000055"/>
    <n v="21769"/>
    <d v="2019-01-01T00:00:00"/>
  </r>
  <r>
    <n v="1900002049"/>
    <d v="2019-08-28T00:00:00"/>
    <s v="Brokerage"/>
    <s v="Ahmedabad"/>
    <s v="Global Client Network (GNB Inward)"/>
    <n v="4"/>
    <s v="Gilbert"/>
    <x v="1"/>
    <s v="Vivek Yadav"/>
    <s v="0640002231 04"/>
    <n v="65369"/>
    <d v="2019-04-17T00:00:00"/>
  </r>
  <r>
    <n v="1900002050"/>
    <d v="2019-08-28T00:00:00"/>
    <s v="Brokerage"/>
    <s v="Ahmedabad"/>
    <s v="Global Client Network (GNB Inward)"/>
    <n v="4"/>
    <s v="Gilbert"/>
    <x v="1"/>
    <s v="Kiran Saxena"/>
    <n v="304003761"/>
    <n v="5206"/>
    <d v="2019-04-01T00:00:00"/>
  </r>
  <r>
    <n v="1900002051"/>
    <d v="2019-08-28T00:00:00"/>
    <s v="Brokerage"/>
    <s v="Ahmedabad"/>
    <s v="Global Client Network (GNB Inward)"/>
    <n v="4"/>
    <s v="Gilbert"/>
    <x v="1"/>
    <s v="Uday Reddy"/>
    <s v="0301004265-1"/>
    <n v="23750"/>
    <d v="2019-03-09T00:00:00"/>
  </r>
  <r>
    <n v="1900002052"/>
    <d v="2019-08-28T00:00:00"/>
    <s v="Brokerage"/>
    <s v="Ahmedabad"/>
    <s v="Global Client Network (GNB Inward)"/>
    <n v="4"/>
    <s v="Gilbert"/>
    <x v="1"/>
    <s v="Anita Pandit"/>
    <s v="0600010004 02"/>
    <n v="1557"/>
    <d v="2019-04-16T00:00:00"/>
  </r>
  <r>
    <n v="1900002072"/>
    <d v="2019-08-28T00:00:00"/>
    <s v="Brokerage"/>
    <s v="Ahmedabad"/>
    <s v="Construction, Power &amp; Infrastructure"/>
    <n v="13"/>
    <s v="Vidit Shah"/>
    <x v="2"/>
    <s v="Hina Malhotra"/>
    <s v="'99000044190300000004"/>
    <n v="40960"/>
    <d v="2019-04-20T00:00:00"/>
  </r>
  <r>
    <n v="1900002229"/>
    <d v="2019-08-31T00:00:00"/>
    <s v="Brokerage"/>
    <s v="Ahmedabad"/>
    <s v="Construction, Power &amp; Infrastructure"/>
    <n v="13"/>
    <s v="Vidit Shah"/>
    <x v="1"/>
    <s v="Alka Patel"/>
    <s v="'99000044180700000012"/>
    <n v="12055"/>
    <d v="2019-02-14T00:00:00"/>
  </r>
  <r>
    <n v="1900002230"/>
    <d v="2019-08-31T00:00:00"/>
    <s v="Brokerage"/>
    <s v="Ahmedabad"/>
    <s v="Property / BI"/>
    <n v="13"/>
    <s v="Vidit Shah"/>
    <x v="1"/>
    <s v="Shruti Roy"/>
    <s v="'99000011180100000340"/>
    <n v="131090"/>
    <d v="2019-02-26T00:00:00"/>
  </r>
  <r>
    <n v="1900002232"/>
    <d v="2019-08-31T00:00:00"/>
    <s v="Brokerage"/>
    <s v="Ahmedabad"/>
    <s v="Construction, Power &amp; Infrastructure"/>
    <n v="13"/>
    <s v="Vidit Shah"/>
    <x v="1"/>
    <s v="Archana Singh"/>
    <s v="'99000044185800000014"/>
    <n v="27069"/>
    <d v="2019-02-14T00:00:00"/>
  </r>
  <r>
    <n v="1900002265"/>
    <d v="2019-08-31T00:00:00"/>
    <s v="Brokerage"/>
    <s v="Ahmedabad"/>
    <s v="Global Client Network (GNB Inward)"/>
    <n v="4"/>
    <s v="Gilbert"/>
    <x v="1"/>
    <s v="Mukul Goyal"/>
    <s v="4092/151965577/01/000"/>
    <n v="215165"/>
    <d v="2019-04-01T00:00:00"/>
  </r>
  <r>
    <n v="1900002331"/>
    <d v="2019-09-03T00:00:00"/>
    <s v="Brokerage"/>
    <s v="Ahmedabad"/>
    <s v="Global Client Network (GNB Inward)"/>
    <n v="4"/>
    <s v="Gilbert"/>
    <x v="1"/>
    <s v="Namita Bajaj"/>
    <s v="5002/131802941/02/000"/>
    <n v="870"/>
    <d v="2019-05-26T00:00:00"/>
  </r>
  <r>
    <n v="1900002384"/>
    <d v="2019-09-05T00:00:00"/>
    <s v="Brokerage"/>
    <s v="Ahmedabad"/>
    <s v="Trade Credit &amp;amp; Political Risk"/>
    <n v="1"/>
    <s v="Vinay"/>
    <x v="0"/>
    <s v="Nikita Joshi"/>
    <n v="2000010048"/>
    <n v="8174"/>
    <d v="2019-07-18T00:00:00"/>
  </r>
  <r>
    <n v="1900002387"/>
    <d v="2019-09-05T00:00:00"/>
    <s v="Brokerage"/>
    <s v="Ahmedabad"/>
    <s v="Employee Benefits (EB)"/>
    <n v="6"/>
    <s v="Ketan Jain"/>
    <x v="1"/>
    <s v="Tejas Shah"/>
    <s v="4016/120415654/03/00"/>
    <n v="22246"/>
    <d v="2019-07-14T00:00:00"/>
  </r>
  <r>
    <n v="1900002458"/>
    <d v="2019-09-09T00:00:00"/>
    <s v="Brokerage"/>
    <s v="Ahmedabad"/>
    <s v="Liability"/>
    <n v="5"/>
    <s v="Juli"/>
    <x v="0"/>
    <s v="Kavita Rao"/>
    <n v="43187020"/>
    <n v="7451"/>
    <d v="2019-04-22T00:00:00"/>
  </r>
  <r>
    <n v="1900002464"/>
    <d v="2019-09-09T00:00:00"/>
    <s v="Brokerage"/>
    <s v="Ahmedabad"/>
    <s v="Employee Benefits (EB)"/>
    <n v="6"/>
    <s v="Ketan Jain"/>
    <x v="2"/>
    <s v="Hemant Shah"/>
    <s v="H0067187"/>
    <n v="7110"/>
    <d v="2019-07-29T00:00:00"/>
  </r>
  <r>
    <n v="1900002472"/>
    <d v="2019-09-09T00:00:00"/>
    <s v="Brokerage"/>
    <s v="Ahmedabad"/>
    <s v="Global Client Network (GNB Inward)"/>
    <n v="4"/>
    <s v="Gilbert"/>
    <x v="1"/>
    <s v="Prabhat Naik"/>
    <s v="4006/131284920/02/000"/>
    <n v="692"/>
    <d v="2019-05-15T00:00:00"/>
  </r>
  <r>
    <n v="1900002635"/>
    <d v="2019-09-17T00:00:00"/>
    <s v="Brokerage"/>
    <s v="Ahmedabad"/>
    <s v="Trade Credit &amp;amp; Political Risk"/>
    <n v="1"/>
    <s v="Vinay"/>
    <x v="1"/>
    <s v="Nikhil Tiwari"/>
    <s v="NBI Domestic"/>
    <n v="65051"/>
    <d v="2019-01-01T00:00:00"/>
  </r>
  <r>
    <n v="1900002636"/>
    <d v="2019-09-17T00:00:00"/>
    <s v="Brokerage"/>
    <s v="Ahmedabad"/>
    <s v="Global Client Network (GNB Inward)"/>
    <n v="4"/>
    <s v="Gilbert"/>
    <x v="1"/>
    <s v="Neha Trivedi"/>
    <s v="4001/117090005/03/000"/>
    <n v="1005"/>
    <d v="2019-05-01T00:00:00"/>
  </r>
  <r>
    <n v="1900002637"/>
    <d v="2019-09-17T00:00:00"/>
    <s v="Brokerage"/>
    <s v="Ahmedabad"/>
    <s v="Employee Benefits (EB)"/>
    <n v="6"/>
    <s v="Ketan Jain"/>
    <x v="2"/>
    <s v="Shruti Agarwal"/>
    <s v="H0067187"/>
    <n v="6259"/>
    <d v="2019-06-21T00:00:00"/>
  </r>
  <r>
    <n v="1900002638"/>
    <d v="2019-09-17T00:00:00"/>
    <s v="Brokerage"/>
    <s v="Ahmedabad"/>
    <s v="Employee Benefits (EB)"/>
    <n v="6"/>
    <s v="Ketan Jain"/>
    <x v="2"/>
    <s v="Kiran Desai"/>
    <s v="H0048996"/>
    <n v="9941"/>
    <d v="2019-07-10T00:00:00"/>
  </r>
  <r>
    <n v="1900002639"/>
    <d v="2019-09-17T00:00:00"/>
    <s v="Brokerage"/>
    <s v="Ahmedabad"/>
    <s v="Global Client Network (GNB Inward)"/>
    <n v="1"/>
    <s v="Vinay"/>
    <x v="2"/>
    <s v="Kanchan Iyer"/>
    <s v="2600015265 00"/>
    <n v="9990"/>
    <d v="2019-05-23T00:00:00"/>
  </r>
  <r>
    <n v="1900002640"/>
    <d v="2019-09-17T00:00:00"/>
    <s v="Brokerage"/>
    <s v="Ahmedabad"/>
    <s v="Employee Benefits (EB)"/>
    <n v="6"/>
    <s v="Ketan Jain"/>
    <x v="1"/>
    <s v="Bhavna Kapoor"/>
    <s v="4016/133979727/02/000"/>
    <n v="74673"/>
    <d v="2019-06-29T00:00:00"/>
  </r>
  <r>
    <n v="1900002880"/>
    <d v="2019-09-20T00:00:00"/>
    <s v="Brokerage"/>
    <s v="Ahmedabad"/>
    <s v="Global Client Network (GNB Inward)"/>
    <n v="4"/>
    <s v="Gilbert"/>
    <x v="1"/>
    <s v="Ritika Reddy"/>
    <s v="0640002231 03"/>
    <n v="4362"/>
    <d v="2019-04-02T00:00:00"/>
  </r>
  <r>
    <n v="1900003129"/>
    <d v="2019-09-30T00:00:00"/>
    <s v="Brokerage"/>
    <s v="Ahmedabad"/>
    <s v="Property / BI"/>
    <n v="13"/>
    <s v="Vidit Shah"/>
    <x v="1"/>
    <s v="Suresh Das"/>
    <s v="'99000011180100000339"/>
    <n v="1610"/>
    <d v="2019-02-14T00:00:00"/>
  </r>
  <r>
    <n v="1900003131"/>
    <d v="2019-09-30T00:00:00"/>
    <s v="Brokerage"/>
    <s v="Ahmedabad"/>
    <s v="Global Client Network (GNB Inward)"/>
    <n v="4"/>
    <s v="Gilbert"/>
    <x v="1"/>
    <s v="Shikha Chauhan"/>
    <n v="3.1142011248201999E+18"/>
    <n v="20166"/>
    <d v="2019-07-01T00:00:00"/>
  </r>
  <r>
    <n v="1900003209"/>
    <d v="2019-10-10T00:00:00"/>
    <s v="Brokerage"/>
    <s v="Ahmedabad"/>
    <s v="Employee Benefits (EB)"/>
    <n v="6"/>
    <s v="Ketan Jain"/>
    <x v="1"/>
    <s v="Hemant Dutta"/>
    <s v="4005/134645920/02/000"/>
    <n v="8605"/>
    <d v="2019-06-29T00:00:00"/>
  </r>
  <r>
    <n v="1900003210"/>
    <d v="2019-10-10T00:00:00"/>
    <s v="Brokerage"/>
    <s v="Ahmedabad"/>
    <s v="Employee Benefits (EB)"/>
    <n v="6"/>
    <s v="Ketan Jain"/>
    <x v="1"/>
    <s v="Dinesh Pandey"/>
    <s v="4101190600000030-00"/>
    <n v="52500"/>
    <d v="2019-05-17T00:00:00"/>
  </r>
  <r>
    <n v="1900003211"/>
    <d v="2019-10-10T00:00:00"/>
    <s v="Brokerage"/>
    <s v="Ahmedabad"/>
    <s v="Liability"/>
    <n v="13"/>
    <s v="Vidit Shah"/>
    <x v="2"/>
    <s v="Archana Iyer"/>
    <s v="'99000036181500000054"/>
    <n v="21875"/>
    <d v="2019-02-01T00:00:00"/>
  </r>
  <r>
    <n v="1900003212"/>
    <d v="2019-10-10T00:00:00"/>
    <s v="Brokerage"/>
    <s v="Ahmedabad"/>
    <s v="Employee Benefits (EB)"/>
    <n v="6"/>
    <s v="Ketan Jain"/>
    <x v="2"/>
    <s v="Deepak Menon"/>
    <s v="H0048996"/>
    <n v="93906"/>
    <d v="2019-03-07T00:00:00"/>
  </r>
  <r>
    <n v="1900003213"/>
    <d v="2019-10-10T00:00:00"/>
    <s v="Brokerage"/>
    <s v="Ahmedabad"/>
    <s v="Employee Benefits (EB)"/>
    <n v="6"/>
    <s v="Ketan Jain"/>
    <x v="1"/>
    <s v="Vivek Gupta"/>
    <n v="54407334"/>
    <n v="23387"/>
    <d v="2019-01-01T00:00:00"/>
  </r>
  <r>
    <n v="1900003214"/>
    <d v="2019-10-10T00:00:00"/>
    <s v="Brokerage"/>
    <s v="Ahmedabad"/>
    <s v="Employee Benefits (EB)"/>
    <n v="6"/>
    <s v="Ketan Jain"/>
    <x v="1"/>
    <s v="Rina Shah"/>
    <s v="AG00059046000100"/>
    <n v="3347"/>
    <d v="2019-04-01T00:00:00"/>
  </r>
  <r>
    <n v="1900003404"/>
    <d v="2019-10-17T00:00:00"/>
    <s v="Brokerage"/>
    <s v="Ahmedabad"/>
    <s v="Liability"/>
    <n v="2"/>
    <s v="Abhinav Shivam"/>
    <x v="2"/>
    <s v="Uday Prasad"/>
    <n v="2.9992028733097999E+18"/>
    <n v="60025"/>
    <d v="2019-07-08T00:00:00"/>
  </r>
  <r>
    <n v="1900003405"/>
    <d v="2019-10-17T00:00:00"/>
    <s v="Brokerage"/>
    <s v="Ahmedabad"/>
    <s v="Marine"/>
    <n v="13"/>
    <s v="Vidit Shah"/>
    <x v="1"/>
    <s v="Nitin Kapoor"/>
    <s v="2412/202063061201000"/>
    <n v="13613"/>
    <d v="2019-01-07T00:00:00"/>
  </r>
  <r>
    <n v="1900003406"/>
    <d v="2019-10-17T00:00:00"/>
    <s v="Brokerage"/>
    <s v="Ahmedabad"/>
    <s v="Employee Benefits (EB)"/>
    <n v="5"/>
    <s v="Juli"/>
    <x v="0"/>
    <s v="Harish Kaul"/>
    <s v="4101190700000015-00"/>
    <n v="79834"/>
    <d v="2019-06-25T00:00:00"/>
  </r>
  <r>
    <n v="1900003407"/>
    <d v="2019-10-17T00:00:00"/>
    <s v="Brokerage"/>
    <s v="Ahmedabad"/>
    <s v="Liability"/>
    <n v="2"/>
    <s v="Abhinav Shivam"/>
    <x v="2"/>
    <s v="Neeraj Arora"/>
    <n v="2.9992028732742001E+18"/>
    <n v="60025"/>
    <d v="2019-07-08T00:00:00"/>
  </r>
  <r>
    <n v="1900003928"/>
    <d v="2019-11-12T00:00:00"/>
    <s v="Brokerage"/>
    <s v="Ahmedabad"/>
    <s v="Liability"/>
    <n v="10"/>
    <s v="Mark"/>
    <x v="2"/>
    <s v="Mukul Kumar"/>
    <n v="14055133"/>
    <n v="63000"/>
    <d v="2019-07-26T00:00:00"/>
  </r>
  <r>
    <n v="1900003930"/>
    <d v="2019-11-12T00:00:00"/>
    <s v="Fees"/>
    <s v="Ahmedabad"/>
    <s v="Construction, Power &amp; Infrastructure"/>
    <n v="2"/>
    <s v="Abhinav Shivam"/>
    <x v="2"/>
    <s v="Gauri Naik"/>
    <m/>
    <n v="100000"/>
    <d v="2019-07-17T00:00:00"/>
  </r>
  <r>
    <n v="1900003931"/>
    <d v="2019-11-12T00:00:00"/>
    <s v="Fees"/>
    <s v="Ahmedabad"/>
    <s v="Construction, Power &amp; Infrastructure"/>
    <n v="2"/>
    <s v="Abhinav Shivam"/>
    <x v="2"/>
    <s v="Harish Menon"/>
    <m/>
    <n v="100000"/>
    <d v="2019-01-21T00:00:00"/>
  </r>
  <r>
    <n v="1900004171"/>
    <d v="2019-11-26T00:00:00"/>
    <s v="Fees"/>
    <s v="Ahmedabad"/>
    <s v="Global Client Network (GNB Inward)"/>
    <n v="4"/>
    <s v="Gilbert"/>
    <x v="1"/>
    <s v="Mohit Gupta"/>
    <m/>
    <n v="254336"/>
    <d v="2019-01-25T00:00:00"/>
  </r>
  <r>
    <n v="1900004173"/>
    <d v="2019-11-26T00:00:00"/>
    <s v="Fees"/>
    <s v="Ahmedabad"/>
    <s v="Global Client Network (GNB Inward)"/>
    <n v="4"/>
    <s v="Gilbert"/>
    <x v="1"/>
    <s v="Amit Arora"/>
    <m/>
    <n v="266949"/>
    <d v="2019-01-25T00:00:00"/>
  </r>
  <r>
    <n v="1900004220"/>
    <d v="2019-12-03T00:00:00"/>
    <s v="Brokerage"/>
    <s v="Ahmedabad"/>
    <s v="Employee Benefits (EB)"/>
    <n v="6"/>
    <s v="Ketan Jain"/>
    <x v="1"/>
    <s v="Nikita Pandit"/>
    <n v="54445288"/>
    <n v="11111"/>
    <d v="2019-02-28T00:00:00"/>
  </r>
  <r>
    <n v="1900004221"/>
    <d v="2019-12-03T00:00:00"/>
    <s v="Brokerage"/>
    <s v="Ahmedabad"/>
    <s v="Construction, Power &amp; Infrastructure"/>
    <n v="3"/>
    <s v="Animesh Rawat"/>
    <x v="2"/>
    <s v="Vikas Gupta"/>
    <n v="9.9000044190299996E+19"/>
    <n v="3008"/>
    <d v="2019-04-12T00:00:00"/>
  </r>
  <r>
    <n v="1900004376"/>
    <d v="2019-12-05T00:00:00"/>
    <s v="Brokerage"/>
    <s v="Ahmedabad"/>
    <s v="Liability"/>
    <n v="3"/>
    <s v="Animesh Rawat"/>
    <x v="2"/>
    <s v="Kamlesh Pillai"/>
    <n v="43193940"/>
    <n v="6184"/>
    <d v="2019-08-07T00:00:00"/>
  </r>
  <r>
    <n v="1900004378"/>
    <d v="2019-12-05T00:00:00"/>
    <s v="Brokerage"/>
    <s v="Ahmedabad"/>
    <s v="Property / BI"/>
    <n v="5"/>
    <s v="Juli"/>
    <x v="0"/>
    <s v="Umesh Agarwal"/>
    <s v="YB00020403000100"/>
    <n v="1568"/>
    <d v="2019-02-08T00:00:00"/>
  </r>
  <r>
    <n v="1900004380"/>
    <d v="2019-12-05T00:00:00"/>
    <s v="Brokerage"/>
    <s v="Ahmedabad"/>
    <s v="Employee Benefits (EB)"/>
    <n v="6"/>
    <s v="Ketan Jain"/>
    <x v="2"/>
    <s v="Ankur Gandhi"/>
    <s v="H0048996"/>
    <n v="18901"/>
    <d v="2019-09-14T00:00:00"/>
  </r>
  <r>
    <n v="1900004382"/>
    <d v="2019-12-05T00:00:00"/>
    <s v="Brokerage"/>
    <s v="Ahmedabad"/>
    <s v="Employee Benefits (EB)"/>
    <n v="6"/>
    <s v="Ketan Jain"/>
    <x v="0"/>
    <s v="Dinesh Kaul"/>
    <s v="H0048996"/>
    <n v="27682"/>
    <d v="2019-08-14T00:00:00"/>
  </r>
  <r>
    <n v="1900004383"/>
    <d v="2019-12-05T00:00:00"/>
    <s v="Brokerage"/>
    <s v="Ahmedabad"/>
    <s v="Employee Benefits (EB)"/>
    <n v="6"/>
    <s v="Ketan Jain"/>
    <x v="2"/>
    <s v="Ankur Naik"/>
    <s v="H0067187"/>
    <n v="5501"/>
    <d v="2019-10-21T00:00:00"/>
  </r>
  <r>
    <n v="1900004384"/>
    <d v="2019-12-05T00:00:00"/>
    <s v="Brokerage"/>
    <s v="Ahmedabad"/>
    <s v="Employee Benefits (EB)"/>
    <n v="6"/>
    <s v="Ketan Jain"/>
    <x v="1"/>
    <s v="Alex Johnson"/>
    <s v="4016 138636598 02 000"/>
    <n v="123750"/>
    <d v="2019-09-30T00:00:00"/>
  </r>
  <r>
    <n v="1900004404"/>
    <d v="2019-12-06T00:00:00"/>
    <s v="Brokerage"/>
    <s v="Ahmedabad"/>
    <s v="Global Client Network (GNB Inward)"/>
    <n v="4"/>
    <s v="Gilbert"/>
    <x v="1"/>
    <s v="Emily Thompson"/>
    <s v="OG-20-2202-0425-00000017"/>
    <n v="825"/>
    <d v="2019-07-01T00:00:00"/>
  </r>
  <r>
    <n v="1900004408"/>
    <d v="2019-12-06T00:00:00"/>
    <s v="Brokerage"/>
    <s v="Ahmedabad"/>
    <s v="Global Client Network (GNB Inward)"/>
    <n v="4"/>
    <s v="Gilbert"/>
    <x v="1"/>
    <s v="Liam Smith"/>
    <s v="OG-20-2202-9931-00032558"/>
    <n v="1556"/>
    <d v="2019-07-01T00:00:00"/>
  </r>
  <r>
    <n v="1900004411"/>
    <d v="2019-12-06T00:00:00"/>
    <s v="Brokerage"/>
    <s v="Ahmedabad"/>
    <s v="Global Client Network (GNB Inward)"/>
    <n v="4"/>
    <s v="Gilbert"/>
    <x v="1"/>
    <s v="Ava Davis"/>
    <s v="OG-20-2202-4004-00000064"/>
    <n v="12350"/>
    <d v="2019-07-01T00:00:00"/>
  </r>
  <r>
    <n v="1900004474"/>
    <d v="2019-12-09T00:00:00"/>
    <s v="Brokerage"/>
    <s v="Ahmedabad"/>
    <s v="Marine"/>
    <n v="3"/>
    <s v="Animesh Rawat"/>
    <x v="2"/>
    <s v="Noah Wilson"/>
    <s v="2412 2020 7182 9001 000"/>
    <n v="15593"/>
    <d v="2019-01-12T00:00:00"/>
  </r>
  <r>
    <n v="1900004500"/>
    <d v="2019-12-09T00:00:00"/>
    <s v="Brokerage"/>
    <s v="Ahmedabad"/>
    <s v="Construction, Power &amp; Infrastructure"/>
    <n v="3"/>
    <s v="Animesh Rawat"/>
    <x v="2"/>
    <s v="Olivia Brown"/>
    <n v="9.9000044190300006E+17"/>
    <n v="2212"/>
    <d v="2019-04-10T00:00:00"/>
  </r>
  <r>
    <n v="1900004501"/>
    <d v="2019-12-09T00:00:00"/>
    <s v="Brokerage"/>
    <s v="Ahmedabad"/>
    <s v="Employee Benefits (EB)"/>
    <n v="3"/>
    <s v="Animesh Rawat"/>
    <x v="2"/>
    <s v="William Martinez"/>
    <n v="54522170"/>
    <n v="9056"/>
    <d v="2019-07-09T00:00:00"/>
  </r>
  <r>
    <n v="1900004503"/>
    <d v="2019-12-10T00:00:00"/>
    <s v="Brokerage"/>
    <s v="Ahmedabad"/>
    <s v="Global Client Network (GNB Inward)"/>
    <n v="4"/>
    <s v="Gilbert"/>
    <x v="1"/>
    <s v="Sophia Garcia"/>
    <s v="OG-20-2202-3304-00000009"/>
    <n v="1897"/>
    <d v="2019-07-01T00:00:00"/>
  </r>
  <r>
    <n v="1900004505"/>
    <d v="2019-12-10T00:00:00"/>
    <s v="Brokerage"/>
    <s v="Ahmedabad"/>
    <s v="Global Client Network (GNB Inward)"/>
    <n v="4"/>
    <s v="Gilbert"/>
    <x v="1"/>
    <s v="James Miller"/>
    <s v="OG-20-2202-3383-00000002"/>
    <n v="42500"/>
    <d v="2019-07-01T00:00:00"/>
  </r>
  <r>
    <n v="1900004507"/>
    <d v="2019-12-10T00:00:00"/>
    <s v="Brokerage"/>
    <s v="Ahmedabad"/>
    <s v="Global Client Network (GNB Inward)"/>
    <n v="4"/>
    <s v="Gilbert"/>
    <x v="1"/>
    <s v="Mia Rodriguez"/>
    <s v="OG-20-2202-4002-00000010"/>
    <n v="10917"/>
    <d v="2019-07-01T00:00:00"/>
  </r>
  <r>
    <n v="1900004518"/>
    <d v="2019-12-10T00:00:00"/>
    <s v="Brokerage"/>
    <s v="Ahmedabad"/>
    <s v="Global Client Network (GNB Inward)"/>
    <n v="4"/>
    <s v="Gilbert"/>
    <x v="1"/>
    <s v="Benjamin Anderson"/>
    <s v="OG-20-2202-4010-00000869"/>
    <n v="3375"/>
    <d v="2019-07-01T00:00:00"/>
  </r>
  <r>
    <n v="1900004535"/>
    <d v="2019-12-10T00:00:00"/>
    <s v="Fees"/>
    <s v="Ahmedabad"/>
    <s v="Global Client Network (GNB Inward)"/>
    <n v="4"/>
    <s v="Gilbert"/>
    <x v="1"/>
    <s v="Charlotte Taylor"/>
    <s v="1011/142530053/01/000"/>
    <n v="320175"/>
    <d v="2019-12-06T00:00:00"/>
  </r>
  <r>
    <n v="1900004535"/>
    <d v="2019-12-10T00:00:00"/>
    <s v="Fees"/>
    <s v="Ahmedabad"/>
    <s v="Global Client Network (GNB Inward)"/>
    <n v="4"/>
    <s v="Gilbert"/>
    <x v="1"/>
    <s v="Lucas Hernandez"/>
    <n v="3.1242015891005998E+18"/>
    <n v="320175"/>
    <d v="2019-12-06T00:00:00"/>
  </r>
  <r>
    <n v="1900004535"/>
    <d v="2019-12-10T00:00:00"/>
    <s v="Fees"/>
    <s v="Ahmedabad"/>
    <s v="Global Client Network (GNB Inward)"/>
    <n v="4"/>
    <s v="Gilbert"/>
    <x v="1"/>
    <s v="Amelia Moore"/>
    <s v="OG-19-2202-1018-00000052"/>
    <n v="320175"/>
    <d v="2019-12-06T00:00:00"/>
  </r>
  <r>
    <n v="1900004538"/>
    <d v="2019-12-10T00:00:00"/>
    <s v="Fees"/>
    <s v="Ahmedabad"/>
    <s v="Global Client Network (GNB Inward)"/>
    <n v="4"/>
    <s v="Gilbert"/>
    <x v="1"/>
    <s v="Henry Thomas"/>
    <s v="OG-20-2202-3315-00000009"/>
    <n v="168593"/>
    <d v="2019-05-28T00:00:00"/>
  </r>
  <r>
    <n v="1900004538"/>
    <d v="2019-12-10T00:00:00"/>
    <s v="Fees"/>
    <s v="Ahmedabad"/>
    <s v="Global Client Network (GNB Inward)"/>
    <n v="4"/>
    <s v="Gilbert"/>
    <x v="1"/>
    <s v="Harper Martin"/>
    <s v="P0019200001/9999/100301"/>
    <n v="168593"/>
    <d v="2019-05-28T00:00:00"/>
  </r>
  <r>
    <n v="1900004894"/>
    <d v="2019-12-19T00:00:00"/>
    <s v="Brokerage"/>
    <s v="Ahmedabad"/>
    <s v="Global Client Network (GNB Inward)"/>
    <n v="4"/>
    <s v="Gilbert"/>
    <x v="1"/>
    <s v="Alexander Jackson"/>
    <n v="43196279"/>
    <n v="2970"/>
    <d v="2019-09-22T00:00:00"/>
  </r>
  <r>
    <n v="1900004898"/>
    <d v="2019-12-19T00:00:00"/>
    <s v="Brokerage"/>
    <s v="Ahmedabad"/>
    <s v="Global Client Network (GNB Inward)"/>
    <n v="1"/>
    <s v="Vinay"/>
    <x v="2"/>
    <s v="Ella White"/>
    <n v="3.1142029633600998E+18"/>
    <n v="7022"/>
    <d v="2019-08-26T00:00:00"/>
  </r>
  <r>
    <n v="1900004909"/>
    <d v="2019-12-19T00:00:00"/>
    <s v="Brokerage"/>
    <s v="Ahmedabad"/>
    <s v="Global Client Network (GNB Inward)"/>
    <n v="4"/>
    <s v="Gilbert"/>
    <x v="1"/>
    <s v="Michael Lee"/>
    <s v="0301004728-2019"/>
    <n v="202350"/>
    <d v="2019-09-30T00:00:00"/>
  </r>
  <r>
    <n v="1900004912"/>
    <d v="2019-12-19T00:00:00"/>
    <s v="Brokerage"/>
    <s v="Ahmedabad"/>
    <s v="Global Client Network (GNB Inward)"/>
    <n v="1"/>
    <s v="Vinay"/>
    <x v="2"/>
    <s v="Grace Harris"/>
    <n v="3.213400201191E+23"/>
    <n v="87500"/>
    <d v="2019-07-31T00:00:00"/>
  </r>
  <r>
    <n v="1900004917"/>
    <d v="2019-12-19T00:00:00"/>
    <s v="Brokerage"/>
    <s v="Ahmedabad"/>
    <s v="Global Client Network (GNB Inward)"/>
    <n v="1"/>
    <s v="Vinay"/>
    <x v="2"/>
    <s v="Daniel Clark"/>
    <n v="22515779"/>
    <n v="44260"/>
    <d v="2019-09-30T00:00:00"/>
  </r>
  <r>
    <n v="1900004919"/>
    <d v="2019-12-19T00:00:00"/>
    <s v="Brokerage"/>
    <s v="Ahmedabad"/>
    <s v="Property / BI"/>
    <n v="5"/>
    <s v="Juli"/>
    <x v="0"/>
    <s v="Scarlett Lewis"/>
    <n v="9.9000046190100005E+19"/>
    <n v="11550"/>
    <d v="2019-09-08T00:00:00"/>
  </r>
  <r>
    <n v="1900004920"/>
    <d v="2019-12-19T00:00:00"/>
    <s v="Brokerage"/>
    <s v="Ahmedabad"/>
    <s v="Small Medium Enterpries (SME)"/>
    <n v="5"/>
    <s v="Juli"/>
    <x v="0"/>
    <s v="Matthew Walker"/>
    <n v="9.90000111903E+19"/>
    <n v="43033"/>
    <d v="2019-09-08T00:00:00"/>
  </r>
  <r>
    <n v="1900004922"/>
    <d v="2019-12-19T00:00:00"/>
    <s v="Brokerage"/>
    <s v="Ahmedabad"/>
    <s v="Property / BI"/>
    <n v="5"/>
    <s v="Juli"/>
    <x v="0"/>
    <s v="Madison Robinson"/>
    <n v="9.9000046190100005E+19"/>
    <n v="7700"/>
    <d v="2019-09-08T00:00:00"/>
  </r>
  <r>
    <n v="1900004923"/>
    <d v="2019-12-19T00:00:00"/>
    <s v="Brokerage"/>
    <s v="Ahmedabad"/>
    <s v="Small Medium Enterpries (SME)"/>
    <n v="5"/>
    <s v="Juli"/>
    <x v="0"/>
    <s v="David Hall"/>
    <n v="9.90000111903E+19"/>
    <n v="72139"/>
    <d v="2019-09-08T00:00:00"/>
  </r>
  <r>
    <n v="1900004928"/>
    <d v="2019-12-19T00:00:00"/>
    <s v="Brokerage"/>
    <s v="Ahmedabad"/>
    <s v="Construction, Power &amp; Infrastructure"/>
    <n v="3"/>
    <s v="Animesh Rawat"/>
    <x v="2"/>
    <s v="Lily Young"/>
    <n v="9.9000044190299996E+19"/>
    <n v="32585"/>
    <d v="2019-09-11T00:00:00"/>
  </r>
  <r>
    <n v="1900004933"/>
    <d v="2019-12-19T00:00:00"/>
    <s v="Brokerage"/>
    <s v="Ahmedabad"/>
    <s v="Construction, Power &amp; Infrastructure"/>
    <n v="3"/>
    <s v="Animesh Rawat"/>
    <x v="2"/>
    <s v="Samuel Allen"/>
    <n v="9.9000044190299996E+19"/>
    <n v="8045"/>
    <d v="2019-09-22T00:00:00"/>
  </r>
  <r>
    <n v="1900004983"/>
    <d v="2019-12-19T00:00:00"/>
    <s v="Brokerage"/>
    <s v="Ahmedabad"/>
    <s v="Global Client Network (GNB Inward)"/>
    <n v="4"/>
    <s v="Gilbert"/>
    <x v="1"/>
    <s v="Chloe King"/>
    <s v="0000000010619837-01"/>
    <n v="26968"/>
    <d v="2019-10-25T00:00:00"/>
  </r>
  <r>
    <n v="1900004984"/>
    <d v="2019-12-19T00:00:00"/>
    <s v="Brokerage"/>
    <s v="Ahmedabad"/>
    <s v="Global Client Network (GNB Inward)"/>
    <n v="4"/>
    <s v="Gilbert"/>
    <x v="1"/>
    <s v="Joseph Scott"/>
    <s v="0000000007404252-02"/>
    <n v="2437"/>
    <d v="2019-10-26T00:00:00"/>
  </r>
  <r>
    <n v="1900004985"/>
    <d v="2019-12-19T00:00:00"/>
    <s v="Brokerage"/>
    <s v="Ahmedabad"/>
    <s v="Global Client Network (GNB Inward)"/>
    <n v="4"/>
    <s v="Gilbert"/>
    <x v="1"/>
    <s v="Evelyn Wright"/>
    <s v="OG-19-2202-1018-00000052"/>
    <n v="53278"/>
    <d v="2019-01-01T00:00:00"/>
  </r>
  <r>
    <n v="1900004986"/>
    <d v="2019-12-19T00:00:00"/>
    <s v="Brokerage"/>
    <s v="Ahmedabad"/>
    <s v="Global Client Network (GNB Inward)"/>
    <n v="4"/>
    <s v="Gilbert"/>
    <x v="1"/>
    <s v="Andrew Adams"/>
    <s v="OG-19-2202-3383-00000007"/>
    <n v="30048"/>
    <d v="2019-01-01T00:00:00"/>
  </r>
  <r>
    <n v="1900004987"/>
    <d v="2019-12-19T00:00:00"/>
    <s v="Brokerage"/>
    <s v="Ahmedabad"/>
    <s v="Global Client Network (GNB Inward)"/>
    <n v="4"/>
    <s v="Gilbert"/>
    <x v="1"/>
    <s v="Aria Baker"/>
    <n v="3.1142029974272998E+18"/>
    <n v="12500"/>
    <d v="2019-09-19T00:00:00"/>
  </r>
  <r>
    <n v="1900005036"/>
    <d v="2019-12-20T00:00:00"/>
    <s v="Brokerage"/>
    <s v="Ahmedabad"/>
    <s v="Global Client Network (GNB Inward)"/>
    <n v="1"/>
    <s v="Vinay"/>
    <x v="2"/>
    <s v="Christopher Campbell"/>
    <s v="ER00004563000100"/>
    <n v="3854"/>
    <d v="2019-04-30T00:00:00"/>
  </r>
  <r>
    <n v="1900005300"/>
    <d v="2019-12-24T00:00:00"/>
    <s v="Fees"/>
    <s v="Ahmedabad"/>
    <s v="Global Client Network (GNB Inward)"/>
    <n v="4"/>
    <s v="Gilbert"/>
    <x v="1"/>
    <s v="Zoe Rivera"/>
    <n v="304003763"/>
    <n v="132392"/>
    <d v="2019-12-20T00:00:00"/>
  </r>
  <r>
    <n v="1900005300"/>
    <d v="2019-12-24T00:00:00"/>
    <s v="Fees"/>
    <s v="Ahmedabad"/>
    <s v="Global Client Network (GNB Inward)"/>
    <n v="4"/>
    <s v="Gilbert"/>
    <x v="1"/>
    <s v="Anthony Mitchell"/>
    <s v="1003/126704810/02/000"/>
    <n v="132392"/>
    <d v="2019-12-20T00:00:00"/>
  </r>
  <r>
    <n v="1900005300"/>
    <d v="2019-12-24T00:00:00"/>
    <s v="Fees"/>
    <s v="Ahmedabad"/>
    <s v="Global Client Network (GNB Inward)"/>
    <n v="4"/>
    <s v="Gilbert"/>
    <x v="1"/>
    <s v="Mila Flores"/>
    <n v="2.4142020928135997E+18"/>
    <n v="132392"/>
    <d v="2019-12-20T00:00:00"/>
  </r>
  <r>
    <n v="1900005300"/>
    <d v="2019-12-24T00:00:00"/>
    <s v="Fees"/>
    <s v="Ahmedabad"/>
    <s v="Global Client Network (GNB Inward)"/>
    <n v="4"/>
    <s v="Gilbert"/>
    <x v="1"/>
    <s v="Joshua Roberts"/>
    <s v="4092/151965577/01/000"/>
    <n v="132392"/>
    <d v="2019-12-20T00:00:00"/>
  </r>
  <r>
    <n v="1900005324"/>
    <d v="2019-12-24T00:00:00"/>
    <s v="Brokerage"/>
    <s v="Ahmedabad"/>
    <s v="Construction, Power &amp; Infrastructure"/>
    <n v="3"/>
    <s v="Animesh Rawat"/>
    <x v="2"/>
    <s v="Nora Sanders"/>
    <n v="9.9000044190299996E+19"/>
    <n v="26805"/>
    <d v="2019-11-19T00:00:00"/>
  </r>
  <r>
    <n v="1900005325"/>
    <d v="2019-12-24T00:00:00"/>
    <s v="Brokerage"/>
    <s v="Ahmedabad"/>
    <s v="Employee Benefits (EB)"/>
    <n v="5"/>
    <s v="Juli"/>
    <x v="1"/>
    <s v="Ryan Murphy"/>
    <n v="43191791"/>
    <n v="956"/>
    <d v="2019-07-03T00:00:00"/>
  </r>
  <r>
    <n v="1900005329"/>
    <d v="2019-12-24T00:00:00"/>
    <s v="Brokerage"/>
    <s v="Ahmedabad"/>
    <s v="Global Client Network (GNB Inward)"/>
    <n v="1"/>
    <s v="Vinay"/>
    <x v="2"/>
    <s v="Ellie Patterson"/>
    <n v="3.1142029634361999E+18"/>
    <n v="2089"/>
    <d v="2019-08-26T00:00:00"/>
  </r>
  <r>
    <n v="1900005331"/>
    <d v="2019-12-24T00:00:00"/>
    <s v="Brokerage"/>
    <s v="Ahmedabad"/>
    <s v="Global Client Network (GNB Inward)"/>
    <n v="4"/>
    <s v="Gilbert"/>
    <x v="1"/>
    <s v="Ethan Hughes"/>
    <s v="OG-20-2202-1005-00000171-2019"/>
    <n v="8580"/>
    <d v="2019-09-21T00:00:00"/>
  </r>
  <r>
    <n v="1900005394"/>
    <d v="2019-12-25T00:00:00"/>
    <s v="Brokerage"/>
    <s v="Ahmedabad"/>
    <s v="Global Client Network (GNB Inward)"/>
    <n v="4"/>
    <s v="Gilbert"/>
    <x v="1"/>
    <s v="Layla Price"/>
    <s v="OG-20-2202-4004-00000062"/>
    <n v="60713"/>
    <d v="2019-07-01T00:00:00"/>
  </r>
  <r>
    <n v="1900005395"/>
    <d v="2019-12-25T00:00:00"/>
    <s v="Brokerage"/>
    <s v="Ahmedabad"/>
    <s v="Marine"/>
    <n v="4"/>
    <s v="Gilbert"/>
    <x v="1"/>
    <s v="Elijah Cox"/>
    <n v="22531899"/>
    <n v="50160"/>
    <d v="2019-10-27T00:00:00"/>
  </r>
  <r>
    <n v="1900005396"/>
    <d v="2019-12-25T00:00:00"/>
    <s v="Brokerage"/>
    <s v="Ahmedabad"/>
    <s v="Global Client Network (GNB Inward)"/>
    <n v="4"/>
    <s v="Gilbert"/>
    <x v="1"/>
    <s v="Penelope Butler"/>
    <s v="OG-19-2202-1018-00000047"/>
    <n v="71765"/>
    <d v="2019-10-26T00:00:00"/>
  </r>
  <r>
    <n v="1900005439"/>
    <d v="2019-12-25T00:00:00"/>
    <s v="Brokerage"/>
    <s v="Ahmedabad"/>
    <s v="Construction, Power &amp; Infrastructure"/>
    <n v="13"/>
    <s v="Vidit Shah"/>
    <x v="2"/>
    <s v="Sebastian Long"/>
    <s v="'99000044180300000048"/>
    <n v="62399"/>
    <d v="2019-11-14T00:00:00"/>
  </r>
  <r>
    <n v="1900005516"/>
    <d v="2019-12-26T00:00:00"/>
    <s v="Brokerage"/>
    <s v="Ahmedabad"/>
    <s v="Liability"/>
    <n v="10"/>
    <s v="Mark"/>
    <x v="2"/>
    <s v="Riley Brooks"/>
    <n v="2280014070"/>
    <n v="27530"/>
    <d v="2019-03-09T00:00:00"/>
  </r>
  <r>
    <n v="1900005526"/>
    <d v="2019-12-26T00:00:00"/>
    <s v="Brokerage"/>
    <s v="Ahmedabad"/>
    <s v="Employee Benefits (EB)"/>
    <n v="6"/>
    <s v="Ketan Jain"/>
    <x v="1"/>
    <s v="Jack Richardson"/>
    <s v="180876-0000-01"/>
    <n v="60000"/>
    <d v="2019-04-01T00:00:00"/>
  </r>
  <r>
    <n v="1900005527"/>
    <d v="2019-12-26T00:00:00"/>
    <s v="Brokerage"/>
    <s v="Ahmedabad"/>
    <s v="Global Client Network (GNB Inward)"/>
    <n v="4"/>
    <s v="Gilbert"/>
    <x v="1"/>
    <s v="Lily Wood"/>
    <n v="1.203004619248E+19"/>
    <n v="77400"/>
    <d v="2019-08-10T00:00:00"/>
  </r>
  <r>
    <n v="1900005528"/>
    <d v="2019-12-26T00:00:00"/>
    <s v="Brokerage"/>
    <s v="Ahmedabad"/>
    <s v="Global Client Network (GNB Inward)"/>
    <n v="4"/>
    <s v="Gilbert"/>
    <x v="1"/>
    <s v="Dylan Stewart"/>
    <n v="1.203004619248E+19"/>
    <n v="302812"/>
    <d v="2019-08-10T00:00:00"/>
  </r>
  <r>
    <n v="1900005529"/>
    <d v="2019-12-26T00:00:00"/>
    <s v="Brokerage"/>
    <s v="Ahmedabad"/>
    <s v="Property / BI"/>
    <n v="13"/>
    <s v="Vidit Shah"/>
    <x v="1"/>
    <s v="Audrey Morgan"/>
    <s v="'0655001664 03"/>
    <n v="275569"/>
    <d v="2019-03-01T00:00:00"/>
  </r>
  <r>
    <n v="1900005530"/>
    <d v="2019-12-26T00:00:00"/>
    <s v="Brokerage"/>
    <s v="Ahmedabad"/>
    <s v="Liability"/>
    <n v="13"/>
    <s v="Vidit Shah"/>
    <x v="1"/>
    <s v="Luke Barnes"/>
    <s v="'0304001755"/>
    <n v="320000"/>
    <d v="2019-01-31T00:00:00"/>
  </r>
  <r>
    <n v="1900005531"/>
    <d v="2019-12-26T00:00:00"/>
    <s v="Brokerage"/>
    <s v="Ahmedabad"/>
    <s v="Employee Benefits (EB)"/>
    <n v="6"/>
    <s v="Ketan Jain"/>
    <x v="1"/>
    <s v="Bella Sanchez"/>
    <n v="3393"/>
    <n v="114752"/>
    <d v="2019-11-01T00:00:00"/>
  </r>
  <r>
    <n v="1900005532"/>
    <d v="2019-12-26T00:00:00"/>
    <s v="Brokerage"/>
    <s v="Ahmedabad"/>
    <s v="Employee Benefits (EB)"/>
    <n v="6"/>
    <s v="Ketan Jain"/>
    <x v="0"/>
    <s v="Mason Bell"/>
    <s v="H0056637"/>
    <n v="49027"/>
    <d v="2019-02-04T00:00:00"/>
  </r>
  <r>
    <n v="1900005555"/>
    <d v="2019-12-26T00:00:00"/>
    <s v="Brokerage"/>
    <s v="Ahmedabad"/>
    <s v="Construction, Power &amp; Infrastructure"/>
    <n v="13"/>
    <s v="Vidit Shah"/>
    <x v="2"/>
    <s v="Lillian Parker"/>
    <s v="'99000044180300000078"/>
    <n v="153332"/>
    <d v="2019-10-19T00:00:00"/>
  </r>
  <r>
    <n v="1900005760"/>
    <d v="2019-12-28T00:00:00"/>
    <s v="Brokerage"/>
    <s v="Ahmedabad"/>
    <s v="Marine"/>
    <n v="5"/>
    <s v="Juli"/>
    <x v="0"/>
    <s v="Owen Reed"/>
    <n v="2.4142027811737001E+18"/>
    <n v="23591"/>
    <d v="2019-05-01T00:00:00"/>
  </r>
  <r>
    <n v="1900005761"/>
    <d v="2019-12-28T00:00:00"/>
    <s v="Brokerage"/>
    <s v="Ahmedabad"/>
    <s v="Global Client Network (GNB Inward)"/>
    <n v="4"/>
    <s v="Gilbert"/>
    <x v="1"/>
    <s v="Sadie Jenkins"/>
    <s v="OG-20-2202-3315-00000012"/>
    <n v="19181"/>
    <d v="2019-08-02T00:00:00"/>
  </r>
  <r>
    <n v="1900005767"/>
    <d v="2019-12-28T00:00:00"/>
    <s v="Brokerage"/>
    <s v="Ahmedabad"/>
    <s v="Small Medium Enterpries (SME)"/>
    <n v="5"/>
    <s v="Juli"/>
    <x v="0"/>
    <s v="Gabriel Cooper"/>
    <n v="2.3060011180300001E+19"/>
    <n v="8228"/>
    <d v="2019-02-28T00:00:00"/>
  </r>
  <r>
    <n v="1900005768"/>
    <d v="2019-12-28T00:00:00"/>
    <s v="Brokerage"/>
    <s v="Ahmedabad"/>
    <s v="Small Medium Enterpries (SME)"/>
    <n v="5"/>
    <s v="Juli"/>
    <x v="2"/>
    <s v="Aubrey Coleman"/>
    <n v="2.3060011180300001E+19"/>
    <n v="5241"/>
    <d v="2019-07-12T00:00:00"/>
  </r>
  <r>
    <n v="1900005769"/>
    <d v="2019-12-28T00:00:00"/>
    <s v="Brokerage"/>
    <s v="Ahmedabad"/>
    <s v="Small Medium Enterpries (SME)"/>
    <n v="5"/>
    <s v="Juli"/>
    <x v="2"/>
    <s v="Aiden Bailey"/>
    <n v="9.9000046190799995E+19"/>
    <n v="13154"/>
    <d v="2019-10-10T00:00:00"/>
  </r>
  <r>
    <n v="1900005770"/>
    <d v="2019-12-28T00:00:00"/>
    <s v="Brokerage"/>
    <s v="Ahmedabad"/>
    <s v="Small Medium Enterpries (SME)"/>
    <n v="5"/>
    <s v="Juli"/>
    <x v="0"/>
    <s v="Hannah Evans"/>
    <n v="9.9000046190799995E+19"/>
    <n v="14461"/>
    <d v="2019-09-08T00:00:00"/>
  </r>
  <r>
    <n v="1900005771"/>
    <d v="2019-12-28T00:00:00"/>
    <s v="Brokerage"/>
    <s v="Ahmedabad"/>
    <s v="Global Client Network (GNB Inward)"/>
    <n v="4"/>
    <s v="Gilbert"/>
    <x v="1"/>
    <s v="Isaac Morris"/>
    <s v="2019-L0138835-FWC"/>
    <n v="2853"/>
    <d v="2019-06-23T00:00:00"/>
  </r>
  <r>
    <n v="1900005772"/>
    <d v="2019-12-28T00:00:00"/>
    <s v="Brokerage"/>
    <s v="Ahmedabad"/>
    <s v="Global Client Network (GNB Inward)"/>
    <n v="4"/>
    <s v="Gilbert"/>
    <x v="1"/>
    <s v="Mila Carter"/>
    <s v="2019-L0139704-PBL"/>
    <n v="495"/>
    <d v="2019-06-23T00:00:00"/>
  </r>
  <r>
    <n v="1900005773"/>
    <d v="2019-12-28T00:00:00"/>
    <s v="Brokerage"/>
    <s v="Ahmedabad"/>
    <s v="Global Client Network (GNB Inward)"/>
    <n v="4"/>
    <s v="Gilbert"/>
    <x v="1"/>
    <s v="Logan Kelly"/>
    <s v="2018-F0513845-BSS"/>
    <n v="5891"/>
    <d v="2019-02-04T00:00:00"/>
  </r>
  <r>
    <n v="1900005774"/>
    <d v="2019-12-28T00:00:00"/>
    <s v="Brokerage"/>
    <s v="Ahmedabad"/>
    <s v="Property / BI"/>
    <n v="3"/>
    <s v="Animesh Rawat"/>
    <x v="2"/>
    <s v="Camila Howard"/>
    <s v="OG-20-2202-4004-00000043"/>
    <n v="4596"/>
    <d v="2019-05-16T00:00:00"/>
  </r>
  <r>
    <n v="1900005775"/>
    <d v="2019-12-28T00:00:00"/>
    <s v="Brokerage"/>
    <s v="Ahmedabad"/>
    <s v="Construction, Power &amp; Infrastructure"/>
    <n v="3"/>
    <s v="Animesh Rawat"/>
    <x v="2"/>
    <s v="Jayden Hughes"/>
    <n v="9.9000044180300005E+19"/>
    <n v="21443"/>
    <d v="2019-07-03T00:00:00"/>
  </r>
  <r>
    <n v="1900005776"/>
    <d v="2019-12-28T00:00:00"/>
    <s v="Brokerage"/>
    <s v="Ahmedabad"/>
    <s v="Construction, Power &amp; Infrastructure"/>
    <n v="3"/>
    <s v="Animesh Rawat"/>
    <x v="2"/>
    <s v="Savannah Ward"/>
    <n v="9.9000044180300005E+19"/>
    <n v="21442"/>
    <d v="2019-10-20T00:00:00"/>
  </r>
  <r>
    <n v="1900005777"/>
    <d v="2019-12-28T00:00:00"/>
    <s v="Brokerage"/>
    <s v="Ahmedabad"/>
    <s v="Construction, Power &amp; Infrastructure"/>
    <n v="3"/>
    <s v="Animesh Rawat"/>
    <x v="2"/>
    <s v="Caleb Bryant"/>
    <n v="9.9000044180300005E+19"/>
    <n v="21443"/>
    <d v="2019-03-16T00:00:00"/>
  </r>
  <r>
    <n v="1900005778"/>
    <d v="2019-12-28T00:00:00"/>
    <s v="Brokerage"/>
    <s v="Ahmedabad"/>
    <s v="Construction, Power &amp; Infrastructure"/>
    <n v="3"/>
    <s v="Animesh Rawat"/>
    <x v="2"/>
    <s v="Zoe Fisher"/>
    <n v="9.9000044180300005E+19"/>
    <n v="17949"/>
    <d v="2019-07-03T00:00:00"/>
  </r>
  <r>
    <n v="1900005779"/>
    <d v="2019-12-28T00:00:00"/>
    <s v="Brokerage"/>
    <s v="Ahmedabad"/>
    <s v="Construction, Power &amp; Infrastructure"/>
    <n v="3"/>
    <s v="Animesh Rawat"/>
    <x v="2"/>
    <s v="Nathan Martinez"/>
    <n v="9.9000044180300005E+19"/>
    <n v="17949"/>
    <d v="2019-03-16T00:00:00"/>
  </r>
  <r>
    <n v="1900005780"/>
    <d v="2019-12-28T00:00:00"/>
    <s v="Brokerage"/>
    <s v="Ahmedabad"/>
    <s v="Property / BI"/>
    <n v="5"/>
    <s v="Juli"/>
    <x v="0"/>
    <s v="Addison Henderson"/>
    <s v="PFS/I3353707/71/01/006343"/>
    <n v="7889"/>
    <d v="2019-01-12T00:00:00"/>
  </r>
  <r>
    <n v="1900005781"/>
    <d v="2019-12-28T00:00:00"/>
    <s v="Brokerage"/>
    <s v="Ahmedabad"/>
    <s v="Liability"/>
    <n v="3"/>
    <s v="Animesh Rawat"/>
    <x v="2"/>
    <s v="Hunter Collins"/>
    <n v="3.1142031258438999E+18"/>
    <n v="8198"/>
    <d v="2019-10-25T00:00:00"/>
  </r>
  <r>
    <n v="1900005782"/>
    <d v="2019-12-28T00:00:00"/>
    <s v="Brokerage"/>
    <s v="Ahmedabad"/>
    <s v="Employee Benefits (EB)"/>
    <n v="6"/>
    <s v="Ketan Jain"/>
    <x v="0"/>
    <s v="Paisley Price"/>
    <s v="H0048996"/>
    <n v="18697"/>
    <d v="2019-03-11T00:00:00"/>
  </r>
  <r>
    <n v="1900005783"/>
    <d v="2019-12-28T00:00:00"/>
    <s v="Brokerage"/>
    <s v="Ahmedabad"/>
    <s v="Employee Benefits (EB)"/>
    <n v="6"/>
    <s v="Ketan Jain"/>
    <x v="0"/>
    <s v="Julian Hayes"/>
    <s v="H0048996"/>
    <n v="17140"/>
    <d v="2019-10-11T00:00:00"/>
  </r>
  <r>
    <n v="1900005784"/>
    <d v="2019-12-28T00:00:00"/>
    <s v="Brokerage"/>
    <s v="Ahmedabad"/>
    <s v="Employee Benefits (EB)"/>
    <n v="6"/>
    <s v="Ketan Jain"/>
    <x v="0"/>
    <s v="Bella Gonzales"/>
    <s v="H0048996"/>
    <n v="8561"/>
    <d v="2019-11-14T00:00:00"/>
  </r>
  <r>
    <n v="1900005785"/>
    <d v="2019-12-28T00:00:00"/>
    <s v="Brokerage"/>
    <s v="Ahmedabad"/>
    <s v="Liability"/>
    <n v="5"/>
    <s v="Juli"/>
    <x v="1"/>
    <s v="Christian Spencer"/>
    <n v="43191787"/>
    <n v="6213"/>
    <d v="2019-07-03T00:00:00"/>
  </r>
  <r>
    <n v="1900005786"/>
    <d v="2019-12-28T00:00:00"/>
    <s v="Brokerage"/>
    <s v="Ahmedabad"/>
    <s v="Global Client Network (GNB Inward)"/>
    <n v="4"/>
    <s v="Gilbert"/>
    <x v="1"/>
    <s v="Scarlett Webb"/>
    <s v="OG-20-2202-4097-00000201"/>
    <n v="8625"/>
    <d v="2019-09-21T00:00:00"/>
  </r>
  <r>
    <n v="1900005787"/>
    <d v="2019-12-28T00:00:00"/>
    <s v="Brokerage"/>
    <s v="Ahmedabad"/>
    <s v="Global Client Network (GNB Inward)"/>
    <n v="4"/>
    <s v="Gilbert"/>
    <x v="1"/>
    <s v="Dominic Graham"/>
    <s v="OG-20-2202-4097-00000170"/>
    <n v="4579"/>
    <d v="2019-09-21T00:00:00"/>
  </r>
  <r>
    <n v="1900005788"/>
    <d v="2019-12-28T00:00:00"/>
    <s v="Brokerage"/>
    <s v="Ahmedabad"/>
    <s v="Global Client Network (GNB Inward)"/>
    <n v="4"/>
    <s v="Gilbert"/>
    <x v="1"/>
    <s v="Violet Pearson"/>
    <s v="OG-19-2202-1005-00000153"/>
    <n v="1980"/>
    <d v="2019-06-14T00:00:00"/>
  </r>
  <r>
    <n v="1900005789"/>
    <d v="2019-12-28T00:00:00"/>
    <s v="Brokerage"/>
    <s v="Ahmedabad"/>
    <s v="Global Client Network (GNB Inward)"/>
    <n v="4"/>
    <s v="Gilbert"/>
    <x v="1"/>
    <s v="Jonathan Peterson"/>
    <s v="OG-20-2202-4097-00000171"/>
    <n v="3330"/>
    <d v="2019-09-21T00:00:00"/>
  </r>
  <r>
    <n v="1900005910"/>
    <d v="2019-12-31T00:00:00"/>
    <s v="Brokerage"/>
    <s v="Ahmedabad"/>
    <s v="Construction, Power &amp; Infrastructure"/>
    <n v="2"/>
    <s v="Abhinav Shivam"/>
    <x v="2"/>
    <s v="Maya Simmons"/>
    <s v="'99000044180300000047"/>
    <n v="90282"/>
    <d v="2019-02-27T00:00:00"/>
  </r>
  <r>
    <n v="1900005911"/>
    <d v="2019-12-31T00:00:00"/>
    <s v="Brokerage"/>
    <s v="Ahmedabad"/>
    <s v="Construction, Power &amp; Infrastructure"/>
    <n v="13"/>
    <s v="Vidit Shah"/>
    <x v="2"/>
    <s v="Connor Foster"/>
    <s v="'99000044180300000048"/>
    <n v="68639"/>
    <d v="2019-05-14T00:00:00"/>
  </r>
  <r>
    <n v="1900005912"/>
    <d v="2019-12-31T00:00:00"/>
    <s v="Brokerage"/>
    <s v="Ahmedabad"/>
    <s v="Construction, Power &amp; Infrastructure"/>
    <n v="2"/>
    <s v="Abhinav Shivam"/>
    <x v="2"/>
    <s v="Aurora Hamilton"/>
    <s v="'99000044180300000047"/>
    <n v="90282"/>
    <d v="2019-08-27T00:00:00"/>
  </r>
  <r>
    <n v="1900005913"/>
    <d v="2019-12-31T00:00:00"/>
    <s v="Brokerage"/>
    <s v="Ahmedabad"/>
    <s v="Construction, Power &amp; Infrastructure"/>
    <n v="2"/>
    <s v="Abhinav Shivam"/>
    <x v="2"/>
    <s v="Adrian Ross"/>
    <s v="'99000044180300000047"/>
    <n v="90282"/>
    <d v="2019-05-27T00:00:00"/>
  </r>
  <r>
    <n v="1900005915"/>
    <d v="2019-12-31T00:00:00"/>
    <s v="Brokerage"/>
    <s v="Ahmedabad"/>
    <s v="Construction, Power &amp; Infrastructure"/>
    <n v="13"/>
    <s v="Vidit Shah"/>
    <x v="2"/>
    <s v="Natalia Stone"/>
    <s v="'99000044180300000076"/>
    <n v="67102"/>
    <d v="2019-03-27T00:00:00"/>
  </r>
  <r>
    <n v="1900005959"/>
    <d v="2019-12-31T00:00:00"/>
    <s v="Brokerage"/>
    <s v="Ahmedabad"/>
    <s v="Liability"/>
    <n v="13"/>
    <s v="Vidit Shah"/>
    <x v="1"/>
    <s v="Miles Andrews"/>
    <s v="'0300004329"/>
    <n v="125000"/>
    <d v="2019-01-31T00:00:00"/>
  </r>
  <r>
    <n v="1900005960"/>
    <d v="2019-12-31T00:00:00"/>
    <s v="Brokerage"/>
    <s v="Ahmedabad"/>
    <s v="Trade Credit &amp;amp; Political Risk"/>
    <n v="1"/>
    <s v="Vinay"/>
    <x v="1"/>
    <s v="Hazel McCarthy"/>
    <s v="TBA"/>
    <n v="115781"/>
    <d v="2019-07-28T00:00:00"/>
  </r>
  <r>
    <n v="1900005961"/>
    <d v="2019-12-31T00:00:00"/>
    <s v="Brokerage"/>
    <s v="Ahmedabad"/>
    <s v="Liability"/>
    <n v="13"/>
    <s v="Vidit Shah"/>
    <x v="1"/>
    <s v="Aaron Nichols"/>
    <s v="'23060036180200000022"/>
    <n v="137500"/>
    <d v="2019-01-01T00:00:00"/>
  </r>
  <r>
    <n v="1900005962"/>
    <d v="2019-12-31T00:00:00"/>
    <s v="Brokerage"/>
    <s v="Ahmedabad"/>
    <s v="Construction, Power &amp; Infrastructure"/>
    <n v="2"/>
    <s v="Abhinav Shivam"/>
    <x v="2"/>
    <s v="Piper Holland"/>
    <s v="'99000044180300000078"/>
    <n v="208093"/>
    <d v="2019-03-25T00:00:00"/>
  </r>
  <r>
    <n v="1900005964"/>
    <d v="2019-12-31T00:00:00"/>
    <s v="Brokerage"/>
    <s v="Ahmedabad"/>
    <s v="Construction, Power &amp; Infrastructure"/>
    <n v="2"/>
    <s v="Abhinav Shivam"/>
    <x v="2"/>
    <s v="Evan Bishop"/>
    <s v="'99000044180300000078"/>
    <n v="153332"/>
    <d v="2019-07-07T00:00:00"/>
  </r>
  <r>
    <n v="1900005965"/>
    <d v="2019-12-31T00:00:00"/>
    <s v="Brokerage"/>
    <s v="Ahmedabad"/>
    <s v="Liability"/>
    <n v="13"/>
    <s v="Vidit Shah"/>
    <x v="1"/>
    <s v="Lucy Reid"/>
    <s v="'91000036191700000002"/>
    <n v="131250"/>
    <d v="2019-05-23T00:00:00"/>
  </r>
  <r>
    <n v="2000001072"/>
    <d v="2020-01-03T00:00:00"/>
    <s v="Brokerage"/>
    <s v="Ahmedabad"/>
    <s v="Marine"/>
    <n v="5"/>
    <s v="Juli"/>
    <x v="1"/>
    <s v="Cameron Lawson"/>
    <n v="2.4142025629033999E+18"/>
    <n v="56100"/>
    <d v="2019-03-08T00:00:00"/>
  </r>
  <r>
    <n v="2000001076"/>
    <d v="2020-01-03T00:00:00"/>
    <s v="Brokerage"/>
    <s v="Ahmedabad"/>
    <s v="Marine"/>
    <n v="13"/>
    <s v="Vidit Shah"/>
    <x v="1"/>
    <s v="Nora Freeman"/>
    <s v="0830016972 02"/>
    <n v="50333"/>
    <d v="2019-03-01T00:00:00"/>
  </r>
  <r>
    <n v="2000001082"/>
    <d v="2020-01-03T00:00:00"/>
    <s v="Brokerage"/>
    <s v="Ahmedabad"/>
    <s v="Liability"/>
    <n v="13"/>
    <s v="Vidit Shah"/>
    <x v="1"/>
    <s v="Tyler Stevens"/>
    <n v="41046110"/>
    <n v="74250"/>
    <d v="2019-04-09T00:00:00"/>
  </r>
  <r>
    <n v="2000001083"/>
    <d v="2020-01-03T00:00:00"/>
    <s v="Brokerage"/>
    <s v="Ahmedabad"/>
    <s v="Employee Benefits (EB)"/>
    <n v="5"/>
    <s v="Juli"/>
    <x v="1"/>
    <s v="Sydney Gibson"/>
    <s v="4101191100000008-00"/>
    <n v="48929"/>
    <d v="2019-11-10T00:00:00"/>
  </r>
  <r>
    <n v="2000001086"/>
    <d v="2020-01-03T00:00:00"/>
    <s v="Brokerage"/>
    <s v="Ahmedabad"/>
    <s v="Global Client Network (GNB Inward)"/>
    <n v="1"/>
    <s v="Vinay"/>
    <x v="2"/>
    <s v="Caleb Watts"/>
    <n v="1.11200441808E+19"/>
    <n v="49401"/>
    <d v="2019-01-03T00:00:00"/>
  </r>
  <r>
    <n v="2000001563"/>
    <d v="2020-01-16T00:00:00"/>
    <s v="Brokerage"/>
    <s v="Ahmedabad"/>
    <s v="Marine"/>
    <n v="5"/>
    <s v="Juli"/>
    <x v="0"/>
    <s v="Ruby Holland"/>
    <s v="MCO/I3350570/71/01/006343"/>
    <n v="9075"/>
    <d v="2019-01-12T00:00:00"/>
  </r>
  <r>
    <n v="2000001567"/>
    <d v="2020-01-16T00:00:00"/>
    <s v="Brokerage"/>
    <s v="Ahmedabad"/>
    <s v="Construction, Power &amp; Infrastructure"/>
    <n v="13"/>
    <s v="Vidit Shah"/>
    <x v="2"/>
    <s v="Robert Black"/>
    <s v="'11120044180300000011"/>
    <n v="24072"/>
    <d v="2019-03-13T00:00:00"/>
  </r>
  <r>
    <n v="2000001570"/>
    <d v="2020-01-16T00:00:00"/>
    <s v="Brokerage"/>
    <s v="Ahmedabad"/>
    <s v="Employee Benefits (EB)"/>
    <n v="6"/>
    <s v="Ketan Jain"/>
    <x v="1"/>
    <s v="Alice Wheeler"/>
    <s v="LPGPA0000000200/01"/>
    <n v="5550"/>
    <d v="2019-01-04T00:00:00"/>
  </r>
  <r>
    <n v="2000001575"/>
    <d v="2020-01-16T00:00:00"/>
    <s v="Brokerage"/>
    <s v="Ahmedabad"/>
    <s v="Property / BI"/>
    <n v="13"/>
    <s v="Vidit Shah"/>
    <x v="2"/>
    <s v="Justin Kim"/>
    <s v="'99000046192400000039"/>
    <n v="10938"/>
    <d v="2019-06-12T00:00:00"/>
  </r>
  <r>
    <n v="2000001579"/>
    <d v="2020-01-16T00:00:00"/>
    <s v="Brokerage"/>
    <s v="Ahmedabad"/>
    <s v="Emerging Corporates Group (ECG)"/>
    <n v="3"/>
    <s v="Animesh Rawat"/>
    <x v="2"/>
    <s v="Molly Zimmerman"/>
    <n v="2280038722"/>
    <n v="2789"/>
    <d v="2019-07-15T00:00:00"/>
  </r>
  <r>
    <n v="2000001583"/>
    <d v="2020-01-16T00:00:00"/>
    <s v="Brokerage"/>
    <s v="Ahmedabad"/>
    <s v="Marine"/>
    <n v="5"/>
    <s v="Juli"/>
    <x v="1"/>
    <s v="Mahendara"/>
    <n v="2.4142025629033999E+18"/>
    <n v="14025"/>
    <d v="2019-10-22T00:00:00"/>
  </r>
  <r>
    <n v="2000001589"/>
    <d v="2020-01-16T00:00:00"/>
    <s v="Brokerage"/>
    <s v="Ahmedabad"/>
    <s v="Global Client Network (GNB Inward)"/>
    <n v="4"/>
    <s v="Gilbert"/>
    <x v="1"/>
    <s v="Shruti"/>
    <s v="32099602-01"/>
    <n v="1112"/>
    <d v="2019-01-23T00:00:00"/>
  </r>
  <r>
    <n v="2000001598"/>
    <d v="2020-01-16T00:00:00"/>
    <s v="Brokerage"/>
    <s v="Ahmedabad"/>
    <s v="Employee Benefits (EB)"/>
    <n v="6"/>
    <s v="Ketan Jain"/>
    <x v="1"/>
    <s v="Janish"/>
    <n v="2.9992015408021002E+18"/>
    <n v="4302"/>
    <d v="2019-11-01T00:00:00"/>
  </r>
  <r>
    <n v="2000001604"/>
    <d v="2020-01-16T00:00:00"/>
    <s v="Brokerage"/>
    <s v="Ahmedabad"/>
    <s v="Liability"/>
    <n v="13"/>
    <s v="Vidit Shah"/>
    <x v="2"/>
    <s v="Aman Tyagi"/>
    <s v="'2302003268"/>
    <n v="21875"/>
    <d v="2019-02-11T00:00:00"/>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x v="0"/>
    <n v="400000"/>
  </r>
  <r>
    <x v="1"/>
    <n v="30000"/>
  </r>
  <r>
    <x v="2"/>
    <n v="100000"/>
  </r>
  <r>
    <x v="3"/>
    <n v="100000"/>
  </r>
  <r>
    <x v="4"/>
    <n v="100000"/>
  </r>
  <r>
    <x v="5"/>
    <n v="100000"/>
  </r>
  <r>
    <x v="6"/>
    <n v="100000"/>
  </r>
  <r>
    <x v="7"/>
    <n v="125000"/>
  </r>
  <r>
    <x v="8"/>
    <n v="100000"/>
  </r>
  <r>
    <x v="9"/>
    <n v="200000"/>
  </r>
  <r>
    <x v="10"/>
    <n v="75000"/>
  </r>
  <r>
    <x v="11"/>
    <n v="25000"/>
  </r>
  <r>
    <x v="12"/>
    <n v="150000"/>
  </r>
  <r>
    <x v="13"/>
    <n v="75000"/>
  </r>
  <r>
    <x v="14"/>
    <n v="125000"/>
  </r>
  <r>
    <x v="15"/>
    <n v="100000"/>
  </r>
  <r>
    <x v="16"/>
    <n v="350000"/>
  </r>
  <r>
    <x v="17"/>
    <n v="200000"/>
  </r>
  <r>
    <x v="18"/>
    <n v="300000"/>
  </r>
  <r>
    <x v="19"/>
    <n v="100000"/>
  </r>
  <r>
    <x v="20"/>
    <n v="300000"/>
  </r>
  <r>
    <x v="21"/>
    <n v="100000"/>
  </r>
  <r>
    <x v="22"/>
    <n v="35000"/>
  </r>
  <r>
    <x v="23"/>
    <n v="49500"/>
  </r>
  <r>
    <x v="24"/>
    <n v="49500"/>
  </r>
  <r>
    <x v="25"/>
    <n v="250000"/>
  </r>
  <r>
    <x v="26"/>
    <n v="100000"/>
  </r>
  <r>
    <x v="27"/>
    <n v="200000"/>
  </r>
  <r>
    <x v="28"/>
    <n v="10000"/>
  </r>
  <r>
    <x v="29"/>
    <n v="50000"/>
  </r>
  <r>
    <x v="30"/>
    <n v="30000"/>
  </r>
  <r>
    <x v="31"/>
    <n v="200000"/>
  </r>
  <r>
    <x v="32"/>
    <n v="50000"/>
  </r>
  <r>
    <x v="33"/>
    <n v="100000"/>
  </r>
  <r>
    <x v="34"/>
    <n v="300000"/>
  </r>
  <r>
    <x v="35"/>
    <n v="200000"/>
  </r>
  <r>
    <x v="36"/>
    <n v="200000"/>
  </r>
  <r>
    <x v="37"/>
    <n v="400000"/>
  </r>
  <r>
    <x v="38"/>
    <n v="300000"/>
  </r>
  <r>
    <x v="39"/>
    <n v="50000"/>
  </r>
  <r>
    <x v="40"/>
    <n v="100000"/>
  </r>
  <r>
    <x v="41"/>
    <n v="62000"/>
  </r>
  <r>
    <x v="42"/>
    <n v="37500"/>
  </r>
  <r>
    <x v="43"/>
    <n v="100000"/>
  </r>
  <r>
    <x v="44"/>
    <n v="50000"/>
  </r>
  <r>
    <x v="45"/>
    <n v="500000"/>
  </r>
  <r>
    <x v="46"/>
    <n v="100000"/>
  </r>
  <r>
    <x v="47"/>
    <n v="50000"/>
  </r>
  <r>
    <x v="48"/>
    <n v="50000"/>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x v="0"/>
    <n v="400000"/>
    <x v="0"/>
  </r>
  <r>
    <x v="1"/>
    <n v="30000"/>
    <x v="1"/>
  </r>
  <r>
    <x v="2"/>
    <n v="100000"/>
    <x v="2"/>
  </r>
  <r>
    <x v="3"/>
    <n v="100000"/>
    <x v="1"/>
  </r>
  <r>
    <x v="4"/>
    <n v="100000"/>
    <x v="1"/>
  </r>
  <r>
    <x v="5"/>
    <n v="100000"/>
    <x v="3"/>
  </r>
  <r>
    <x v="6"/>
    <n v="100000"/>
    <x v="3"/>
  </r>
  <r>
    <x v="7"/>
    <n v="125000"/>
    <x v="2"/>
  </r>
  <r>
    <x v="8"/>
    <n v="100000"/>
    <x v="1"/>
  </r>
  <r>
    <x v="9"/>
    <n v="200000"/>
    <x v="1"/>
  </r>
  <r>
    <x v="10"/>
    <n v="75000"/>
    <x v="1"/>
  </r>
  <r>
    <x v="11"/>
    <n v="25000"/>
    <x v="1"/>
  </r>
  <r>
    <x v="12"/>
    <n v="150000"/>
    <x v="3"/>
  </r>
  <r>
    <x v="13"/>
    <n v="75000"/>
    <x v="3"/>
  </r>
  <r>
    <x v="14"/>
    <n v="125000"/>
    <x v="4"/>
  </r>
  <r>
    <x v="15"/>
    <n v="100000"/>
    <x v="5"/>
  </r>
  <r>
    <x v="16"/>
    <n v="350000"/>
    <x v="6"/>
  </r>
  <r>
    <x v="17"/>
    <n v="200000"/>
    <x v="7"/>
  </r>
  <r>
    <x v="18"/>
    <n v="300000"/>
    <x v="8"/>
  </r>
  <r>
    <x v="19"/>
    <n v="100000"/>
    <x v="9"/>
  </r>
  <r>
    <x v="20"/>
    <n v="300000"/>
    <x v="4"/>
  </r>
  <r>
    <x v="21"/>
    <n v="100000"/>
    <x v="10"/>
  </r>
  <r>
    <x v="22"/>
    <n v="35000"/>
    <x v="10"/>
  </r>
  <r>
    <x v="23"/>
    <n v="49500"/>
    <x v="7"/>
  </r>
  <r>
    <x v="24"/>
    <n v="49500"/>
    <x v="7"/>
  </r>
  <r>
    <x v="25"/>
    <n v="250000"/>
    <x v="10"/>
  </r>
  <r>
    <x v="26"/>
    <n v="100000"/>
    <x v="11"/>
  </r>
  <r>
    <x v="27"/>
    <n v="200000"/>
    <x v="12"/>
  </r>
  <r>
    <x v="28"/>
    <n v="10000"/>
    <x v="7"/>
  </r>
  <r>
    <x v="29"/>
    <n v="50000"/>
    <x v="1"/>
  </r>
  <r>
    <x v="30"/>
    <n v="30000"/>
    <x v="1"/>
  </r>
  <r>
    <x v="31"/>
    <n v="200000"/>
    <x v="1"/>
  </r>
  <r>
    <x v="32"/>
    <n v="50000"/>
    <x v="1"/>
  </r>
  <r>
    <x v="33"/>
    <n v="100000"/>
    <x v="13"/>
  </r>
  <r>
    <x v="34"/>
    <n v="300000"/>
    <x v="2"/>
  </r>
  <r>
    <x v="35"/>
    <n v="200000"/>
    <x v="2"/>
  </r>
  <r>
    <x v="36"/>
    <n v="200000"/>
    <x v="2"/>
  </r>
  <r>
    <x v="37"/>
    <n v="400000"/>
    <x v="2"/>
  </r>
  <r>
    <x v="38"/>
    <n v="300000"/>
    <x v="2"/>
  </r>
  <r>
    <x v="39"/>
    <n v="50000"/>
    <x v="14"/>
  </r>
  <r>
    <x v="40"/>
    <n v="100000"/>
    <x v="7"/>
  </r>
  <r>
    <x v="41"/>
    <n v="62000"/>
    <x v="7"/>
  </r>
  <r>
    <x v="42"/>
    <n v="37500"/>
    <x v="7"/>
  </r>
  <r>
    <x v="43"/>
    <n v="100000"/>
    <x v="14"/>
  </r>
  <r>
    <x v="44"/>
    <n v="50000"/>
    <x v="7"/>
  </r>
  <r>
    <x v="45"/>
    <n v="500000"/>
    <x v="15"/>
  </r>
  <r>
    <x v="46"/>
    <n v="100000"/>
    <x v="14"/>
  </r>
  <r>
    <x v="47"/>
    <n v="50000"/>
    <x v="7"/>
  </r>
  <r>
    <x v="48"/>
    <n v="5000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CCFF29-DA32-4922-A787-D84FFED6EE24}"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 ">
  <location ref="AA10:AB12" firstHeaderRow="1" firstDataRow="1" firstDataCol="1"/>
  <pivotFields count="18">
    <pivotField showAll="0"/>
    <pivotField showAll="0"/>
    <pivotField showAll="0"/>
    <pivotField showAll="0"/>
    <pivotField showAll="0"/>
    <pivotField showAll="0"/>
    <pivotField showAll="0"/>
    <pivotField showAll="0"/>
    <pivotField showAll="0"/>
    <pivotField showAll="0"/>
    <pivotField axis="axisRow" showAll="0">
      <items count="5">
        <item x="2"/>
        <item h="1" x="1"/>
        <item h="1" x="0"/>
        <item h="1" x="3"/>
        <item t="default"/>
      </items>
    </pivotField>
    <pivotField dataField="1" showAll="0"/>
    <pivotField showAll="0"/>
    <pivotField showAll="0"/>
    <pivotField showAll="0"/>
    <pivotField showAll="0"/>
    <pivotField showAll="0"/>
    <pivotField showAll="0"/>
  </pivotFields>
  <rowFields count="1">
    <field x="10"/>
  </rowFields>
  <rowItems count="2">
    <i>
      <x/>
    </i>
    <i t="grand">
      <x/>
    </i>
  </rowItems>
  <colItems count="1">
    <i/>
  </colItems>
  <dataFields count="1">
    <dataField name="Sum of Amount" fld="1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5BB744-7162-4F0E-96EF-C4767DF93575}"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25:F36" firstHeaderRow="1" firstDataRow="1" firstDataCol="1"/>
  <pivotFields count="7">
    <pivotField showAll="0"/>
    <pivotField showAll="0"/>
    <pivotField showAll="0"/>
    <pivotField showAll="0"/>
    <pivotField showAll="0"/>
    <pivotField axis="axisRow" dataField="1" showAll="0" sortType="descending">
      <items count="11">
        <item x="2"/>
        <item x="4"/>
        <item x="6"/>
        <item x="9"/>
        <item x="7"/>
        <item x="3"/>
        <item x="0"/>
        <item x="5"/>
        <item x="1"/>
        <item x="8"/>
        <item t="default"/>
      </items>
    </pivotField>
    <pivotField showAll="0"/>
  </pivotFields>
  <rowFields count="1">
    <field x="5"/>
  </rowFields>
  <rowItems count="11">
    <i>
      <x/>
    </i>
    <i>
      <x v="1"/>
    </i>
    <i>
      <x v="2"/>
    </i>
    <i>
      <x v="3"/>
    </i>
    <i>
      <x v="4"/>
    </i>
    <i>
      <x v="5"/>
    </i>
    <i>
      <x v="6"/>
    </i>
    <i>
      <x v="7"/>
    </i>
    <i>
      <x v="8"/>
    </i>
    <i>
      <x v="9"/>
    </i>
    <i t="grand">
      <x/>
    </i>
  </rowItems>
  <colItems count="1">
    <i/>
  </colItems>
  <dataFields count="1">
    <dataField name="Sum of Cross sell bugdet" fld="5"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A326C4-D5B6-457B-9C1E-05323C7B49EF}" name="PivotTable5" cacheId="11" dataOnRows="1" applyNumberFormats="0" applyBorderFormats="0" applyFontFormats="0" applyPatternFormats="0" applyAlignmentFormats="0" applyWidthHeightFormats="1" dataCaption="Values" tag="49e5b5c6-05fc-4af0-a7b2-6bc3722880a3" updatedVersion="8" minRefreshableVersion="3" useAutoFormatting="1" subtotalHiddenItems="1" rowGrandTotals="0" itemPrintTitles="1" createdVersion="5" indent="0" outline="1" outlineData="1" multipleFieldFilters="0" chartFormat="13">
  <location ref="B3:D7" firstHeaderRow="1" firstDataRow="2" firstDataCol="1" rowPageCount="1" colPageCount="1"/>
  <pivotFields count="6">
    <pivotField axis="axisCol"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2"/>
  </rowFields>
  <rowItems count="3">
    <i>
      <x/>
    </i>
    <i i="1">
      <x v="1"/>
    </i>
    <i i="2">
      <x v="2"/>
    </i>
  </rowItems>
  <colFields count="1">
    <field x="0"/>
  </colFields>
  <colItems count="2">
    <i>
      <x/>
    </i>
    <i t="grand">
      <x/>
    </i>
  </colItems>
  <pageFields count="1">
    <pageField fld="4" hier="99" name="[invoice_202001231041 1].[income_class].&amp;[Cross Sell]" cap="Cross Sell"/>
  </pageFields>
  <dataFields count="3">
    <dataField name="Invoice" fld="3" baseField="0" baseItem="0" numFmtId="164"/>
    <dataField name="Achieve" fld="2" baseField="0" baseItem="0" numFmtId="164"/>
    <dataField name="Target" fld="1" baseField="0" baseItem="0" numFmtId="164"/>
  </dataFields>
  <chartFormats count="13">
    <chartFormat chart="0" format="0" series="1">
      <pivotArea type="data" outline="0" fieldPosition="0">
        <references count="1">
          <reference field="4294967294" count="1" selected="0">
            <x v="2"/>
          </reference>
        </references>
      </pivotArea>
    </chartFormat>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2"/>
          </reference>
        </references>
      </pivotArea>
    </chartFormat>
    <chartFormat chart="4"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1"/>
          </reference>
        </references>
      </pivotArea>
    </chartFormat>
    <chartFormat chart="9" format="3" series="1">
      <pivotArea type="data" outline="0" fieldPosition="0">
        <references count="2">
          <reference field="4294967294" count="1" selected="0">
            <x v="2"/>
          </reference>
          <reference field="0" count="1" selected="0">
            <x v="0"/>
          </reference>
        </references>
      </pivotArea>
    </chartFormat>
    <chartFormat chart="0" format="3" series="1">
      <pivotArea type="data" outline="0" fieldPosition="0">
        <references count="2">
          <reference field="4294967294" count="1" selected="0">
            <x v="2"/>
          </reference>
          <reference field="0" count="1" selected="0">
            <x v="0"/>
          </reference>
        </references>
      </pivotArea>
    </chartFormat>
    <chartFormat chart="10" format="8" series="1">
      <pivotArea type="data" outline="0" fieldPosition="0">
        <references count="2">
          <reference field="4294967294" count="1" selected="0">
            <x v="2"/>
          </reference>
          <reference field="0" count="1" selected="0">
            <x v="0"/>
          </reference>
        </references>
      </pivotArea>
    </chartFormat>
    <chartFormat chart="10" format="9">
      <pivotArea type="data" outline="0" fieldPosition="0">
        <references count="2">
          <reference field="4294967294" count="1" selected="0">
            <x v="2"/>
          </reference>
          <reference field="0" count="1" selected="0">
            <x v="0"/>
          </reference>
        </references>
      </pivotArea>
    </chartFormat>
    <chartFormat chart="10" format="10">
      <pivotArea type="data" outline="0" fieldPosition="0">
        <references count="2">
          <reference field="4294967294" count="1" selected="0">
            <x v="0"/>
          </reference>
          <reference field="0" count="1" selected="0">
            <x v="0"/>
          </reference>
        </references>
      </pivotArea>
    </chartFormat>
    <chartFormat chart="10" format="11">
      <pivotArea type="data" outline="0" fieldPosition="0">
        <references count="2">
          <reference field="4294967294" count="1" selected="0">
            <x v="1"/>
          </reference>
          <reference field="0" count="1" selected="0">
            <x v="0"/>
          </reference>
        </references>
      </pivotArea>
    </chartFormat>
    <chartFormat chart="10" format="12" series="1">
      <pivotArea type="data" outline="0" fieldPosition="0">
        <references count="2">
          <reference field="4294967294" count="1" selected="0">
            <x v="0"/>
          </reference>
          <reference field="0" count="1" selected="0">
            <x v="0"/>
          </reference>
        </references>
      </pivotArea>
    </chartFormat>
  </chartFormats>
  <pivotHierarchies count="1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 1].[income_class].&amp;[Cross Sel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arget"/>
    <pivotHierarchy dragToData="1" caption="Achieve"/>
    <pivotHierarchy dragToData="1" caption="Invoic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Table16]"/>
        <x15:activeTabTopLevelEntity name="[brokerage_202001231040 1]"/>
        <x15:activeTabTopLevelEntity name="[NN_EN_EE_Indi_bdgt__20012020]"/>
        <x15:activeTabTopLevelEntity name="[invoice_20200123104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2C1231-FCB1-4B2B-8DEA-E3C51C735DEB}"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3:G13" firstHeaderRow="1" firstDataRow="1" firstDataCol="1"/>
  <pivotFields count="8">
    <pivotField showAll="0"/>
    <pivotField axis="axisRow" showAll="0" sortType="ascending">
      <items count="10">
        <item x="1"/>
        <item x="2"/>
        <item x="3"/>
        <item x="4"/>
        <item x="5"/>
        <item x="6"/>
        <item x="7"/>
        <item x="8"/>
        <item x="0"/>
        <item t="default"/>
      </items>
      <autoSortScope>
        <pivotArea dataOnly="0" outline="0" fieldPosition="0">
          <references count="1">
            <reference field="4294967294" count="1" selected="0">
              <x v="0"/>
            </reference>
          </references>
        </pivotArea>
      </autoSortScope>
    </pivotField>
    <pivotField showAll="0"/>
    <pivotField showAll="0"/>
    <pivotField dataField="1" numFmtId="14" showAll="0">
      <items count="14">
        <item x="6"/>
        <item x="7"/>
        <item x="4"/>
        <item x="3"/>
        <item x="0"/>
        <item x="2"/>
        <item x="1"/>
        <item x="5"/>
        <item x="9"/>
        <item x="8"/>
        <item x="10"/>
        <item x="11"/>
        <item x="1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10">
    <i>
      <x v="6"/>
    </i>
    <i>
      <x v="5"/>
    </i>
    <i>
      <x v="4"/>
    </i>
    <i>
      <x v="2"/>
    </i>
    <i>
      <x v="1"/>
    </i>
    <i>
      <x v="3"/>
    </i>
    <i>
      <x v="7"/>
    </i>
    <i>
      <x v="8"/>
    </i>
    <i>
      <x/>
    </i>
    <i t="grand">
      <x/>
    </i>
  </rowItems>
  <colItems count="1">
    <i/>
  </colItems>
  <dataFields count="1">
    <dataField name="Count of meeting_date" fld="4" subtotal="count" baseField="0" baseItem="0"/>
  </dataFields>
  <chartFormats count="4">
    <chartFormat chart="0"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E70046-2B59-4864-8D00-9AA7D60D36D4}" name="PivotTable4" cacheId="13" dataOnRows="1" applyNumberFormats="0" applyBorderFormats="0" applyFontFormats="0" applyPatternFormats="0" applyAlignmentFormats="0" applyWidthHeightFormats="1" dataCaption="Values" tag="52b68194-7e9c-450a-b677-ff2ae559a7ee" updatedVersion="8" minRefreshableVersion="3" useAutoFormatting="1" subtotalHiddenItems="1" rowGrandTotals="0" itemPrintTitles="1" createdVersion="5" indent="0" outline="1" outlineData="1" multipleFieldFilters="0" chartFormat="14">
  <location ref="K12:M16" firstHeaderRow="1" firstDataRow="2" firstDataCol="1" rowPageCount="1" colPageCount="1"/>
  <pivotFields count="6">
    <pivotField axis="axisCol"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2"/>
  </rowFields>
  <rowItems count="3">
    <i>
      <x/>
    </i>
    <i i="1">
      <x v="1"/>
    </i>
    <i i="2">
      <x v="2"/>
    </i>
  </rowItems>
  <colFields count="1">
    <field x="0"/>
  </colFields>
  <colItems count="2">
    <i>
      <x/>
    </i>
    <i t="grand">
      <x/>
    </i>
  </colItems>
  <pageFields count="1">
    <pageField fld="4" hier="99" name="[invoice_202001231041 1].[income_class].&amp;[Renewal]" cap="Renewal"/>
  </pageFields>
  <dataFields count="3">
    <dataField name="Invoice" fld="3" baseField="0" baseItem="0" numFmtId="164"/>
    <dataField name="Achieve" fld="2" baseField="0" baseItem="0" numFmtId="164"/>
    <dataField name="Target" fld="1" baseField="0" baseItem="0" numFmtId="164"/>
  </dataFields>
  <chartFormats count="13">
    <chartFormat chart="0" format="0" series="1">
      <pivotArea type="data" outline="0" fieldPosition="0">
        <references count="1">
          <reference field="4294967294" count="1" selected="0">
            <x v="2"/>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2"/>
          </reference>
          <reference field="0" count="1" selected="0">
            <x v="0"/>
          </reference>
        </references>
      </pivotArea>
    </chartFormat>
    <chartFormat chart="11" format="8" series="1">
      <pivotArea type="data" outline="0" fieldPosition="0">
        <references count="2">
          <reference field="4294967294" count="1" selected="0">
            <x v="2"/>
          </reference>
          <reference field="0" count="1" selected="0">
            <x v="0"/>
          </reference>
        </references>
      </pivotArea>
    </chartFormat>
    <chartFormat chart="11" format="9">
      <pivotArea type="data" outline="0" fieldPosition="0">
        <references count="2">
          <reference field="4294967294" count="1" selected="0">
            <x v="1"/>
          </reference>
          <reference field="0" count="1" selected="0">
            <x v="0"/>
          </reference>
        </references>
      </pivotArea>
    </chartFormat>
    <chartFormat chart="11" format="10">
      <pivotArea type="data" outline="0" fieldPosition="0">
        <references count="2">
          <reference field="4294967294" count="1" selected="0">
            <x v="0"/>
          </reference>
          <reference field="0" count="1" selected="0">
            <x v="0"/>
          </reference>
        </references>
      </pivotArea>
    </chartFormat>
    <chartFormat chart="11" format="11">
      <pivotArea type="data" outline="0" fieldPosition="0">
        <references count="2">
          <reference field="4294967294" count="1" selected="0">
            <x v="2"/>
          </reference>
          <reference field="0" count="1" selected="0">
            <x v="0"/>
          </reference>
        </references>
      </pivotArea>
    </chartFormat>
    <chartFormat chart="11" format="12" series="1">
      <pivotArea type="data" outline="0" fieldPosition="0">
        <references count="1">
          <reference field="4294967294" count="1" selected="0">
            <x v="1"/>
          </reference>
        </references>
      </pivotArea>
    </chartFormat>
    <chartFormat chart="11" format="13" series="1">
      <pivotArea type="data" outline="0" fieldPosition="0">
        <references count="1">
          <reference field="4294967294" count="1" selected="0">
            <x v="0"/>
          </reference>
        </references>
      </pivotArea>
    </chartFormat>
    <chartFormat chart="11" format="14" series="1">
      <pivotArea type="data" outline="0" fieldPosition="0">
        <references count="1">
          <reference field="4294967294" count="1" selected="0">
            <x v="2"/>
          </reference>
        </references>
      </pivotArea>
    </chartFormat>
    <chartFormat chart="11" format="15"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0"/>
          </reference>
        </references>
      </pivotArea>
    </chartFormat>
  </chartFormats>
  <pivotHierarchies count="1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 1].[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chieve"/>
    <pivotHierarchy dragToData="1" caption="Invoice"/>
    <pivotHierarchy dragToData="1"/>
    <pivotHierarchy dragToData="1" caption="Target"/>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1]"/>
        <x15:activeTabTopLevelEntity name="[NN_EN_EE_Indi_bdgt__20012020]"/>
        <x15:activeTabTopLevelEntity name="[invoice_20200123104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7B4FE7-8E95-4957-AA1D-B519E90EF671}" name="PivotTable2" cacheId="12" dataOnRows="1" applyNumberFormats="0" applyBorderFormats="0" applyFontFormats="0" applyPatternFormats="0" applyAlignmentFormats="0" applyWidthHeightFormats="1" dataCaption="Values" tag="2b85852b-cbda-4668-95b6-d8d0c7198dd1" updatedVersion="8" minRefreshableVersion="3" useAutoFormatting="1" subtotalHiddenItems="1" rowGrandTotals="0" itemPrintTitles="1" createdVersion="5" indent="0" outline="1" outlineData="1" multipleFieldFilters="0" chartFormat="11">
  <location ref="B19:D23" firstHeaderRow="1" firstDataRow="2" firstDataCol="1" rowPageCount="1" colPageCount="1"/>
  <pivotFields count="6">
    <pivotField axis="axisCol"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2"/>
  </rowFields>
  <rowItems count="3">
    <i>
      <x/>
    </i>
    <i i="1">
      <x v="1"/>
    </i>
    <i i="2">
      <x v="2"/>
    </i>
  </rowItems>
  <colFields count="1">
    <field x="0"/>
  </colFields>
  <colItems count="2">
    <i>
      <x/>
    </i>
    <i t="grand">
      <x/>
    </i>
  </colItems>
  <pageFields count="1">
    <pageField fld="4" hier="99" name="[invoice_202001231041 1].[income_class].&amp;[New]" cap="New"/>
  </pageFields>
  <dataFields count="3">
    <dataField name="Invoice" fld="3" baseField="0" baseItem="0" numFmtId="164"/>
    <dataField name="Achieve" fld="2" baseField="0" baseItem="0" numFmtId="164"/>
    <dataField name="Target" fld="1" baseField="0" baseItem="0" numFmtId="164"/>
  </dataFields>
  <chartFormats count="12">
    <chartFormat chart="0" format="0" series="1">
      <pivotArea type="data" outline="0" fieldPosition="0">
        <references count="1">
          <reference field="4294967294" count="1" selected="0">
            <x v="2"/>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2"/>
          </reference>
          <reference field="0" count="1" selected="0">
            <x v="0"/>
          </reference>
        </references>
      </pivotArea>
    </chartFormat>
    <chartFormat chart="8" format="9" series="1">
      <pivotArea type="data" outline="0" fieldPosition="0">
        <references count="2">
          <reference field="4294967294" count="1" selected="0">
            <x v="2"/>
          </reference>
          <reference field="0" count="1" selected="0">
            <x v="0"/>
          </reference>
        </references>
      </pivotArea>
    </chartFormat>
    <chartFormat chart="8" format="10">
      <pivotArea type="data" outline="0" fieldPosition="0">
        <references count="2">
          <reference field="4294967294" count="1" selected="0">
            <x v="2"/>
          </reference>
          <reference field="0" count="1" selected="0">
            <x v="0"/>
          </reference>
        </references>
      </pivotArea>
    </chartFormat>
    <chartFormat chart="8" format="11">
      <pivotArea type="data" outline="0" fieldPosition="0">
        <references count="2">
          <reference field="4294967294" count="1" selected="0">
            <x v="1"/>
          </reference>
          <reference field="0" count="1" selected="0">
            <x v="0"/>
          </reference>
        </references>
      </pivotArea>
    </chartFormat>
    <chartFormat chart="8" format="12">
      <pivotArea type="data" outline="0" fieldPosition="0">
        <references count="2">
          <reference field="4294967294" count="1" selected="0">
            <x v="0"/>
          </reference>
          <reference field="0" count="1" selected="0">
            <x v="0"/>
          </reference>
        </references>
      </pivotArea>
    </chartFormat>
    <chartFormat chart="8" format="13" series="1">
      <pivotArea type="data" outline="0" fieldPosition="0">
        <references count="1">
          <reference field="4294967294" count="1" selected="0">
            <x v="1"/>
          </reference>
        </references>
      </pivotArea>
    </chartFormat>
    <chartFormat chart="8" format="14" series="1">
      <pivotArea type="data" outline="0" fieldPosition="0">
        <references count="1">
          <reference field="4294967294" count="1" selected="0">
            <x v="0"/>
          </reference>
        </references>
      </pivotArea>
    </chartFormat>
    <chartFormat chart="8" format="15" series="1">
      <pivotArea type="data" outline="0" fieldPosition="0">
        <references count="1">
          <reference field="4294967294" count="1" selected="0">
            <x v="2"/>
          </reference>
        </references>
      </pivotArea>
    </chartFormat>
    <chartFormat chart="8" format="16" series="1">
      <pivotArea type="data" outline="0" fieldPosition="0">
        <references count="2">
          <reference field="4294967294" count="1" selected="0">
            <x v="0"/>
          </reference>
          <reference field="0" count="1" selected="0">
            <x v="0"/>
          </reference>
        </references>
      </pivotArea>
    </chartFormat>
  </chartFormats>
  <pivotHierarchies count="1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 1].[income_class].&amp;[New]"/>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chieve"/>
    <pivotHierarchy dragToData="1" caption="Invoice"/>
    <pivotHierarchy dragToData="1" caption="Target"/>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1]"/>
        <x15:activeTabTopLevelEntity name="[NN_EN_EE_Indi_bdgt__20012020]"/>
        <x15:activeTabTopLevelEntity name="[invoice_20200123104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6318DF-5271-4303-94EC-CC2BD389C1B2}"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X25:AB35" firstHeaderRow="1" firstDataRow="2" firstDataCol="1"/>
  <pivotFields count="3">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3">
        <item x="0"/>
        <item x="1"/>
        <item x="2"/>
      </items>
    </pivotField>
  </pivotFields>
  <rowFields count="1">
    <field x="0"/>
  </rowFields>
  <rowItems count="9">
    <i>
      <x v="5"/>
    </i>
    <i>
      <x/>
    </i>
    <i>
      <x v="1"/>
    </i>
    <i>
      <x v="3"/>
    </i>
    <i>
      <x v="7"/>
    </i>
    <i>
      <x v="6"/>
    </i>
    <i>
      <x v="4"/>
    </i>
    <i>
      <x v="2"/>
    </i>
    <i t="grand">
      <x/>
    </i>
  </rowItems>
  <colFields count="1">
    <field x="2"/>
  </colFields>
  <colItems count="4">
    <i>
      <x/>
    </i>
    <i>
      <x v="1"/>
    </i>
    <i>
      <x v="2"/>
    </i>
    <i t="grand">
      <x/>
    </i>
  </colItems>
  <dataFields count="1">
    <dataField name="Count of invoice_number" fld="1" subtotal="count" baseField="0" baseItem="0"/>
  </dataFields>
  <chartFormats count="10">
    <chartFormat chart="0" format="3" series="1">
      <pivotArea type="data" outline="0" fieldPosition="0">
        <references count="1">
          <reference field="4294967294" count="1" selected="0">
            <x v="0"/>
          </reference>
        </references>
      </pivotArea>
    </chartFormat>
    <chartFormat chart="1" format="4" series="1">
      <pivotArea type="data" outline="0" fieldPosition="0">
        <references count="2">
          <reference field="4294967294" count="1" selected="0">
            <x v="0"/>
          </reference>
          <reference field="2" count="1" selected="0">
            <x v="0"/>
          </reference>
        </references>
      </pivotArea>
    </chartFormat>
    <chartFormat chart="1" format="5" series="1">
      <pivotArea type="data" outline="0" fieldPosition="0">
        <references count="2">
          <reference field="4294967294" count="1" selected="0">
            <x v="0"/>
          </reference>
          <reference field="2" count="1" selected="0">
            <x v="1"/>
          </reference>
        </references>
      </pivotArea>
    </chartFormat>
    <chartFormat chart="1" format="6" series="1">
      <pivotArea type="data" outline="0" fieldPosition="0">
        <references count="2">
          <reference field="4294967294" count="1" selected="0">
            <x v="0"/>
          </reference>
          <reference field="2" count="1" selected="0">
            <x v="2"/>
          </reference>
        </references>
      </pivotArea>
    </chartFormat>
    <chartFormat chart="2" format="7" series="1">
      <pivotArea type="data" outline="0" fieldPosition="0">
        <references count="2">
          <reference field="4294967294" count="1" selected="0">
            <x v="0"/>
          </reference>
          <reference field="2" count="1" selected="0">
            <x v="0"/>
          </reference>
        </references>
      </pivotArea>
    </chartFormat>
    <chartFormat chart="2" format="8" series="1">
      <pivotArea type="data" outline="0" fieldPosition="0">
        <references count="2">
          <reference field="4294967294" count="1" selected="0">
            <x v="0"/>
          </reference>
          <reference field="2" count="1" selected="0">
            <x v="1"/>
          </reference>
        </references>
      </pivotArea>
    </chartFormat>
    <chartFormat chart="2" format="9" series="1">
      <pivotArea type="data" outline="0" fieldPosition="0">
        <references count="2">
          <reference field="4294967294" count="1" selected="0">
            <x v="0"/>
          </reference>
          <reference field="2" count="1" selected="0">
            <x v="2"/>
          </reference>
        </references>
      </pivotArea>
    </chartFormat>
    <chartFormat chart="0" format="4" series="1">
      <pivotArea type="data" outline="0" fieldPosition="0">
        <references count="2">
          <reference field="4294967294" count="1" selected="0">
            <x v="0"/>
          </reference>
          <reference field="2" count="1" selected="0">
            <x v="0"/>
          </reference>
        </references>
      </pivotArea>
    </chartFormat>
    <chartFormat chart="0" format="5" series="1">
      <pivotArea type="data" outline="0" fieldPosition="0">
        <references count="2">
          <reference field="4294967294" count="1" selected="0">
            <x v="0"/>
          </reference>
          <reference field="2" count="1" selected="0">
            <x v="1"/>
          </reference>
        </references>
      </pivotArea>
    </chartFormat>
    <chartFormat chart="0" format="6" series="1">
      <pivotArea type="data" outline="0" fieldPosition="0">
        <references count="2">
          <reference field="4294967294" count="1" selected="0">
            <x v="0"/>
          </reference>
          <reference field="2" count="1" selected="0">
            <x v="2"/>
          </reference>
        </references>
      </pivotArea>
    </chartFormat>
  </chartFormats>
  <pivotHierarchies count="1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nvoice_number"/>
  </pivotHierarchies>
  <pivotTableStyleInfo name="PivotStyleLight16" showRowHeaders="1" showColHeaders="1" showRowStripes="0" showColStripes="0" showLastColumn="1"/>
  <rowHierarchiesUsage count="1">
    <rowHierarchyUsage hierarchyUsage="86"/>
  </rowHierarchiesUsage>
  <colHierarchiesUsage count="1">
    <colHierarchyUsage hierarchyUsage="8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oice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685CD3-B2EC-49EE-B612-1CBBD655AF65}"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F9:AG11" firstHeaderRow="1" firstDataRow="1" firstDataCol="1"/>
  <pivotFields count="12">
    <pivotField showAll="0"/>
    <pivotField numFmtId="14" showAll="0"/>
    <pivotField showAll="0"/>
    <pivotField showAll="0"/>
    <pivotField showAll="0"/>
    <pivotField showAll="0"/>
    <pivotField showAll="0"/>
    <pivotField axis="axisRow" showAll="0">
      <items count="4">
        <item x="2"/>
        <item h="1" x="0"/>
        <item h="1" x="1"/>
        <item t="default"/>
      </items>
    </pivotField>
    <pivotField showAll="0"/>
    <pivotField showAll="0"/>
    <pivotField dataField="1" showAll="0"/>
    <pivotField numFmtId="14" showAll="0"/>
  </pivotFields>
  <rowFields count="1">
    <field x="7"/>
  </rowFields>
  <rowItems count="2">
    <i>
      <x/>
    </i>
    <i t="grand">
      <x/>
    </i>
  </rowItems>
  <colItems count="1">
    <i/>
  </colItems>
  <dataFields count="1">
    <dataField name="Sum of Amount"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C86AB4E-E080-400A-9E2B-CFEB90F1E254}" name="PivotTable4"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K9:AL12" firstHeaderRow="1" firstDataRow="1" firstDataCol="1"/>
  <pivotFields count="8">
    <pivotField showAll="0"/>
    <pivotField axis="axisRow" showAll="0">
      <items count="10">
        <item x="1"/>
        <item x="2"/>
        <item x="3"/>
        <item x="4"/>
        <item x="5"/>
        <item x="6"/>
        <item x="7"/>
        <item x="8"/>
        <item x="0"/>
        <item t="default"/>
      </items>
    </pivotField>
    <pivotField showAll="0"/>
    <pivotField showAll="0"/>
    <pivotField axis="axisRow" numFmtId="14" showAll="0">
      <items count="14">
        <item x="6"/>
        <item x="7"/>
        <item x="4"/>
        <item x="3"/>
        <item x="0"/>
        <item x="2"/>
        <item x="1"/>
        <item x="5"/>
        <item x="9"/>
        <item x="8"/>
        <item x="10"/>
        <item x="11"/>
        <item x="12"/>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dataField="1" showAll="0">
      <items count="5">
        <item sd="0" x="0"/>
        <item sd="0" x="1"/>
        <item sd="0" x="2"/>
        <item sd="0" x="3"/>
        <item t="default"/>
      </items>
    </pivotField>
  </pivotFields>
  <rowFields count="5">
    <field x="7"/>
    <field x="6"/>
    <field x="5"/>
    <field x="1"/>
    <field x="4"/>
  </rowFields>
  <rowItems count="3">
    <i>
      <x v="1"/>
    </i>
    <i>
      <x v="2"/>
    </i>
    <i t="grand">
      <x/>
    </i>
  </rowItems>
  <colItems count="1">
    <i/>
  </colItems>
  <dataFields count="1">
    <dataField name="Count of Years (meeting_date)" fld="7"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1C7D392-928C-48FE-AD62-627D5BA75801}" name="PivotTable2"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J4:K14" firstHeaderRow="1" firstDataRow="1" firstDataCol="1"/>
  <pivotFields count="8">
    <pivotField showAll="0"/>
    <pivotField axis="axisRow" showAll="0" sortType="ascending">
      <items count="10">
        <item x="1"/>
        <item x="2"/>
        <item x="3"/>
        <item x="4"/>
        <item x="5"/>
        <item x="6"/>
        <item x="7"/>
        <item x="8"/>
        <item x="0"/>
        <item t="default"/>
      </items>
      <autoSortScope>
        <pivotArea dataOnly="0" outline="0" fieldPosition="0">
          <references count="1">
            <reference field="4294967294" count="1" selected="0">
              <x v="0"/>
            </reference>
          </references>
        </pivotArea>
      </autoSortScope>
    </pivotField>
    <pivotField showAll="0"/>
    <pivotField showAll="0"/>
    <pivotField dataField="1" numFmtId="14" showAll="0">
      <items count="14">
        <item x="6"/>
        <item x="7"/>
        <item x="4"/>
        <item x="3"/>
        <item x="0"/>
        <item x="2"/>
        <item x="1"/>
        <item x="5"/>
        <item x="9"/>
        <item x="8"/>
        <item x="10"/>
        <item x="11"/>
        <item x="1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10">
    <i>
      <x v="6"/>
    </i>
    <i>
      <x v="5"/>
    </i>
    <i>
      <x v="4"/>
    </i>
    <i>
      <x v="2"/>
    </i>
    <i>
      <x v="1"/>
    </i>
    <i>
      <x v="3"/>
    </i>
    <i>
      <x v="7"/>
    </i>
    <i>
      <x v="8"/>
    </i>
    <i>
      <x/>
    </i>
    <i t="grand">
      <x/>
    </i>
  </rowItems>
  <colItems count="1">
    <i/>
  </colItems>
  <dataFields count="1">
    <dataField name="Count of meeting_date" fld="4" subtotal="count" baseField="0" baseItem="0"/>
  </dataFields>
  <chartFormats count="5">
    <chartFormat chart="0"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181D637-BA32-4ABA-8A3A-48AD23554A1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L24:M27" firstHeaderRow="1" firstDataRow="1" firstDataCol="1"/>
  <pivotFields count="4">
    <pivotField showAll="0" countASubtotal="1">
      <items count="15">
        <item x="6"/>
        <item x="7"/>
        <item x="4"/>
        <item x="3"/>
        <item x="0"/>
        <item x="2"/>
        <item x="1"/>
        <item x="5"/>
        <item x="9"/>
        <item x="8"/>
        <item x="10"/>
        <item x="11"/>
        <item x="12"/>
        <item x="13"/>
        <item t="countA"/>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dataField="1" showAll="0">
      <items count="5">
        <item h="1" sd="0" x="0"/>
        <item sd="0" x="1"/>
        <item sd="0" x="2"/>
        <item h="1" sd="0" x="3"/>
        <item t="default"/>
      </items>
    </pivotField>
  </pivotFields>
  <rowFields count="1">
    <field x="3"/>
  </rowFields>
  <rowItems count="3">
    <i>
      <x v="1"/>
    </i>
    <i>
      <x v="2"/>
    </i>
    <i t="grand">
      <x/>
    </i>
  </rowItems>
  <colItems count="1">
    <i/>
  </colItems>
  <dataFields count="1">
    <dataField name="Count of Years (meeting_date)" fld="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5A870FA-2B52-4FF8-ABB1-E5334FDA04E5}" name="PivotTable2" cacheId="2"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25">
  <location ref="Q54:R62" firstHeaderRow="1" firstDataRow="1" firstDataCol="1"/>
  <pivotFields count="1">
    <pivotField axis="axisRow" dataField="1" showAll="0" sortType="descending">
      <items count="9">
        <item x="0"/>
        <item x="5"/>
        <item x="4"/>
        <item x="3"/>
        <item x="1"/>
        <item x="2"/>
        <item x="6"/>
        <item h="1" x="7"/>
        <item t="default"/>
      </items>
      <autoSortScope>
        <pivotArea dataOnly="0" outline="0" fieldPosition="0">
          <references count="1">
            <reference field="4294967294" count="1" selected="0">
              <x v="0"/>
            </reference>
          </references>
        </pivotArea>
      </autoSortScope>
    </pivotField>
  </pivotFields>
  <rowFields count="1">
    <field x="0"/>
  </rowFields>
  <rowItems count="8">
    <i>
      <x/>
    </i>
    <i>
      <x v="2"/>
    </i>
    <i>
      <x v="4"/>
    </i>
    <i>
      <x v="1"/>
    </i>
    <i>
      <x v="3"/>
    </i>
    <i>
      <x v="5"/>
    </i>
    <i>
      <x v="6"/>
    </i>
    <i t="grand">
      <x/>
    </i>
  </rowItems>
  <colItems count="1">
    <i/>
  </colItems>
  <dataFields count="1">
    <dataField name="Count of product_group" fld="0" subtotal="count" baseField="0" baseItem="0"/>
  </dataFields>
  <chartFormats count="3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5" format="18" series="1">
      <pivotArea type="data" outline="0" fieldPosition="0">
        <references count="1">
          <reference field="4294967294" count="1" selected="0">
            <x v="0"/>
          </reference>
        </references>
      </pivotArea>
    </chartFormat>
    <chartFormat chart="5" format="19">
      <pivotArea type="data" outline="0" fieldPosition="0">
        <references count="2">
          <reference field="4294967294" count="1" selected="0">
            <x v="0"/>
          </reference>
          <reference field="0" count="1" selected="0">
            <x v="0"/>
          </reference>
        </references>
      </pivotArea>
    </chartFormat>
    <chartFormat chart="5" format="20">
      <pivotArea type="data" outline="0" fieldPosition="0">
        <references count="2">
          <reference field="4294967294" count="1" selected="0">
            <x v="0"/>
          </reference>
          <reference field="0" count="1" selected="0">
            <x v="1"/>
          </reference>
        </references>
      </pivotArea>
    </chartFormat>
    <chartFormat chart="5" format="21">
      <pivotArea type="data" outline="0" fieldPosition="0">
        <references count="2">
          <reference field="4294967294" count="1" selected="0">
            <x v="0"/>
          </reference>
          <reference field="0" count="1" selected="0">
            <x v="2"/>
          </reference>
        </references>
      </pivotArea>
    </chartFormat>
    <chartFormat chart="5" format="22">
      <pivotArea type="data" outline="0" fieldPosition="0">
        <references count="2">
          <reference field="4294967294" count="1" selected="0">
            <x v="0"/>
          </reference>
          <reference field="0" count="1" selected="0">
            <x v="3"/>
          </reference>
        </references>
      </pivotArea>
    </chartFormat>
    <chartFormat chart="5" format="23">
      <pivotArea type="data" outline="0" fieldPosition="0">
        <references count="2">
          <reference field="4294967294" count="1" selected="0">
            <x v="0"/>
          </reference>
          <reference field="0" count="1" selected="0">
            <x v="4"/>
          </reference>
        </references>
      </pivotArea>
    </chartFormat>
    <chartFormat chart="5" format="24">
      <pivotArea type="data" outline="0" fieldPosition="0">
        <references count="2">
          <reference field="4294967294" count="1" selected="0">
            <x v="0"/>
          </reference>
          <reference field="0" count="1" selected="0">
            <x v="5"/>
          </reference>
        </references>
      </pivotArea>
    </chartFormat>
    <chartFormat chart="5" format="25">
      <pivotArea type="data" outline="0" fieldPosition="0">
        <references count="2">
          <reference field="4294967294" count="1" selected="0">
            <x v="0"/>
          </reference>
          <reference field="0" count="1" selected="0">
            <x v="6"/>
          </reference>
        </references>
      </pivotArea>
    </chartFormat>
    <chartFormat chart="5" format="26">
      <pivotArea type="data" outline="0" fieldPosition="0">
        <references count="2">
          <reference field="4294967294" count="1" selected="0">
            <x v="0"/>
          </reference>
          <reference field="0" count="1" selected="0">
            <x v="7"/>
          </reference>
        </references>
      </pivotArea>
    </chartFormat>
    <chartFormat chart="10" format="27" series="1">
      <pivotArea type="data" outline="0" fieldPosition="0">
        <references count="1">
          <reference field="4294967294" count="1" selected="0">
            <x v="0"/>
          </reference>
        </references>
      </pivotArea>
    </chartFormat>
    <chartFormat chart="10" format="28">
      <pivotArea type="data" outline="0" fieldPosition="0">
        <references count="2">
          <reference field="4294967294" count="1" selected="0">
            <x v="0"/>
          </reference>
          <reference field="0" count="1" selected="0">
            <x v="0"/>
          </reference>
        </references>
      </pivotArea>
    </chartFormat>
    <chartFormat chart="10" format="29">
      <pivotArea type="data" outline="0" fieldPosition="0">
        <references count="2">
          <reference field="4294967294" count="1" selected="0">
            <x v="0"/>
          </reference>
          <reference field="0" count="1" selected="0">
            <x v="1"/>
          </reference>
        </references>
      </pivotArea>
    </chartFormat>
    <chartFormat chart="10" format="30">
      <pivotArea type="data" outline="0" fieldPosition="0">
        <references count="2">
          <reference field="4294967294" count="1" selected="0">
            <x v="0"/>
          </reference>
          <reference field="0" count="1" selected="0">
            <x v="2"/>
          </reference>
        </references>
      </pivotArea>
    </chartFormat>
    <chartFormat chart="10" format="31">
      <pivotArea type="data" outline="0" fieldPosition="0">
        <references count="2">
          <reference field="4294967294" count="1" selected="0">
            <x v="0"/>
          </reference>
          <reference field="0" count="1" selected="0">
            <x v="3"/>
          </reference>
        </references>
      </pivotArea>
    </chartFormat>
    <chartFormat chart="10" format="32">
      <pivotArea type="data" outline="0" fieldPosition="0">
        <references count="2">
          <reference field="4294967294" count="1" selected="0">
            <x v="0"/>
          </reference>
          <reference field="0" count="1" selected="0">
            <x v="4"/>
          </reference>
        </references>
      </pivotArea>
    </chartFormat>
    <chartFormat chart="10" format="33">
      <pivotArea type="data" outline="0" fieldPosition="0">
        <references count="2">
          <reference field="4294967294" count="1" selected="0">
            <x v="0"/>
          </reference>
          <reference field="0" count="1" selected="0">
            <x v="5"/>
          </reference>
        </references>
      </pivotArea>
    </chartFormat>
    <chartFormat chart="10" format="34">
      <pivotArea type="data" outline="0" fieldPosition="0">
        <references count="2">
          <reference field="4294967294" count="1" selected="0">
            <x v="0"/>
          </reference>
          <reference field="0" count="1" selected="0">
            <x v="6"/>
          </reference>
        </references>
      </pivotArea>
    </chartFormat>
    <chartFormat chart="10" format="35">
      <pivotArea type="data" outline="0" fieldPosition="0">
        <references count="2">
          <reference field="4294967294" count="1" selected="0">
            <x v="0"/>
          </reference>
          <reference field="0" count="1" selected="0">
            <x v="7"/>
          </reference>
        </references>
      </pivotArea>
    </chartFormat>
    <chartFormat chart="11" format="36" series="1">
      <pivotArea type="data" outline="0" fieldPosition="0">
        <references count="1">
          <reference field="4294967294" count="1" selected="0">
            <x v="0"/>
          </reference>
        </references>
      </pivotArea>
    </chartFormat>
    <chartFormat chart="11" format="37">
      <pivotArea type="data" outline="0" fieldPosition="0">
        <references count="2">
          <reference field="4294967294" count="1" selected="0">
            <x v="0"/>
          </reference>
          <reference field="0" count="1" selected="0">
            <x v="0"/>
          </reference>
        </references>
      </pivotArea>
    </chartFormat>
    <chartFormat chart="11" format="38">
      <pivotArea type="data" outline="0" fieldPosition="0">
        <references count="2">
          <reference field="4294967294" count="1" selected="0">
            <x v="0"/>
          </reference>
          <reference field="0" count="1" selected="0">
            <x v="1"/>
          </reference>
        </references>
      </pivotArea>
    </chartFormat>
    <chartFormat chart="11" format="39">
      <pivotArea type="data" outline="0" fieldPosition="0">
        <references count="2">
          <reference field="4294967294" count="1" selected="0">
            <x v="0"/>
          </reference>
          <reference field="0" count="1" selected="0">
            <x v="2"/>
          </reference>
        </references>
      </pivotArea>
    </chartFormat>
    <chartFormat chart="11" format="40">
      <pivotArea type="data" outline="0" fieldPosition="0">
        <references count="2">
          <reference field="4294967294" count="1" selected="0">
            <x v="0"/>
          </reference>
          <reference field="0" count="1" selected="0">
            <x v="3"/>
          </reference>
        </references>
      </pivotArea>
    </chartFormat>
    <chartFormat chart="11" format="41">
      <pivotArea type="data" outline="0" fieldPosition="0">
        <references count="2">
          <reference field="4294967294" count="1" selected="0">
            <x v="0"/>
          </reference>
          <reference field="0" count="1" selected="0">
            <x v="4"/>
          </reference>
        </references>
      </pivotArea>
    </chartFormat>
    <chartFormat chart="11" format="42">
      <pivotArea type="data" outline="0" fieldPosition="0">
        <references count="2">
          <reference field="4294967294" count="1" selected="0">
            <x v="0"/>
          </reference>
          <reference field="0" count="1" selected="0">
            <x v="5"/>
          </reference>
        </references>
      </pivotArea>
    </chartFormat>
    <chartFormat chart="11" format="43">
      <pivotArea type="data" outline="0" fieldPosition="0">
        <references count="2">
          <reference field="4294967294" count="1" selected="0">
            <x v="0"/>
          </reference>
          <reference field="0" count="1" selected="0">
            <x v="6"/>
          </reference>
        </references>
      </pivotArea>
    </chartFormat>
    <chartFormat chart="11" format="44">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B241C58-8BED-47F5-ADB4-73D52239EF32}"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Q18:AR23" firstHeaderRow="1" firstDataRow="1" firstDataCol="1"/>
  <pivotFields count="6">
    <pivotField axis="axisRow" showAll="0" measureFilter="1" sortType="descending">
      <items count="50">
        <item x="33"/>
        <item x="1"/>
        <item x="35"/>
        <item x="29"/>
        <item x="34"/>
        <item x="2"/>
        <item x="22"/>
        <item x="21"/>
        <item x="30"/>
        <item x="36"/>
        <item x="16"/>
        <item x="13"/>
        <item x="37"/>
        <item x="38"/>
        <item x="20"/>
        <item x="15"/>
        <item x="0"/>
        <item x="45"/>
        <item x="18"/>
        <item x="40"/>
        <item x="12"/>
        <item x="23"/>
        <item x="24"/>
        <item x="42"/>
        <item x="10"/>
        <item x="11"/>
        <item x="3"/>
        <item x="44"/>
        <item x="27"/>
        <item x="14"/>
        <item x="39"/>
        <item x="28"/>
        <item x="26"/>
        <item x="25"/>
        <item x="43"/>
        <item x="46"/>
        <item x="6"/>
        <item x="5"/>
        <item x="4"/>
        <item x="8"/>
        <item x="31"/>
        <item x="47"/>
        <item x="7"/>
        <item x="41"/>
        <item x="17"/>
        <item x="19"/>
        <item x="48"/>
        <item x="9"/>
        <item x="32"/>
        <item t="default"/>
      </items>
      <autoSortScope>
        <pivotArea dataOnly="0" outline="0" fieldPosition="0">
          <references count="1">
            <reference field="4294967294" count="1" selected="0">
              <x v="0"/>
            </reference>
          </references>
        </pivotArea>
      </autoSortScope>
    </pivotField>
    <pivotField dataField="1" showAll="0"/>
    <pivotField numFmtId="14" showAll="0">
      <items count="17">
        <item x="7"/>
        <item x="15"/>
        <item x="8"/>
        <item x="11"/>
        <item x="0"/>
        <item x="9"/>
        <item x="10"/>
        <item x="4"/>
        <item x="5"/>
        <item x="6"/>
        <item x="14"/>
        <item x="1"/>
        <item x="3"/>
        <item x="2"/>
        <item x="13"/>
        <item x="1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sortType="descending">
      <items count="5">
        <item sd="0" x="0"/>
        <item sd="0" x="1"/>
        <item sd="0" x="2"/>
        <item sd="0" x="3"/>
        <item t="default"/>
      </items>
      <autoSortScope>
        <pivotArea dataOnly="0" outline="0" fieldPosition="0">
          <references count="1">
            <reference field="4294967294" count="1" selected="0">
              <x v="0"/>
            </reference>
          </references>
        </pivotArea>
      </autoSortScope>
    </pivotField>
  </pivotFields>
  <rowFields count="1">
    <field x="0"/>
  </rowFields>
  <rowItems count="5">
    <i>
      <x v="17"/>
    </i>
    <i>
      <x v="16"/>
    </i>
    <i>
      <x v="12"/>
    </i>
    <i>
      <x v="10"/>
    </i>
    <i t="grand">
      <x/>
    </i>
  </rowItems>
  <colItems count="1">
    <i/>
  </colItems>
  <dataFields count="1">
    <dataField name="Sum of revenue_amount" fld="1" baseField="0" baseItem="0"/>
  </dataFields>
  <chartFormats count="5">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B0E514A-6160-46E0-AA96-86504D8C7B5E}"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S7:AT12" firstHeaderRow="1" firstDataRow="1" firstDataCol="1"/>
  <pivotFields count="2">
    <pivotField axis="axisRow" showAll="0" measureFilter="1" sortType="ascending">
      <items count="50">
        <item x="32"/>
        <item x="9"/>
        <item x="48"/>
        <item x="19"/>
        <item x="17"/>
        <item x="41"/>
        <item x="7"/>
        <item x="47"/>
        <item x="31"/>
        <item x="8"/>
        <item x="4"/>
        <item x="5"/>
        <item x="6"/>
        <item x="46"/>
        <item x="43"/>
        <item x="25"/>
        <item x="26"/>
        <item x="28"/>
        <item x="39"/>
        <item x="14"/>
        <item x="27"/>
        <item x="44"/>
        <item x="3"/>
        <item x="11"/>
        <item x="10"/>
        <item x="42"/>
        <item x="24"/>
        <item x="23"/>
        <item x="12"/>
        <item x="40"/>
        <item x="18"/>
        <item x="45"/>
        <item x="0"/>
        <item x="15"/>
        <item x="20"/>
        <item x="38"/>
        <item x="37"/>
        <item x="13"/>
        <item x="16"/>
        <item x="36"/>
        <item x="30"/>
        <item x="21"/>
        <item x="22"/>
        <item x="2"/>
        <item x="34"/>
        <item x="29"/>
        <item x="35"/>
        <item x="1"/>
        <item x="33"/>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5">
    <i>
      <x v="38"/>
    </i>
    <i>
      <x v="32"/>
    </i>
    <i>
      <x v="36"/>
    </i>
    <i>
      <x v="31"/>
    </i>
    <i t="grand">
      <x/>
    </i>
  </rowItems>
  <colItems count="1">
    <i/>
  </colItems>
  <dataFields count="1">
    <dataField name="Sum of revenue_amount" fld="1" baseField="0" baseItem="0" numFmtId="165"/>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9EF1178-7677-4B2D-93CC-C387FA6441A0}"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B2:AC6" firstHeaderRow="1" firstDataRow="1" firstDataCol="1"/>
  <pivotFields count="2">
    <pivotField axis="axisRow" showAll="0">
      <items count="5">
        <item x="2"/>
        <item x="3"/>
        <item x="0"/>
        <item h="1" x="1"/>
        <item t="default"/>
      </items>
    </pivotField>
    <pivotField dataField="1" showAll="0">
      <items count="19">
        <item x="13"/>
        <item x="6"/>
        <item x="1"/>
        <item x="10"/>
        <item x="16"/>
        <item x="11"/>
        <item x="14"/>
        <item x="15"/>
        <item x="5"/>
        <item x="2"/>
        <item x="3"/>
        <item x="7"/>
        <item x="4"/>
        <item x="12"/>
        <item x="9"/>
        <item x="0"/>
        <item x="17"/>
        <item x="8"/>
        <item t="default"/>
      </items>
    </pivotField>
  </pivotFields>
  <rowFields count="1">
    <field x="0"/>
  </rowFields>
  <rowItems count="4">
    <i>
      <x/>
    </i>
    <i>
      <x v="1"/>
    </i>
    <i>
      <x v="2"/>
    </i>
    <i t="grand">
      <x/>
    </i>
  </rowItems>
  <colItems count="1">
    <i/>
  </colItems>
  <dataFields count="1">
    <dataField name="Sum of revenue_amount" fld="1" baseField="0" baseItem="0"/>
  </dataFields>
  <chartFormats count="5">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0" count="1" selected="0">
            <x v="0"/>
          </reference>
        </references>
      </pivotArea>
    </chartFormat>
    <chartFormat chart="15" format="2">
      <pivotArea type="data" outline="0" fieldPosition="0">
        <references count="2">
          <reference field="4294967294" count="1" selected="0">
            <x v="0"/>
          </reference>
          <reference field="0" count="1" selected="0">
            <x v="1"/>
          </reference>
        </references>
      </pivotArea>
    </chartFormat>
    <chartFormat chart="15" format="3">
      <pivotArea type="data" outline="0" fieldPosition="0">
        <references count="2">
          <reference field="4294967294" count="1" selected="0">
            <x v="0"/>
          </reference>
          <reference field="0" count="1" selected="0">
            <x v="2"/>
          </reference>
        </references>
      </pivotArea>
    </chartFormat>
    <chartFormat chart="15" format="4">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EB03757-CD0E-4413-8C6D-0EFF8D69E0E1}"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C35:AD39" firstHeaderRow="1" firstDataRow="1" firstDataCol="1"/>
  <pivotFields count="6">
    <pivotField numFmtId="14" showAll="0">
      <items count="10">
        <item x="1"/>
        <item x="8"/>
        <item x="2"/>
        <item x="0"/>
        <item x="7"/>
        <item x="4"/>
        <item x="6"/>
        <item x="5"/>
        <item x="3"/>
        <item t="default"/>
      </items>
    </pivotField>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4">
    <i>
      <x v="2"/>
    </i>
    <i>
      <x/>
    </i>
    <i>
      <x v="1"/>
    </i>
    <i t="grand">
      <x/>
    </i>
  </rowItems>
  <colItems count="1">
    <i/>
  </colItems>
  <dataFields count="1">
    <dataField name="Sum of 300000" fld="2"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4469A17D-4BD2-48D9-B5B9-85A390A1271A}" autoFormatId="16" applyNumberFormats="0" applyBorderFormats="0" applyFontFormats="0" applyPatternFormats="0" applyAlignmentFormats="0" applyWidthHeightFormats="0">
  <queryTableRefresh nextId="19">
    <queryTableFields count="18">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 ID" tableColumnId="7"/>
      <queryTableField id="8" name="Exe Name"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 id="18" name="Account Executive" tableColumnId="18"/>
    </queryTableFields>
  </queryTableRefresh>
  <extLst>
    <ext xmlns:x15="http://schemas.microsoft.com/office/spreadsheetml/2010/11/main" uri="{883FBD77-0823-4a55-B5E3-86C4891E6966}">
      <x15:queryTable sourceDataName="Query - brokerage_202001231040"/>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07A2BAA8-E70E-4C25-B57F-171DD3166EC8}" autoFormatId="16" applyNumberFormats="0" applyBorderFormats="0" applyFontFormats="0" applyPatternFormats="0" applyAlignmentFormats="0" applyWidthHeightFormats="0">
  <queryTableRefresh nextId="10">
    <queryTableFields count="9">
      <queryTableField id="1" name="client_name" tableColumnId="1"/>
      <queryTableField id="2" name="branch_name" tableColumnId="2"/>
      <queryTableField id="3" name="solution_group" tableColumnId="3"/>
      <queryTableField id="4" name="Account Exe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extLst>
    <ext xmlns:x15="http://schemas.microsoft.com/office/spreadsheetml/2010/11/main" uri="{883FBD77-0823-4a55-B5E3-86C4891E6966}">
      <x15:queryTable sourceDataName="Query - fees_20200123104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33702129-2C10-4D05-83B1-120A4FD6950F}" autoFormatId="16" applyNumberFormats="0" applyBorderFormats="0" applyFontFormats="0" applyPatternFormats="0" applyAlignmentFormats="0" applyWidthHeightFormats="0">
  <queryTableRefresh nextId="8">
    <queryTableFields count="7">
      <queryTableField id="1" name="Branch" tableColumnId="1"/>
      <queryTableField id="2" name="Account Exe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s>
  </queryTableRefresh>
  <extLst>
    <ext xmlns:x15="http://schemas.microsoft.com/office/spreadsheetml/2010/11/main" uri="{883FBD77-0823-4a55-B5E3-86C4891E6966}">
      <x15:queryTable sourceDataName="Query - NN+EN+EE Indi bdgt -20012020"/>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4" xr16:uid="{732429EA-EF31-4A08-9A7C-333AE58C7D35}" autoFormatId="16" applyNumberFormats="0" applyBorderFormats="0" applyFontFormats="0" applyPatternFormats="0" applyAlignmentFormats="0" applyWidthHeightFormats="0">
  <queryTableRefresh nextId="13">
    <queryTableFields count="12">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 ID" tableColumnId="6"/>
      <queryTableField id="7" name="Account Executive" tableColumnId="7"/>
      <queryTableField id="8" name="income_class" tableColumnId="8"/>
      <queryTableField id="9" name="Client Name" tableColumnId="9"/>
      <queryTableField id="10" name="policy_number" tableColumnId="10"/>
      <queryTableField id="11" name="Amount" tableColumnId="11"/>
      <queryTableField id="12" name="income_due_date" tableColumnId="12"/>
    </queryTableFields>
  </queryTableRefresh>
  <extLst>
    <ext xmlns:x15="http://schemas.microsoft.com/office/spreadsheetml/2010/11/main" uri="{883FBD77-0823-4a55-B5E3-86C4891E6966}">
      <x15:queryTable sourceDataName="Query - invoice_202001231041"/>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5" xr16:uid="{19308F8F-5B7A-46BE-8DCE-29D5502C0E65}" autoFormatId="16" applyNumberFormats="0" applyBorderFormats="0" applyFontFormats="0" applyPatternFormats="0" applyAlignmentFormats="0" applyWidthHeightFormats="0">
  <queryTableRefresh nextId="6">
    <queryTableFields count="5">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s>
  </queryTableRefresh>
  <extLst>
    <ext xmlns:x15="http://schemas.microsoft.com/office/spreadsheetml/2010/11/main" uri="{883FBD77-0823-4a55-B5E3-86C4891E6966}">
      <x15:queryTable sourceDataName="Query - meeting_list_202001231041"/>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6" xr16:uid="{A2FE2F50-BA9B-4D2F-AD39-C1699E0DF216}" autoFormatId="16" applyNumberFormats="0" applyBorderFormats="0" applyFontFormats="0" applyPatternFormats="0" applyAlignmentFormats="0" applyWidthHeightFormats="0">
  <queryTableRefresh nextId="14">
    <queryTableFields count="13">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s>
  </queryTableRefresh>
  <extLst>
    <ext xmlns:x15="http://schemas.microsoft.com/office/spreadsheetml/2010/11/main" uri="{883FBD77-0823-4a55-B5E3-86C4891E6966}">
      <x15:queryTable sourceDataName="Query - gcrm_opportunity_20200123104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Executive1" xr10:uid="{8B466D63-238F-4633-A52B-1FD879652983}" sourceName="Account Executive">
  <pivotTables>
    <pivotTable tabId="18" name="PivotTable1"/>
    <pivotTable tabId="5" name="PivotTable2"/>
  </pivotTables>
  <data>
    <tabular pivotCacheId="1739584216">
      <items count="9">
        <i x="1" s="1"/>
        <i x="2" s="1"/>
        <i x="3" s="1"/>
        <i x="4" s="1"/>
        <i x="5" s="1"/>
        <i x="6" s="1"/>
        <i x="7" s="1"/>
        <i x="8"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e_Name" xr10:uid="{437391B5-3949-4D03-899B-93FBB106C2E2}" sourceName="[brokerage_202001231040 1].[Exe Name]">
  <pivotTables>
    <pivotTable tabId="18" name="PivotTable5"/>
    <pivotTable tabId="18" name="PivotTable2"/>
    <pivotTable tabId="18" name="PivotTable4"/>
  </pivotTables>
  <data>
    <olap pivotCacheId="1046279111">
      <levels count="2">
        <level uniqueName="[brokerage_202001231040 1].[Exe Name].[(All)]" sourceCaption="(All)" count="0"/>
        <level uniqueName="[brokerage_202001231040 1].[Exe Name].[Exe Name]" sourceCaption="Exe Name" count="13">
          <ranges>
            <range startItem="0">
              <i n="[brokerage_202001231040 1].[Exe Name].&amp;" c="(blank)"/>
              <i n="[brokerage_202001231040 1].[Exe Name].&amp;[Abhinav Shivam]" c="Abhinav Shivam"/>
              <i n="[brokerage_202001231040 1].[Exe Name].&amp;[Animesh Rawat]" c="Animesh Rawat"/>
              <i n="[brokerage_202001231040 1].[Exe Name].&amp;[Juli]" c="Juli"/>
              <i n="[brokerage_202001231040 1].[Exe Name].&amp;[Ketan Jain]" c="Ketan Jain"/>
              <i n="[brokerage_202001231040 1].[Exe Name].&amp;[Manish Sharma]" c="Manish Sharma"/>
              <i n="[brokerage_202001231040 1].[Exe Name].&amp;[Mark]" c="Mark"/>
              <i n="[brokerage_202001231040 1].[Exe Name].&amp;[Raju Kumar]" c="Raju Kumar"/>
              <i n="[brokerage_202001231040 1].[Exe Name].&amp;[Shivani Sharma]" c="Shivani Sharma"/>
              <i n="[brokerage_202001231040 1].[Exe Name].&amp;[Vididt Saha]" c="Vididt Saha"/>
              <i n="[brokerage_202001231040 1].[Exe Name].&amp;[Vinay]" c="Vinay"/>
              <i n="[brokerage_202001231040 1].[Exe Name].&amp;[Gilbert]" c="Gilbert"/>
              <i n="[brokerage_202001231040 1].[Exe Name].&amp;[Kumar Jha]" c="Kumar Jha"/>
            </range>
          </ranges>
        </level>
      </levels>
      <selections count="1">
        <selection n="[brokerage_202001231040 1].[Exe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group" xr10:uid="{FDB367A1-E4AE-4071-B64E-4F001ED88C9C}" sourceName="product_group">
  <pivotTables>
    <pivotTable tabId="6" name="PivotTable2"/>
  </pivotTables>
  <data>
    <tabular pivotCacheId="1148309065">
      <items count="8">
        <i x="0" s="1"/>
        <i x="5" s="1"/>
        <i x="4" s="1"/>
        <i x="3" s="1"/>
        <i x="1" s="1"/>
        <i x="2" s="1"/>
        <i x="6" s="1"/>
        <i x="7"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meeting_date" xr10:uid="{E0C9BB5D-177B-4689-9636-17E4A3B533CF}" sourceName="Years (meeting_date)">
  <pivotTables>
    <pivotTable tabId="5" name="PivotTable5"/>
  </pivotTables>
  <data>
    <tabular pivotCacheId="1848974509">
      <items count="4">
        <i x="0"/>
        <i x="1" s="1"/>
        <i x="2"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Executive 1" xr10:uid="{0449425B-4730-444B-9FE5-8543BC1BFE87}" cache="Slicer_Account_Executive1" caption="Account Executive" startItem="6" rowHeight="234950"/>
  <slicer name="Exe Name" xr10:uid="{8CD69685-54E9-4459-9AD2-C3DFFBD17030}" cache="Slicer_Exe_Name" caption="Exe Name" startItem="5"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Executive 2" xr10:uid="{5ED7EC4A-83A7-44B2-99C6-D31F41A21315}" cache="Slicer_Account_Executive1" caption="Account Executive" style="Slicer Style 3" rowHeight="234950"/>
  <slicer name="Exe Name 1" xr10:uid="{8F18FB37-34B2-4DDD-8B3E-E4703A4ECA61}" cache="Slicer_Exe_Name" caption="Exe Name" level="1" style="Slicer Style 3" rowHeight="234950"/>
  <slicer name="product_group 1" xr10:uid="{22589582-F724-4845-8BF0-739642D50904}" cache="Slicer_product_group" caption="product_group" style="Slicer Style 3"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meeting_date)" xr10:uid="{6C6D5578-6A23-4898-8F32-ACD97047D94A}" cache="Slicer_Years__meeting_date" caption="Years (meeting_dat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group" xr10:uid="{9E8B968D-6276-448C-B597-F358107D6076}" cache="Slicer_product_group" caption="product_group"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F7937F9-EB16-4FD4-A9DF-C47F991A84A1}" name="brokerage_202001231040" displayName="brokerage_202001231040" ref="B1:S970" tableType="queryTable" totalsRowShown="0">
  <autoFilter ref="B1:S970" xr:uid="{5F7937F9-EB16-4FD4-A9DF-C47F991A84A1}"/>
  <tableColumns count="18">
    <tableColumn id="1" xr3:uid="{C8804E4D-D645-48B7-ADA6-98519EC94E63}" uniqueName="1" name="client_name" queryTableFieldId="1" dataDxfId="46"/>
    <tableColumn id="2" xr3:uid="{20A6FDE4-92C2-4EFA-A548-23944502F6B3}" uniqueName="2" name="policy_number" queryTableFieldId="2"/>
    <tableColumn id="3" xr3:uid="{58F1FCD6-0F24-4245-AB22-ECD70AF3A1B9}" uniqueName="3" name="policy_status" queryTableFieldId="3" dataDxfId="45"/>
    <tableColumn id="4" xr3:uid="{7A47AA38-D44B-4E2C-874B-88FF3242E3E0}" uniqueName="4" name="policy_start_date" queryTableFieldId="4" dataDxfId="44"/>
    <tableColumn id="5" xr3:uid="{9BDA7F41-29E4-4379-92D6-37F76480C51B}" uniqueName="5" name="policy_end_date" queryTableFieldId="5" dataDxfId="43"/>
    <tableColumn id="6" xr3:uid="{CFA44198-20F1-477F-9352-EA69F54C0DAB}" uniqueName="6" name="product_group" queryTableFieldId="6" dataDxfId="42"/>
    <tableColumn id="7" xr3:uid="{C5986ECD-C628-4787-A3A5-EF64ADE0E7FC}" uniqueName="7" name="Account Exe ID" queryTableFieldId="7"/>
    <tableColumn id="8" xr3:uid="{4688DAAC-A3C2-4535-A7D1-085492F1C293}" uniqueName="8" name="Exe Name" queryTableFieldId="8" dataDxfId="41"/>
    <tableColumn id="9" xr3:uid="{A40BDABD-CB8D-4AA7-B3D1-96CEE99C9B06}" uniqueName="9" name="branch_name" queryTableFieldId="9" dataDxfId="40"/>
    <tableColumn id="10" xr3:uid="{E5AFEBE7-3F77-4E82-80A4-2403F9BF329B}" uniqueName="10" name="solution_group" queryTableFieldId="10" dataDxfId="39"/>
    <tableColumn id="11" xr3:uid="{7626CBF9-E1AE-412C-8A32-C2D5D84BF8DE}" uniqueName="11" name="income_class" queryTableFieldId="11" dataDxfId="38"/>
    <tableColumn id="12" xr3:uid="{56A57103-2159-4CFA-9F89-3E6404E05CEC}" uniqueName="12" name="Amount" queryTableFieldId="12"/>
    <tableColumn id="13" xr3:uid="{924634CC-DCAE-437E-921E-B2C98DC413E5}" uniqueName="13" name="income_due_date" queryTableFieldId="13" dataDxfId="37"/>
    <tableColumn id="14" xr3:uid="{A33ECAB9-DC43-4B25-A124-C2580B773B2D}" uniqueName="14" name="revenue_transaction_type" queryTableFieldId="14" dataDxfId="36"/>
    <tableColumn id="15" xr3:uid="{55EBA305-AC5B-4110-BF1D-98AA8F29A263}" uniqueName="15" name="renewal_status" queryTableFieldId="15" dataDxfId="35"/>
    <tableColumn id="16" xr3:uid="{92C0816A-5E2D-4486-8EA5-C08D7F6BA320}" uniqueName="16" name="lapse_reason" queryTableFieldId="16" dataDxfId="34"/>
    <tableColumn id="17" xr3:uid="{E192A931-8504-4933-AAF7-A60275FC7565}" uniqueName="17" name="last_updated_date" queryTableFieldId="17" dataDxfId="33"/>
    <tableColumn id="18" xr3:uid="{29AC5284-190C-4439-B2F3-56C7BA6F5244}" uniqueName="18" name="Account Executive" queryTableFieldId="18" dataDxfId="3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0B8DBE1-A009-4064-BCA3-C9AE84AAE6F8}" name="fees_202001231041" displayName="fees_202001231041" ref="A1:I10" tableType="queryTable" totalsRowShown="0">
  <autoFilter ref="A1:I10" xr:uid="{F0B8DBE1-A009-4064-BCA3-C9AE84AAE6F8}"/>
  <tableColumns count="9">
    <tableColumn id="1" xr3:uid="{6C7A4819-0776-4128-ACC9-B33CC238A4DD}" uniqueName="1" name="client_name" queryTableFieldId="1" dataDxfId="31"/>
    <tableColumn id="2" xr3:uid="{812C69BD-DC91-4A54-8348-54244B5FC7EC}" uniqueName="2" name="branch_name" queryTableFieldId="2" dataDxfId="30"/>
    <tableColumn id="3" xr3:uid="{6EBFFE94-0551-47CE-BA9B-461A59EBF145}" uniqueName="3" name="solution_group" queryTableFieldId="3" dataDxfId="29"/>
    <tableColumn id="4" xr3:uid="{AD16F29D-F3B4-4F2C-820F-BDDC5C591271}" uniqueName="4" name="Account Exe ID" queryTableFieldId="4"/>
    <tableColumn id="5" xr3:uid="{DA5D7D50-E1D4-4DDF-A49D-BD82A3279C23}" uniqueName="5" name="Account Executive" queryTableFieldId="5" dataDxfId="28"/>
    <tableColumn id="6" xr3:uid="{43E3AFBF-82FA-4CF5-8EAA-B68977479C51}" uniqueName="6" name="income_class" queryTableFieldId="6" dataDxfId="27"/>
    <tableColumn id="7" xr3:uid="{BEEE3899-17DF-4FEC-A832-EBEC05566530}" uniqueName="7" name="Amount" queryTableFieldId="7"/>
    <tableColumn id="8" xr3:uid="{881BCC08-82A3-4176-B0D7-C47C2D199C54}" uniqueName="8" name="income_due_date" queryTableFieldId="8" dataDxfId="26"/>
    <tableColumn id="9" xr3:uid="{EC10754A-E89C-4EC2-81BB-1E678D690175}" uniqueName="9" name="revenue_transaction_type" queryTableFieldId="9" dataDxfId="2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6494998-2885-4768-83B2-E418BC27543D}" name="NN_EN_EE_Indi_bdgt__20012020" displayName="NN_EN_EE_Indi_bdgt__20012020" ref="G1:M11" tableType="queryTable" totalsRowShown="0">
  <autoFilter ref="G1:M11" xr:uid="{E6494998-2885-4768-83B2-E418BC27543D}"/>
  <tableColumns count="7">
    <tableColumn id="1" xr3:uid="{42492835-FE49-4701-A59A-BAEC27385E36}" uniqueName="1" name="Branch" queryTableFieldId="1" dataDxfId="24"/>
    <tableColumn id="2" xr3:uid="{298B66FD-A437-4056-A7FA-1EC34FC2BE29}" uniqueName="2" name="Account Exe ID" queryTableFieldId="2"/>
    <tableColumn id="3" xr3:uid="{D5C487D0-5ABB-4590-ABBA-732C9F2D3E9F}" uniqueName="3" name="Employee Name" queryTableFieldId="3" dataDxfId="23"/>
    <tableColumn id="4" xr3:uid="{BC2B2858-825C-43A2-A7AD-B937E14E08AA}" uniqueName="4" name="New Role2" queryTableFieldId="4" dataDxfId="22"/>
    <tableColumn id="5" xr3:uid="{DC8F61A1-58B7-497A-995C-C04E167928C9}" uniqueName="5" name="New Budget" queryTableFieldId="5"/>
    <tableColumn id="6" xr3:uid="{7EF6C9C8-D98A-4A75-A38E-D1C8BF52B9BC}" uniqueName="6" name="Cross sell bugdet" queryTableFieldId="6"/>
    <tableColumn id="7" xr3:uid="{5FF81C97-82BC-4C7B-AAE1-9C5A9F9A2B3C}" uniqueName="7" name="Renewal Budget" queryTableFieldId="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2E76FC1-9A5D-4DAF-8515-0D7FBF4E6D96}" name="invoice_202001231041" displayName="invoice_202001231041" ref="A1:L205" tableType="queryTable" totalsRowShown="0">
  <autoFilter ref="A1:L205" xr:uid="{92E76FC1-9A5D-4DAF-8515-0D7FBF4E6D96}"/>
  <tableColumns count="12">
    <tableColumn id="1" xr3:uid="{5B2497E0-D017-48EE-9AA8-E56D0BFC49C8}" uniqueName="1" name="invoice_number" queryTableFieldId="1"/>
    <tableColumn id="2" xr3:uid="{F7223061-2BFD-4F02-ACE7-627376CD2D67}" uniqueName="2" name="invoice_date" queryTableFieldId="2" dataDxfId="21"/>
    <tableColumn id="3" xr3:uid="{C440D4E7-6851-4D0E-A767-A01B25781839}" uniqueName="3" name="revenue_transaction_type" queryTableFieldId="3" dataDxfId="20"/>
    <tableColumn id="4" xr3:uid="{86F1547C-38D8-45BB-BB84-2C89AAA0AED4}" uniqueName="4" name="branch_name" queryTableFieldId="4" dataDxfId="19"/>
    <tableColumn id="5" xr3:uid="{0A231F45-D042-4B55-A2B1-5F76138DE5F4}" uniqueName="5" name="solution_group" queryTableFieldId="5" dataDxfId="18"/>
    <tableColumn id="6" xr3:uid="{E1F145F6-8B82-475F-ABB2-2E187D6F7351}" uniqueName="6" name="Account Exe ID" queryTableFieldId="6"/>
    <tableColumn id="7" xr3:uid="{184BF643-37DE-458D-A5FA-F0C1D85F3A0D}" uniqueName="7" name="Account Executive" queryTableFieldId="7" dataDxfId="17"/>
    <tableColumn id="8" xr3:uid="{D90D05FD-6267-4330-8212-B8118E2AA933}" uniqueName="8" name="income_class" queryTableFieldId="8" dataDxfId="16"/>
    <tableColumn id="9" xr3:uid="{4799E27C-7EFF-4826-A1ED-B392B86CF433}" uniqueName="9" name="Client Name" queryTableFieldId="9" dataDxfId="15"/>
    <tableColumn id="10" xr3:uid="{06A788E7-D409-48FF-9BC5-742A19A2308F}" uniqueName="10" name="policy_number" queryTableFieldId="10"/>
    <tableColumn id="11" xr3:uid="{33DBAC3F-4EBE-48D5-8B5F-636B13FFE493}" uniqueName="11" name="Amount" queryTableFieldId="11"/>
    <tableColumn id="12" xr3:uid="{E0E04AF9-7C6A-4F77-8D3F-42C40F54CD6E}" uniqueName="12" name="income_due_date" queryTableFieldId="12" dataDxfId="1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955CC9E-799D-4FDF-A268-347AFFBB5B73}" name="Table16" displayName="Table16" ref="Q25:R27" totalsRowShown="0">
  <autoFilter ref="Q25:R27" xr:uid="{7955CC9E-799D-4FDF-A268-347AFFBB5B73}"/>
  <tableColumns count="2">
    <tableColumn id="1" xr3:uid="{9A0A04E6-C184-4C2C-AFE6-36A4D3CE2C5E}" name="Column1">
      <calculatedColumnFormula>L25</calculatedColumnFormula>
    </tableColumn>
    <tableColumn id="2" xr3:uid="{F8BCCCCA-687E-4142-AFCA-6E5A694F33C8}" name="Column2">
      <calculatedColumnFormula>GETPIVOTDATA("Years (meeting_date)",$L$24,"Years (meeting_date)",2020)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58D6581-DD7D-4A24-9758-57EBA12F84A4}" name="meeting_list_202001231041" displayName="meeting_list_202001231041" ref="E1:I35" tableType="queryTable" totalsRowShown="0">
  <autoFilter ref="E1:I35" xr:uid="{158D6581-DD7D-4A24-9758-57EBA12F84A4}"/>
  <tableColumns count="5">
    <tableColumn id="1" xr3:uid="{93BBF3F8-B6CC-4105-ADDA-3A02EF314274}" uniqueName="1" name="Account Exe ID" queryTableFieldId="1"/>
    <tableColumn id="2" xr3:uid="{7D7D1DCF-088D-4E1A-BBEF-518090B29F07}" uniqueName="2" name="Account Executive" queryTableFieldId="2" dataDxfId="13"/>
    <tableColumn id="3" xr3:uid="{8024FE45-F404-4C14-8D4B-D7BE07B3FB92}" uniqueName="3" name="branch_name" queryTableFieldId="3" dataDxfId="12"/>
    <tableColumn id="4" xr3:uid="{9DB9EBA7-BE16-452E-B475-F480E3F95188}" uniqueName="4" name="global_attendees" queryTableFieldId="4" dataDxfId="11"/>
    <tableColumn id="5" xr3:uid="{4E8D177D-5220-4EBC-A388-E8FCA995AEB1}" uniqueName="5" name="meeting_date" queryTableFieldId="5" dataDxfId="1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A9F77C9E-92FC-4986-89B3-AF86B4BCC32C}" name="gcrm_opportunity_202001231041" displayName="gcrm_opportunity_202001231041" ref="A1:M50" tableType="queryTable" totalsRowShown="0">
  <autoFilter ref="A1:M50" xr:uid="{A9F77C9E-92FC-4986-89B3-AF86B4BCC32C}"/>
  <tableColumns count="13">
    <tableColumn id="1" xr3:uid="{191D6379-413A-420C-8BEF-23662F169F19}" uniqueName="1" name="opportunity_name" queryTableFieldId="1" dataDxfId="9"/>
    <tableColumn id="2" xr3:uid="{5FC8D1F2-CBF8-47CE-9DAA-E8A67066FF3F}" uniqueName="2" name="opportunity_id" queryTableFieldId="2" dataDxfId="8"/>
    <tableColumn id="3" xr3:uid="{4BFF518C-8053-46A0-BD02-3580F01603E5}" uniqueName="3" name="Account Exe Id" queryTableFieldId="3"/>
    <tableColumn id="4" xr3:uid="{52978B5D-87C5-45F6-825F-45F791DB6272}" uniqueName="4" name="Account Executive" queryTableFieldId="4" dataDxfId="7"/>
    <tableColumn id="5" xr3:uid="{DC9828C1-C544-4B2B-B6DD-62FE9D7079DD}" uniqueName="5" name="premium_amount" queryTableFieldId="5"/>
    <tableColumn id="6" xr3:uid="{CEE19D19-EE38-4556-8C5B-F54F388E35AF}" uniqueName="6" name="revenue_amount" queryTableFieldId="6"/>
    <tableColumn id="7" xr3:uid="{D0A0A692-ACC3-4E25-9D9F-C57F4598BE1F}" uniqueName="7" name="closing_date" queryTableFieldId="7" dataDxfId="6"/>
    <tableColumn id="8" xr3:uid="{15E16EFB-26B8-40D7-96BA-3F6E7E272CDC}" uniqueName="8" name="stage" queryTableFieldId="8" dataDxfId="5"/>
    <tableColumn id="9" xr3:uid="{8E801566-7E03-45DC-9EA4-A2CE937E9693}" uniqueName="9" name="branch" queryTableFieldId="9" dataDxfId="4"/>
    <tableColumn id="10" xr3:uid="{1B69C5E6-15CC-4129-A0E8-91A16ABEC01E}" uniqueName="10" name="specialty" queryTableFieldId="10" dataDxfId="3"/>
    <tableColumn id="11" xr3:uid="{E0520F34-2DA8-4014-AE87-8B72AFBF3114}" uniqueName="11" name="product_group" queryTableFieldId="11" dataDxfId="2"/>
    <tableColumn id="12" xr3:uid="{3790B0BF-3924-4F07-BF33-56489A0F4EF5}" uniqueName="12" name="product_sub_group" queryTableFieldId="12" dataDxfId="1"/>
    <tableColumn id="13" xr3:uid="{77FE3BC8-0CDE-41DC-B883-0B0FF487243F}" uniqueName="13" name="risk_details"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meeting_date" xr10:uid="{BE7F7F82-B81F-4435-AE87-B29CCA95273D}" sourceName="meeting_date">
  <pivotTables>
    <pivotTable tabId="5" name="PivotTable4"/>
    <pivotTable tabId="5" name="PivotTable2"/>
  </pivotTables>
  <state minimalRefreshVersion="6" lastRefreshVersion="6" pivotCacheId="1739584216" filterType="unknown">
    <bounds startDate="2019-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eeting_date 1" xr10:uid="{398878CF-63C6-4AFC-9CF4-46FA730791F8}" cache="NativeTimeline_meeting_date" caption="meeting_date" level="0" selectionLevel="0" scrollPosition="2019-01-01T00:00:00" style="Timeline Style 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eeting_date" xr10:uid="{3C244972-987F-4B8F-B4B6-3D86EE9800EC}" cache="NativeTimeline_meeting_date" caption="meeting_date" level="0" selectionLevel="0" scrollPosition="2019-01-01T00:00:00"/>
</timeline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microsoft.com/office/2007/relationships/slicer" Target="../slicers/slicer1.xml"/><Relationship Id="rId5" Type="http://schemas.openxmlformats.org/officeDocument/2006/relationships/drawing" Target="../drawings/drawing3.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8.xml.rels><?xml version="1.0" encoding="UTF-8" standalone="yes"?>
<Relationships xmlns="http://schemas.openxmlformats.org/package/2006/relationships"><Relationship Id="rId8" Type="http://schemas.microsoft.com/office/2011/relationships/timeline" Target="../timelines/timeline2.xml"/><Relationship Id="rId3" Type="http://schemas.openxmlformats.org/officeDocument/2006/relationships/pivotTable" Target="../pivotTables/pivotTable11.xml"/><Relationship Id="rId7" Type="http://schemas.microsoft.com/office/2007/relationships/slicer" Target="../slicers/slicer3.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8" Type="http://schemas.microsoft.com/office/2007/relationships/slicer" Target="../slicers/slicer4.xml"/><Relationship Id="rId3" Type="http://schemas.openxmlformats.org/officeDocument/2006/relationships/pivotTable" Target="../pivotTables/pivotTable14.xml"/><Relationship Id="rId7" Type="http://schemas.openxmlformats.org/officeDocument/2006/relationships/table" Target="../tables/table7.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drawing" Target="../drawings/drawing8.xml"/><Relationship Id="rId5" Type="http://schemas.openxmlformats.org/officeDocument/2006/relationships/pivotTable" Target="../pivotTables/pivotTable16.xml"/><Relationship Id="rId4"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C0D28-048F-4012-A1DF-C05C7DA51F6E}">
  <dimension ref="B1:AB970"/>
  <sheetViews>
    <sheetView topLeftCell="N1" zoomScaleNormal="100" workbookViewId="0">
      <selection activeCell="M52" sqref="M52"/>
    </sheetView>
  </sheetViews>
  <sheetFormatPr defaultRowHeight="14.4" x14ac:dyDescent="0.3"/>
  <cols>
    <col min="1" max="2" width="15.44140625" bestFit="1" customWidth="1"/>
    <col min="3" max="3" width="53.6640625" bestFit="1" customWidth="1"/>
    <col min="4" max="4" width="14.33203125" bestFit="1" customWidth="1"/>
    <col min="5" max="5" width="17.88671875" bestFit="1" customWidth="1"/>
    <col min="6" max="6" width="17.33203125" bestFit="1" customWidth="1"/>
    <col min="7" max="7" width="16.33203125" bestFit="1" customWidth="1"/>
    <col min="8" max="8" width="15.88671875" bestFit="1" customWidth="1"/>
    <col min="9" max="9" width="13.6640625" bestFit="1" customWidth="1"/>
    <col min="10" max="10" width="14.88671875" bestFit="1" customWidth="1"/>
    <col min="11" max="11" width="31.5546875" bestFit="1" customWidth="1"/>
    <col min="12" max="12" width="14.33203125" bestFit="1" customWidth="1"/>
    <col min="13" max="13" width="11" bestFit="1" customWidth="1"/>
    <col min="14" max="14" width="18.5546875" bestFit="1" customWidth="1"/>
    <col min="15" max="15" width="25.6640625" bestFit="1" customWidth="1"/>
    <col min="16" max="16" width="16" bestFit="1" customWidth="1"/>
    <col min="17" max="17" width="38.33203125" bestFit="1" customWidth="1"/>
    <col min="18" max="18" width="19.109375" bestFit="1" customWidth="1"/>
    <col min="19" max="19" width="18.6640625" bestFit="1" customWidth="1"/>
    <col min="27" max="27" width="10.6640625" bestFit="1" customWidth="1"/>
    <col min="28" max="28" width="14.44140625" bestFit="1" customWidth="1"/>
  </cols>
  <sheetData>
    <row r="1" spans="2:28" x14ac:dyDescent="0.3">
      <c r="B1" t="s">
        <v>0</v>
      </c>
      <c r="C1" t="s">
        <v>1</v>
      </c>
      <c r="D1" t="s">
        <v>2</v>
      </c>
      <c r="E1" t="s">
        <v>3</v>
      </c>
      <c r="F1" t="s">
        <v>4</v>
      </c>
      <c r="G1" t="s">
        <v>5</v>
      </c>
      <c r="H1" t="s">
        <v>452</v>
      </c>
      <c r="I1" t="s">
        <v>453</v>
      </c>
      <c r="J1" t="s">
        <v>6</v>
      </c>
      <c r="K1" t="s">
        <v>7</v>
      </c>
      <c r="L1" t="s">
        <v>8</v>
      </c>
      <c r="M1" t="s">
        <v>433</v>
      </c>
      <c r="N1" t="s">
        <v>9</v>
      </c>
      <c r="O1" t="s">
        <v>10</v>
      </c>
      <c r="P1" t="s">
        <v>11</v>
      </c>
      <c r="Q1" t="s">
        <v>12</v>
      </c>
      <c r="R1" t="s">
        <v>13</v>
      </c>
      <c r="S1" t="s">
        <v>554</v>
      </c>
    </row>
    <row r="2" spans="2:28" x14ac:dyDescent="0.3">
      <c r="B2" t="s">
        <v>434</v>
      </c>
      <c r="C2" t="s">
        <v>31</v>
      </c>
      <c r="D2" t="s">
        <v>14</v>
      </c>
      <c r="E2" s="1">
        <v>43209</v>
      </c>
      <c r="F2" s="1">
        <v>43573</v>
      </c>
      <c r="G2" t="s">
        <v>23</v>
      </c>
      <c r="H2">
        <v>1</v>
      </c>
      <c r="I2" t="s">
        <v>450</v>
      </c>
      <c r="J2" t="s">
        <v>32</v>
      </c>
      <c r="K2" t="s">
        <v>23</v>
      </c>
      <c r="L2" t="s">
        <v>27</v>
      </c>
      <c r="M2">
        <v>32186.720000000001</v>
      </c>
      <c r="N2" s="1">
        <v>43209</v>
      </c>
      <c r="O2" t="s">
        <v>17</v>
      </c>
      <c r="P2" t="s">
        <v>15</v>
      </c>
      <c r="R2" s="1">
        <v>43852</v>
      </c>
    </row>
    <row r="3" spans="2:28" x14ac:dyDescent="0.3">
      <c r="B3" t="s">
        <v>454</v>
      </c>
      <c r="C3" t="s">
        <v>830</v>
      </c>
      <c r="D3" t="s">
        <v>14</v>
      </c>
      <c r="E3" s="1">
        <v>43586</v>
      </c>
      <c r="F3" s="1">
        <v>43951</v>
      </c>
      <c r="G3" t="s">
        <v>23</v>
      </c>
      <c r="H3">
        <v>2</v>
      </c>
      <c r="I3" t="s">
        <v>451</v>
      </c>
      <c r="J3" t="s">
        <v>32</v>
      </c>
      <c r="K3" t="s">
        <v>23</v>
      </c>
      <c r="L3" t="s">
        <v>431</v>
      </c>
      <c r="M3">
        <v>23590.71</v>
      </c>
      <c r="N3" s="1">
        <v>43586</v>
      </c>
      <c r="O3" t="s">
        <v>17</v>
      </c>
      <c r="P3" t="s">
        <v>15</v>
      </c>
      <c r="R3" s="1">
        <v>43852</v>
      </c>
    </row>
    <row r="4" spans="2:28" x14ac:dyDescent="0.3">
      <c r="B4" t="s">
        <v>455</v>
      </c>
      <c r="C4" t="s">
        <v>37</v>
      </c>
      <c r="D4" t="s">
        <v>18</v>
      </c>
      <c r="E4" s="1">
        <v>43356</v>
      </c>
      <c r="F4" s="1">
        <v>43720</v>
      </c>
      <c r="G4" t="s">
        <v>24</v>
      </c>
      <c r="H4">
        <v>1</v>
      </c>
      <c r="I4" t="s">
        <v>450</v>
      </c>
      <c r="J4" t="s">
        <v>32</v>
      </c>
      <c r="K4" t="s">
        <v>38</v>
      </c>
      <c r="L4" t="s">
        <v>27</v>
      </c>
      <c r="M4">
        <v>4611.96</v>
      </c>
      <c r="N4" s="1">
        <v>43356</v>
      </c>
      <c r="O4" t="s">
        <v>17</v>
      </c>
      <c r="P4" t="s">
        <v>15</v>
      </c>
      <c r="R4" s="1">
        <v>43852</v>
      </c>
    </row>
    <row r="5" spans="2:28" x14ac:dyDescent="0.3">
      <c r="B5" t="s">
        <v>457</v>
      </c>
      <c r="C5" t="s">
        <v>831</v>
      </c>
      <c r="D5" t="s">
        <v>14</v>
      </c>
      <c r="E5" s="1">
        <v>43410</v>
      </c>
      <c r="F5" s="1">
        <v>43774</v>
      </c>
      <c r="G5" t="s">
        <v>26</v>
      </c>
      <c r="H5">
        <v>1</v>
      </c>
      <c r="I5" t="s">
        <v>450</v>
      </c>
      <c r="J5" t="s">
        <v>32</v>
      </c>
      <c r="K5" t="s">
        <v>16</v>
      </c>
      <c r="L5" t="s">
        <v>27</v>
      </c>
      <c r="M5">
        <v>1198.8800000000001</v>
      </c>
      <c r="N5" s="1">
        <v>43410</v>
      </c>
      <c r="O5" t="s">
        <v>17</v>
      </c>
      <c r="P5" t="s">
        <v>15</v>
      </c>
      <c r="R5" s="1">
        <v>43852</v>
      </c>
    </row>
    <row r="6" spans="2:28" x14ac:dyDescent="0.3">
      <c r="B6" t="s">
        <v>458</v>
      </c>
      <c r="C6" t="s">
        <v>42</v>
      </c>
      <c r="D6" t="s">
        <v>14</v>
      </c>
      <c r="E6" s="1">
        <v>43497</v>
      </c>
      <c r="F6" s="1">
        <v>43861</v>
      </c>
      <c r="G6" t="s">
        <v>19</v>
      </c>
      <c r="H6">
        <v>10</v>
      </c>
      <c r="I6" t="s">
        <v>441</v>
      </c>
      <c r="J6" t="s">
        <v>32</v>
      </c>
      <c r="K6" t="s">
        <v>20</v>
      </c>
      <c r="L6" t="s">
        <v>27</v>
      </c>
      <c r="M6">
        <v>1825.43</v>
      </c>
      <c r="N6" s="1">
        <v>43497</v>
      </c>
      <c r="O6" t="s">
        <v>17</v>
      </c>
      <c r="P6" t="s">
        <v>15</v>
      </c>
      <c r="R6" s="1">
        <v>43852</v>
      </c>
    </row>
    <row r="7" spans="2:28" x14ac:dyDescent="0.3">
      <c r="B7" t="s">
        <v>461</v>
      </c>
      <c r="C7" t="s">
        <v>832</v>
      </c>
      <c r="D7" t="s">
        <v>14</v>
      </c>
      <c r="E7" s="1">
        <v>43215</v>
      </c>
      <c r="F7" s="1">
        <v>43579</v>
      </c>
      <c r="G7" t="s">
        <v>26</v>
      </c>
      <c r="H7">
        <v>1</v>
      </c>
      <c r="I7" t="s">
        <v>450</v>
      </c>
      <c r="J7" t="s">
        <v>32</v>
      </c>
      <c r="K7" t="s">
        <v>20</v>
      </c>
      <c r="L7" t="s">
        <v>27</v>
      </c>
      <c r="M7">
        <v>847.38</v>
      </c>
      <c r="N7" s="1">
        <v>43215</v>
      </c>
      <c r="O7" t="s">
        <v>17</v>
      </c>
      <c r="P7" t="s">
        <v>15</v>
      </c>
      <c r="R7" s="1">
        <v>43852</v>
      </c>
    </row>
    <row r="8" spans="2:28" x14ac:dyDescent="0.3">
      <c r="B8" t="s">
        <v>462</v>
      </c>
      <c r="C8" t="s">
        <v>45</v>
      </c>
      <c r="D8" t="s">
        <v>18</v>
      </c>
      <c r="E8" s="1">
        <v>43215</v>
      </c>
      <c r="F8" s="1">
        <v>43579</v>
      </c>
      <c r="G8" t="s">
        <v>23</v>
      </c>
      <c r="H8">
        <v>1</v>
      </c>
      <c r="I8" t="s">
        <v>450</v>
      </c>
      <c r="J8" t="s">
        <v>32</v>
      </c>
      <c r="K8" t="s">
        <v>23</v>
      </c>
      <c r="L8" t="s">
        <v>27</v>
      </c>
      <c r="M8">
        <v>9900</v>
      </c>
      <c r="N8" s="1">
        <v>43215</v>
      </c>
      <c r="O8" t="s">
        <v>17</v>
      </c>
      <c r="P8" t="s">
        <v>15</v>
      </c>
      <c r="R8" s="1">
        <v>43852</v>
      </c>
    </row>
    <row r="9" spans="2:28" x14ac:dyDescent="0.3">
      <c r="B9" t="s">
        <v>464</v>
      </c>
      <c r="C9" t="s">
        <v>833</v>
      </c>
      <c r="D9" t="s">
        <v>14</v>
      </c>
      <c r="E9" s="1">
        <v>43215</v>
      </c>
      <c r="F9" s="1">
        <v>43579</v>
      </c>
      <c r="G9" t="s">
        <v>24</v>
      </c>
      <c r="H9">
        <v>1</v>
      </c>
      <c r="I9" t="s">
        <v>450</v>
      </c>
      <c r="J9" t="s">
        <v>32</v>
      </c>
      <c r="K9" t="s">
        <v>25</v>
      </c>
      <c r="L9" t="s">
        <v>27</v>
      </c>
      <c r="M9">
        <v>4093.2</v>
      </c>
      <c r="N9" s="1">
        <v>43215</v>
      </c>
      <c r="O9" t="s">
        <v>17</v>
      </c>
      <c r="P9" t="s">
        <v>15</v>
      </c>
      <c r="R9" s="1">
        <v>43852</v>
      </c>
    </row>
    <row r="10" spans="2:28" x14ac:dyDescent="0.3">
      <c r="B10" t="s">
        <v>466</v>
      </c>
      <c r="C10" t="s">
        <v>48</v>
      </c>
      <c r="D10" t="s">
        <v>18</v>
      </c>
      <c r="E10" s="1">
        <v>43240</v>
      </c>
      <c r="F10" s="1">
        <v>43604</v>
      </c>
      <c r="G10" t="s">
        <v>26</v>
      </c>
      <c r="H10">
        <v>1</v>
      </c>
      <c r="I10" t="s">
        <v>450</v>
      </c>
      <c r="J10" t="s">
        <v>32</v>
      </c>
      <c r="K10" t="s">
        <v>16</v>
      </c>
      <c r="L10" t="s">
        <v>27</v>
      </c>
      <c r="M10">
        <v>6101.25</v>
      </c>
      <c r="N10" s="1">
        <v>43240</v>
      </c>
      <c r="O10" t="s">
        <v>17</v>
      </c>
      <c r="P10" t="s">
        <v>15</v>
      </c>
      <c r="R10" s="1">
        <v>43852</v>
      </c>
      <c r="AA10" s="9" t="s">
        <v>827</v>
      </c>
      <c r="AB10" t="s">
        <v>828</v>
      </c>
    </row>
    <row r="11" spans="2:28" x14ac:dyDescent="0.3">
      <c r="B11" t="s">
        <v>469</v>
      </c>
      <c r="C11" t="s">
        <v>834</v>
      </c>
      <c r="D11" t="s">
        <v>14</v>
      </c>
      <c r="E11" s="1">
        <v>43703</v>
      </c>
      <c r="F11" s="1">
        <v>44068</v>
      </c>
      <c r="G11" t="s">
        <v>26</v>
      </c>
      <c r="H11">
        <v>3</v>
      </c>
      <c r="I11" t="s">
        <v>442</v>
      </c>
      <c r="J11" t="s">
        <v>32</v>
      </c>
      <c r="K11" t="s">
        <v>29</v>
      </c>
      <c r="L11" t="s">
        <v>432</v>
      </c>
      <c r="M11">
        <v>2089.25</v>
      </c>
      <c r="N11" s="1">
        <v>43703</v>
      </c>
      <c r="O11" t="s">
        <v>17</v>
      </c>
      <c r="P11" t="s">
        <v>15</v>
      </c>
      <c r="R11" s="1">
        <v>43852</v>
      </c>
      <c r="AA11" s="10" t="s">
        <v>432</v>
      </c>
      <c r="AB11">
        <v>13041253.29999999</v>
      </c>
    </row>
    <row r="12" spans="2:28" x14ac:dyDescent="0.3">
      <c r="B12" t="s">
        <v>470</v>
      </c>
      <c r="C12" t="s">
        <v>50</v>
      </c>
      <c r="D12" t="s">
        <v>14</v>
      </c>
      <c r="E12" s="1">
        <v>43466</v>
      </c>
      <c r="F12" s="1">
        <v>43830</v>
      </c>
      <c r="G12" t="s">
        <v>23</v>
      </c>
      <c r="H12">
        <v>3</v>
      </c>
      <c r="I12" t="s">
        <v>442</v>
      </c>
      <c r="J12" t="s">
        <v>32</v>
      </c>
      <c r="K12" t="s">
        <v>29</v>
      </c>
      <c r="L12" t="s">
        <v>432</v>
      </c>
      <c r="M12">
        <v>21768.61</v>
      </c>
      <c r="N12" s="1">
        <v>43466</v>
      </c>
      <c r="O12" t="s">
        <v>17</v>
      </c>
      <c r="P12" t="s">
        <v>15</v>
      </c>
      <c r="R12" s="1">
        <v>43852</v>
      </c>
      <c r="AA12" s="10" t="s">
        <v>812</v>
      </c>
      <c r="AB12">
        <v>13041253.29999999</v>
      </c>
    </row>
    <row r="13" spans="2:28" x14ac:dyDescent="0.3">
      <c r="B13" t="s">
        <v>471</v>
      </c>
      <c r="C13" t="s">
        <v>51</v>
      </c>
      <c r="D13" t="s">
        <v>14</v>
      </c>
      <c r="E13" s="1">
        <v>43466</v>
      </c>
      <c r="F13" s="1">
        <v>43830</v>
      </c>
      <c r="G13" t="s">
        <v>16</v>
      </c>
      <c r="H13">
        <v>3</v>
      </c>
      <c r="I13" t="s">
        <v>442</v>
      </c>
      <c r="J13" t="s">
        <v>32</v>
      </c>
      <c r="K13" t="s">
        <v>29</v>
      </c>
      <c r="L13" t="s">
        <v>432</v>
      </c>
      <c r="M13">
        <v>12019.2</v>
      </c>
      <c r="N13" s="1">
        <v>43466</v>
      </c>
      <c r="O13" t="s">
        <v>17</v>
      </c>
      <c r="P13" t="s">
        <v>15</v>
      </c>
      <c r="R13" s="1">
        <v>43852</v>
      </c>
    </row>
    <row r="14" spans="2:28" x14ac:dyDescent="0.3">
      <c r="B14" t="s">
        <v>472</v>
      </c>
      <c r="C14" t="s">
        <v>835</v>
      </c>
      <c r="D14" t="s">
        <v>14</v>
      </c>
      <c r="E14" s="1">
        <v>43191</v>
      </c>
      <c r="F14" s="1">
        <v>43555</v>
      </c>
      <c r="G14" t="s">
        <v>26</v>
      </c>
      <c r="H14">
        <v>3</v>
      </c>
      <c r="I14" t="s">
        <v>442</v>
      </c>
      <c r="J14" t="s">
        <v>32</v>
      </c>
      <c r="K14" t="s">
        <v>29</v>
      </c>
      <c r="L14" t="s">
        <v>27</v>
      </c>
      <c r="M14">
        <v>66937.72</v>
      </c>
      <c r="N14" s="1">
        <v>43191</v>
      </c>
      <c r="O14" t="s">
        <v>17</v>
      </c>
      <c r="P14" t="s">
        <v>15</v>
      </c>
      <c r="R14" s="1">
        <v>43852</v>
      </c>
    </row>
    <row r="15" spans="2:28" x14ac:dyDescent="0.3">
      <c r="B15" t="s">
        <v>473</v>
      </c>
      <c r="C15" t="s">
        <v>52</v>
      </c>
      <c r="D15" t="s">
        <v>14</v>
      </c>
      <c r="E15" s="1">
        <v>43231</v>
      </c>
      <c r="F15" s="1">
        <v>43595</v>
      </c>
      <c r="G15" t="s">
        <v>23</v>
      </c>
      <c r="H15">
        <v>3</v>
      </c>
      <c r="I15" t="s">
        <v>442</v>
      </c>
      <c r="J15" t="s">
        <v>32</v>
      </c>
      <c r="K15" t="s">
        <v>29</v>
      </c>
      <c r="L15" t="s">
        <v>27</v>
      </c>
      <c r="M15">
        <v>78374.84</v>
      </c>
      <c r="N15" s="1">
        <v>43231</v>
      </c>
      <c r="O15" t="s">
        <v>17</v>
      </c>
      <c r="P15" t="s">
        <v>15</v>
      </c>
      <c r="R15" s="1">
        <v>43852</v>
      </c>
    </row>
    <row r="16" spans="2:28" x14ac:dyDescent="0.3">
      <c r="B16" t="s">
        <v>474</v>
      </c>
      <c r="C16" t="s">
        <v>53</v>
      </c>
      <c r="D16" t="s">
        <v>18</v>
      </c>
      <c r="E16" s="1">
        <v>43191</v>
      </c>
      <c r="F16" s="1">
        <v>43555</v>
      </c>
      <c r="G16" t="s">
        <v>19</v>
      </c>
      <c r="H16">
        <v>10</v>
      </c>
      <c r="I16" t="s">
        <v>441</v>
      </c>
      <c r="J16" t="s">
        <v>32</v>
      </c>
      <c r="K16" t="s">
        <v>20</v>
      </c>
      <c r="L16" t="s">
        <v>27</v>
      </c>
      <c r="M16">
        <v>60000</v>
      </c>
      <c r="N16" s="1">
        <v>43191</v>
      </c>
      <c r="O16" t="s">
        <v>17</v>
      </c>
      <c r="P16" t="s">
        <v>15</v>
      </c>
      <c r="R16" s="1">
        <v>43852</v>
      </c>
    </row>
    <row r="17" spans="2:18" x14ac:dyDescent="0.3">
      <c r="B17" t="s">
        <v>477</v>
      </c>
      <c r="C17" t="s">
        <v>836</v>
      </c>
      <c r="D17" t="s">
        <v>14</v>
      </c>
      <c r="E17" s="1">
        <v>43191</v>
      </c>
      <c r="F17" s="1">
        <v>43555</v>
      </c>
      <c r="G17" t="s">
        <v>26</v>
      </c>
      <c r="H17">
        <v>3</v>
      </c>
      <c r="I17" t="s">
        <v>442</v>
      </c>
      <c r="J17" t="s">
        <v>32</v>
      </c>
      <c r="K17" t="s">
        <v>29</v>
      </c>
      <c r="L17" t="s">
        <v>27</v>
      </c>
      <c r="M17">
        <v>4715.63</v>
      </c>
      <c r="N17" s="1">
        <v>43191</v>
      </c>
      <c r="O17" t="s">
        <v>17</v>
      </c>
      <c r="P17" t="s">
        <v>15</v>
      </c>
      <c r="R17" s="1">
        <v>43852</v>
      </c>
    </row>
    <row r="18" spans="2:18" x14ac:dyDescent="0.3">
      <c r="B18" t="s">
        <v>478</v>
      </c>
      <c r="C18" t="s">
        <v>837</v>
      </c>
      <c r="D18" t="s">
        <v>14</v>
      </c>
      <c r="E18" s="1">
        <v>43191</v>
      </c>
      <c r="F18" s="1">
        <v>43555</v>
      </c>
      <c r="G18" t="s">
        <v>16</v>
      </c>
      <c r="H18">
        <v>3</v>
      </c>
      <c r="I18" t="s">
        <v>442</v>
      </c>
      <c r="J18" t="s">
        <v>32</v>
      </c>
      <c r="K18" t="s">
        <v>29</v>
      </c>
      <c r="L18" t="s">
        <v>27</v>
      </c>
      <c r="M18">
        <v>22755.25</v>
      </c>
      <c r="N18" s="1">
        <v>43191</v>
      </c>
      <c r="O18" t="s">
        <v>17</v>
      </c>
      <c r="P18" t="s">
        <v>15</v>
      </c>
      <c r="R18" s="1">
        <v>43852</v>
      </c>
    </row>
    <row r="19" spans="2:18" x14ac:dyDescent="0.3">
      <c r="B19" t="s">
        <v>479</v>
      </c>
      <c r="C19" t="s">
        <v>55</v>
      </c>
      <c r="D19" t="s">
        <v>14</v>
      </c>
      <c r="E19" s="1">
        <v>43191</v>
      </c>
      <c r="F19" s="1">
        <v>43555</v>
      </c>
      <c r="G19" t="s">
        <v>16</v>
      </c>
      <c r="H19">
        <v>12</v>
      </c>
      <c r="I19" t="s">
        <v>440</v>
      </c>
      <c r="J19" t="s">
        <v>32</v>
      </c>
      <c r="K19" t="s">
        <v>29</v>
      </c>
      <c r="L19" t="s">
        <v>27</v>
      </c>
      <c r="M19">
        <v>26443.63</v>
      </c>
      <c r="N19" s="1">
        <v>43191</v>
      </c>
      <c r="O19" t="s">
        <v>17</v>
      </c>
      <c r="P19" t="s">
        <v>15</v>
      </c>
      <c r="R19" s="1">
        <v>43852</v>
      </c>
    </row>
    <row r="20" spans="2:18" x14ac:dyDescent="0.3">
      <c r="B20" t="s">
        <v>484</v>
      </c>
      <c r="C20" t="s">
        <v>58</v>
      </c>
      <c r="D20" t="s">
        <v>14</v>
      </c>
      <c r="E20" s="1">
        <v>43332</v>
      </c>
      <c r="F20" s="1">
        <v>43696</v>
      </c>
      <c r="G20" t="s">
        <v>23</v>
      </c>
      <c r="H20">
        <v>1</v>
      </c>
      <c r="I20" t="s">
        <v>450</v>
      </c>
      <c r="J20" t="s">
        <v>32</v>
      </c>
      <c r="K20" t="s">
        <v>23</v>
      </c>
      <c r="L20" t="s">
        <v>27</v>
      </c>
      <c r="M20">
        <v>3300</v>
      </c>
      <c r="N20" s="1">
        <v>43332</v>
      </c>
      <c r="O20" t="s">
        <v>17</v>
      </c>
      <c r="P20" t="s">
        <v>15</v>
      </c>
      <c r="R20" s="1">
        <v>43852</v>
      </c>
    </row>
    <row r="21" spans="2:18" x14ac:dyDescent="0.3">
      <c r="B21" t="s">
        <v>485</v>
      </c>
      <c r="C21" t="s">
        <v>59</v>
      </c>
      <c r="D21" t="s">
        <v>14</v>
      </c>
      <c r="E21" s="1">
        <v>43354</v>
      </c>
      <c r="F21" s="1">
        <v>43718</v>
      </c>
      <c r="G21" t="s">
        <v>23</v>
      </c>
      <c r="H21">
        <v>1</v>
      </c>
      <c r="I21" t="s">
        <v>450</v>
      </c>
      <c r="J21" t="s">
        <v>32</v>
      </c>
      <c r="K21" t="s">
        <v>23</v>
      </c>
      <c r="L21" t="s">
        <v>27</v>
      </c>
      <c r="M21">
        <v>1072.5</v>
      </c>
      <c r="N21" s="1">
        <v>43354</v>
      </c>
      <c r="O21" t="s">
        <v>17</v>
      </c>
      <c r="P21" t="s">
        <v>15</v>
      </c>
      <c r="R21" s="1">
        <v>43852</v>
      </c>
    </row>
    <row r="22" spans="2:18" x14ac:dyDescent="0.3">
      <c r="B22" t="s">
        <v>486</v>
      </c>
      <c r="C22" t="s">
        <v>60</v>
      </c>
      <c r="D22" t="s">
        <v>14</v>
      </c>
      <c r="E22" s="1">
        <v>43186</v>
      </c>
      <c r="F22" s="1">
        <v>43550</v>
      </c>
      <c r="G22" t="s">
        <v>24</v>
      </c>
      <c r="H22">
        <v>1</v>
      </c>
      <c r="I22" t="s">
        <v>450</v>
      </c>
      <c r="J22" t="s">
        <v>32</v>
      </c>
      <c r="K22" t="s">
        <v>25</v>
      </c>
      <c r="L22" t="s">
        <v>27</v>
      </c>
      <c r="M22">
        <v>4002.46</v>
      </c>
      <c r="N22" s="1">
        <v>43186</v>
      </c>
      <c r="O22" t="s">
        <v>17</v>
      </c>
      <c r="P22" t="s">
        <v>15</v>
      </c>
      <c r="R22" s="1">
        <v>43852</v>
      </c>
    </row>
    <row r="23" spans="2:18" x14ac:dyDescent="0.3">
      <c r="B23" t="s">
        <v>487</v>
      </c>
      <c r="C23" t="s">
        <v>838</v>
      </c>
      <c r="D23" t="s">
        <v>14</v>
      </c>
      <c r="E23" s="1">
        <v>43326</v>
      </c>
      <c r="F23" s="1">
        <v>43690</v>
      </c>
      <c r="G23" t="s">
        <v>24</v>
      </c>
      <c r="H23">
        <v>1</v>
      </c>
      <c r="I23" t="s">
        <v>450</v>
      </c>
      <c r="J23" t="s">
        <v>32</v>
      </c>
      <c r="K23" t="s">
        <v>25</v>
      </c>
      <c r="L23" t="s">
        <v>27</v>
      </c>
      <c r="M23">
        <v>1374.25</v>
      </c>
      <c r="N23" s="1">
        <v>43326</v>
      </c>
      <c r="O23" t="s">
        <v>17</v>
      </c>
      <c r="P23" t="s">
        <v>15</v>
      </c>
      <c r="R23" s="1">
        <v>43852</v>
      </c>
    </row>
    <row r="24" spans="2:18" x14ac:dyDescent="0.3">
      <c r="B24" t="s">
        <v>488</v>
      </c>
      <c r="C24" t="s">
        <v>839</v>
      </c>
      <c r="D24" t="s">
        <v>14</v>
      </c>
      <c r="E24" s="1">
        <v>43186</v>
      </c>
      <c r="F24" s="1">
        <v>43550</v>
      </c>
      <c r="G24" t="s">
        <v>24</v>
      </c>
      <c r="H24">
        <v>1</v>
      </c>
      <c r="I24" t="s">
        <v>450</v>
      </c>
      <c r="J24" t="s">
        <v>32</v>
      </c>
      <c r="K24" t="s">
        <v>25</v>
      </c>
      <c r="L24" t="s">
        <v>432</v>
      </c>
      <c r="M24">
        <v>566.25</v>
      </c>
      <c r="N24" s="1">
        <v>43186</v>
      </c>
      <c r="O24" t="s">
        <v>17</v>
      </c>
      <c r="P24" t="s">
        <v>15</v>
      </c>
      <c r="R24" s="1">
        <v>43852</v>
      </c>
    </row>
    <row r="25" spans="2:18" x14ac:dyDescent="0.3">
      <c r="B25" t="s">
        <v>489</v>
      </c>
      <c r="C25" t="s">
        <v>61</v>
      </c>
      <c r="D25" t="s">
        <v>14</v>
      </c>
      <c r="E25" s="1">
        <v>43326</v>
      </c>
      <c r="F25" s="1">
        <v>43690</v>
      </c>
      <c r="G25" t="s">
        <v>26</v>
      </c>
      <c r="H25">
        <v>1</v>
      </c>
      <c r="I25" t="s">
        <v>450</v>
      </c>
      <c r="J25" t="s">
        <v>32</v>
      </c>
      <c r="K25" t="s">
        <v>25</v>
      </c>
      <c r="L25" t="s">
        <v>27</v>
      </c>
      <c r="M25">
        <v>445</v>
      </c>
      <c r="N25" s="1">
        <v>43326</v>
      </c>
      <c r="O25" t="s">
        <v>17</v>
      </c>
      <c r="P25" t="s">
        <v>15</v>
      </c>
      <c r="R25" s="1">
        <v>43852</v>
      </c>
    </row>
    <row r="26" spans="2:18" x14ac:dyDescent="0.3">
      <c r="B26" t="s">
        <v>491</v>
      </c>
      <c r="C26" t="s">
        <v>838</v>
      </c>
      <c r="D26" t="s">
        <v>18</v>
      </c>
      <c r="E26" s="1">
        <v>43344</v>
      </c>
      <c r="F26" s="1">
        <v>43708</v>
      </c>
      <c r="G26" t="s">
        <v>24</v>
      </c>
      <c r="H26">
        <v>1</v>
      </c>
      <c r="I26" t="s">
        <v>450</v>
      </c>
      <c r="J26" t="s">
        <v>32</v>
      </c>
      <c r="K26" t="s">
        <v>25</v>
      </c>
      <c r="L26" t="s">
        <v>27</v>
      </c>
      <c r="M26">
        <v>2049.42</v>
      </c>
      <c r="N26" s="1">
        <v>43344</v>
      </c>
      <c r="O26" t="s">
        <v>17</v>
      </c>
      <c r="P26" t="s">
        <v>15</v>
      </c>
      <c r="R26" s="1">
        <v>43852</v>
      </c>
    </row>
    <row r="27" spans="2:18" x14ac:dyDescent="0.3">
      <c r="B27" t="s">
        <v>492</v>
      </c>
      <c r="C27" t="s">
        <v>840</v>
      </c>
      <c r="D27" t="s">
        <v>14</v>
      </c>
      <c r="E27" s="1">
        <v>43313</v>
      </c>
      <c r="F27" s="1">
        <v>43677</v>
      </c>
      <c r="G27" t="s">
        <v>16</v>
      </c>
      <c r="H27">
        <v>6</v>
      </c>
      <c r="I27" t="s">
        <v>444</v>
      </c>
      <c r="J27" t="s">
        <v>32</v>
      </c>
      <c r="K27" t="s">
        <v>16</v>
      </c>
      <c r="L27" t="s">
        <v>27</v>
      </c>
      <c r="M27">
        <v>61425</v>
      </c>
      <c r="N27" s="1">
        <v>43313</v>
      </c>
      <c r="O27" t="s">
        <v>17</v>
      </c>
      <c r="P27" t="s">
        <v>15</v>
      </c>
      <c r="R27" s="1">
        <v>43852</v>
      </c>
    </row>
    <row r="28" spans="2:18" x14ac:dyDescent="0.3">
      <c r="B28" t="s">
        <v>493</v>
      </c>
      <c r="C28" t="s">
        <v>841</v>
      </c>
      <c r="D28" t="s">
        <v>14</v>
      </c>
      <c r="E28" s="1">
        <v>43370</v>
      </c>
      <c r="F28" s="1">
        <v>43734</v>
      </c>
      <c r="G28" t="s">
        <v>23</v>
      </c>
      <c r="H28">
        <v>1</v>
      </c>
      <c r="I28" t="s">
        <v>450</v>
      </c>
      <c r="J28" t="s">
        <v>32</v>
      </c>
      <c r="K28" t="s">
        <v>23</v>
      </c>
      <c r="L28" t="s">
        <v>27</v>
      </c>
      <c r="M28">
        <v>1650</v>
      </c>
      <c r="N28" s="1">
        <v>43370</v>
      </c>
      <c r="O28" t="s">
        <v>17</v>
      </c>
      <c r="P28" t="s">
        <v>15</v>
      </c>
      <c r="R28" s="1">
        <v>43852</v>
      </c>
    </row>
    <row r="29" spans="2:18" x14ac:dyDescent="0.3">
      <c r="B29" t="s">
        <v>494</v>
      </c>
      <c r="C29" t="s">
        <v>63</v>
      </c>
      <c r="D29" t="s">
        <v>18</v>
      </c>
      <c r="E29" s="1">
        <v>43160</v>
      </c>
      <c r="F29" s="1">
        <v>43524</v>
      </c>
      <c r="G29" t="s">
        <v>23</v>
      </c>
      <c r="H29">
        <v>3</v>
      </c>
      <c r="I29" t="s">
        <v>442</v>
      </c>
      <c r="J29" t="s">
        <v>32</v>
      </c>
      <c r="K29" t="s">
        <v>29</v>
      </c>
      <c r="L29" t="s">
        <v>27</v>
      </c>
      <c r="M29">
        <v>16335</v>
      </c>
      <c r="N29" s="1">
        <v>43160</v>
      </c>
      <c r="O29" t="s">
        <v>17</v>
      </c>
      <c r="P29" t="s">
        <v>15</v>
      </c>
      <c r="R29" s="1">
        <v>43852</v>
      </c>
    </row>
    <row r="30" spans="2:18" x14ac:dyDescent="0.3">
      <c r="B30" t="s">
        <v>496</v>
      </c>
      <c r="C30" t="s">
        <v>66</v>
      </c>
      <c r="D30" t="s">
        <v>14</v>
      </c>
      <c r="E30" s="1">
        <v>43192</v>
      </c>
      <c r="F30" s="1">
        <v>43556</v>
      </c>
      <c r="G30" t="s">
        <v>16</v>
      </c>
      <c r="H30">
        <v>12</v>
      </c>
      <c r="I30" t="s">
        <v>440</v>
      </c>
      <c r="J30" t="s">
        <v>32</v>
      </c>
      <c r="K30" t="s">
        <v>29</v>
      </c>
      <c r="L30" t="s">
        <v>27</v>
      </c>
      <c r="M30">
        <v>0</v>
      </c>
      <c r="N30" s="1">
        <v>43314</v>
      </c>
      <c r="O30" t="s">
        <v>17</v>
      </c>
      <c r="P30" t="s">
        <v>15</v>
      </c>
      <c r="R30" s="1">
        <v>43852</v>
      </c>
    </row>
    <row r="31" spans="2:18" x14ac:dyDescent="0.3">
      <c r="B31" t="s">
        <v>503</v>
      </c>
      <c r="C31" t="s">
        <v>71</v>
      </c>
      <c r="D31" t="s">
        <v>14</v>
      </c>
      <c r="E31" s="1">
        <v>43103</v>
      </c>
      <c r="F31" s="1">
        <v>43467</v>
      </c>
      <c r="G31" t="s">
        <v>23</v>
      </c>
      <c r="H31">
        <v>12</v>
      </c>
      <c r="I31" t="s">
        <v>440</v>
      </c>
      <c r="J31" t="s">
        <v>32</v>
      </c>
      <c r="K31" t="s">
        <v>29</v>
      </c>
      <c r="L31" t="s">
        <v>27</v>
      </c>
      <c r="M31">
        <v>66622.350000000006</v>
      </c>
      <c r="N31" s="1">
        <v>43103</v>
      </c>
      <c r="O31" t="s">
        <v>17</v>
      </c>
      <c r="P31" t="s">
        <v>15</v>
      </c>
      <c r="R31" s="1">
        <v>43852</v>
      </c>
    </row>
    <row r="32" spans="2:18" x14ac:dyDescent="0.3">
      <c r="B32" t="s">
        <v>504</v>
      </c>
      <c r="C32" t="s">
        <v>72</v>
      </c>
      <c r="D32" t="s">
        <v>14</v>
      </c>
      <c r="E32" s="1">
        <v>43191</v>
      </c>
      <c r="F32" s="1">
        <v>43555</v>
      </c>
      <c r="G32" t="s">
        <v>16</v>
      </c>
      <c r="H32">
        <v>12</v>
      </c>
      <c r="I32" t="s">
        <v>440</v>
      </c>
      <c r="J32" t="s">
        <v>32</v>
      </c>
      <c r="K32" t="s">
        <v>29</v>
      </c>
      <c r="L32" t="s">
        <v>27</v>
      </c>
      <c r="M32">
        <v>0</v>
      </c>
      <c r="N32" s="1">
        <v>43191</v>
      </c>
      <c r="O32" t="s">
        <v>17</v>
      </c>
      <c r="P32" t="s">
        <v>15</v>
      </c>
      <c r="R32" s="1">
        <v>43852</v>
      </c>
    </row>
    <row r="33" spans="2:18" x14ac:dyDescent="0.3">
      <c r="B33" t="s">
        <v>508</v>
      </c>
      <c r="C33" t="s">
        <v>76</v>
      </c>
      <c r="D33" t="s">
        <v>14</v>
      </c>
      <c r="E33" s="1">
        <v>43016</v>
      </c>
      <c r="F33" s="1">
        <v>43380</v>
      </c>
      <c r="G33" t="s">
        <v>23</v>
      </c>
      <c r="H33">
        <v>5</v>
      </c>
      <c r="I33" t="s">
        <v>445</v>
      </c>
      <c r="J33" t="s">
        <v>32</v>
      </c>
      <c r="K33" t="s">
        <v>23</v>
      </c>
      <c r="L33" t="s">
        <v>27</v>
      </c>
      <c r="M33">
        <v>34950.980000000003</v>
      </c>
      <c r="N33" s="1">
        <v>43016</v>
      </c>
      <c r="O33" t="s">
        <v>17</v>
      </c>
      <c r="P33" t="s">
        <v>15</v>
      </c>
      <c r="R33" s="1">
        <v>43852</v>
      </c>
    </row>
    <row r="34" spans="2:18" x14ac:dyDescent="0.3">
      <c r="B34" t="s">
        <v>509</v>
      </c>
      <c r="C34" t="s">
        <v>842</v>
      </c>
      <c r="D34" t="s">
        <v>14</v>
      </c>
      <c r="E34" s="1">
        <v>43040</v>
      </c>
      <c r="F34" s="1">
        <v>43404</v>
      </c>
      <c r="G34" t="s">
        <v>23</v>
      </c>
      <c r="H34">
        <v>5</v>
      </c>
      <c r="I34" t="s">
        <v>445</v>
      </c>
      <c r="J34" t="s">
        <v>32</v>
      </c>
      <c r="K34" t="s">
        <v>23</v>
      </c>
      <c r="L34" t="s">
        <v>27</v>
      </c>
      <c r="M34">
        <v>55687.5</v>
      </c>
      <c r="N34" s="1">
        <v>43040</v>
      </c>
      <c r="O34" t="s">
        <v>17</v>
      </c>
      <c r="P34" t="s">
        <v>15</v>
      </c>
      <c r="R34" s="1">
        <v>43852</v>
      </c>
    </row>
    <row r="35" spans="2:18" x14ac:dyDescent="0.3">
      <c r="B35" t="s">
        <v>510</v>
      </c>
      <c r="C35" t="s">
        <v>79</v>
      </c>
      <c r="D35" t="s">
        <v>14</v>
      </c>
      <c r="E35" s="1">
        <v>43567</v>
      </c>
      <c r="F35" s="1">
        <v>43932</v>
      </c>
      <c r="G35" t="s">
        <v>24</v>
      </c>
      <c r="H35">
        <v>11</v>
      </c>
      <c r="I35" t="s">
        <v>446</v>
      </c>
      <c r="J35" t="s">
        <v>32</v>
      </c>
      <c r="K35" t="s">
        <v>25</v>
      </c>
      <c r="L35" t="s">
        <v>27</v>
      </c>
      <c r="M35">
        <v>5187.3100000000004</v>
      </c>
      <c r="N35" s="1">
        <v>43567</v>
      </c>
      <c r="O35" t="s">
        <v>17</v>
      </c>
      <c r="P35" t="s">
        <v>15</v>
      </c>
      <c r="R35" s="1">
        <v>43852</v>
      </c>
    </row>
    <row r="36" spans="2:18" x14ac:dyDescent="0.3">
      <c r="B36" t="s">
        <v>511</v>
      </c>
      <c r="C36" t="s">
        <v>82</v>
      </c>
      <c r="D36" t="s">
        <v>14</v>
      </c>
      <c r="E36" s="1">
        <v>43337</v>
      </c>
      <c r="F36" s="1">
        <v>43701</v>
      </c>
      <c r="G36" t="s">
        <v>24</v>
      </c>
      <c r="H36">
        <v>1</v>
      </c>
      <c r="I36" t="s">
        <v>450</v>
      </c>
      <c r="J36" t="s">
        <v>32</v>
      </c>
      <c r="K36" t="s">
        <v>25</v>
      </c>
      <c r="L36" t="s">
        <v>432</v>
      </c>
      <c r="M36">
        <v>2116.48</v>
      </c>
      <c r="N36" s="1">
        <v>43337</v>
      </c>
      <c r="O36" t="s">
        <v>17</v>
      </c>
      <c r="P36" t="s">
        <v>15</v>
      </c>
      <c r="R36" s="1">
        <v>43852</v>
      </c>
    </row>
    <row r="37" spans="2:18" x14ac:dyDescent="0.3">
      <c r="B37" t="s">
        <v>512</v>
      </c>
      <c r="C37" t="s">
        <v>83</v>
      </c>
      <c r="D37" t="s">
        <v>14</v>
      </c>
      <c r="E37" s="1">
        <v>43434</v>
      </c>
      <c r="F37" s="1">
        <v>43798</v>
      </c>
      <c r="G37" t="s">
        <v>24</v>
      </c>
      <c r="H37">
        <v>1</v>
      </c>
      <c r="I37" t="s">
        <v>450</v>
      </c>
      <c r="J37" t="s">
        <v>32</v>
      </c>
      <c r="K37" t="s">
        <v>25</v>
      </c>
      <c r="L37" t="s">
        <v>27</v>
      </c>
      <c r="M37">
        <v>810.28</v>
      </c>
      <c r="N37" s="1">
        <v>43434</v>
      </c>
      <c r="O37" t="s">
        <v>17</v>
      </c>
      <c r="P37" t="s">
        <v>15</v>
      </c>
      <c r="R37" s="1">
        <v>43852</v>
      </c>
    </row>
    <row r="38" spans="2:18" x14ac:dyDescent="0.3">
      <c r="B38" t="s">
        <v>513</v>
      </c>
      <c r="C38" t="s">
        <v>843</v>
      </c>
      <c r="D38" t="s">
        <v>14</v>
      </c>
      <c r="E38" s="1">
        <v>43586</v>
      </c>
      <c r="F38" s="1">
        <v>43951</v>
      </c>
      <c r="G38" t="s">
        <v>26</v>
      </c>
      <c r="H38">
        <v>6</v>
      </c>
      <c r="I38" t="s">
        <v>444</v>
      </c>
      <c r="J38" t="s">
        <v>32</v>
      </c>
      <c r="K38" t="s">
        <v>40</v>
      </c>
      <c r="L38" t="s">
        <v>431</v>
      </c>
      <c r="M38">
        <v>379836.08</v>
      </c>
      <c r="N38" s="1">
        <v>43586</v>
      </c>
      <c r="O38" t="s">
        <v>17</v>
      </c>
      <c r="P38" t="s">
        <v>15</v>
      </c>
      <c r="R38" s="1">
        <v>43852</v>
      </c>
    </row>
    <row r="39" spans="2:18" x14ac:dyDescent="0.3">
      <c r="B39" t="s">
        <v>514</v>
      </c>
      <c r="C39" t="s">
        <v>84</v>
      </c>
      <c r="D39" t="s">
        <v>14</v>
      </c>
      <c r="E39" s="1">
        <v>43555</v>
      </c>
      <c r="F39" s="1">
        <v>43920</v>
      </c>
      <c r="G39" t="s">
        <v>16</v>
      </c>
      <c r="H39">
        <v>6</v>
      </c>
      <c r="I39" t="s">
        <v>444</v>
      </c>
      <c r="J39" t="s">
        <v>32</v>
      </c>
      <c r="K39" t="s">
        <v>16</v>
      </c>
      <c r="L39" t="s">
        <v>432</v>
      </c>
      <c r="M39">
        <v>28087.5</v>
      </c>
      <c r="N39" s="1">
        <v>43555</v>
      </c>
      <c r="O39" t="s">
        <v>17</v>
      </c>
      <c r="P39" t="s">
        <v>15</v>
      </c>
      <c r="R39" s="1">
        <v>43852</v>
      </c>
    </row>
    <row r="40" spans="2:18" x14ac:dyDescent="0.3">
      <c r="B40" t="s">
        <v>515</v>
      </c>
      <c r="C40" t="s">
        <v>85</v>
      </c>
      <c r="D40" t="s">
        <v>14</v>
      </c>
      <c r="E40" s="1">
        <v>43466</v>
      </c>
      <c r="F40" s="1">
        <v>43830</v>
      </c>
      <c r="G40" t="s">
        <v>16</v>
      </c>
      <c r="H40">
        <v>1</v>
      </c>
      <c r="I40" t="s">
        <v>450</v>
      </c>
      <c r="J40" t="s">
        <v>32</v>
      </c>
      <c r="K40" t="s">
        <v>16</v>
      </c>
      <c r="L40" t="s">
        <v>27</v>
      </c>
      <c r="M40">
        <v>137500</v>
      </c>
      <c r="N40" s="1">
        <v>43466</v>
      </c>
      <c r="O40" t="s">
        <v>17</v>
      </c>
      <c r="P40" t="s">
        <v>15</v>
      </c>
      <c r="R40" s="1">
        <v>43852</v>
      </c>
    </row>
    <row r="41" spans="2:18" x14ac:dyDescent="0.3">
      <c r="B41" t="s">
        <v>516</v>
      </c>
      <c r="C41" t="s">
        <v>86</v>
      </c>
      <c r="D41" t="s">
        <v>14</v>
      </c>
      <c r="E41" s="1">
        <v>43377</v>
      </c>
      <c r="F41" s="1">
        <v>43741</v>
      </c>
      <c r="G41" t="s">
        <v>16</v>
      </c>
      <c r="H41">
        <v>1</v>
      </c>
      <c r="I41" t="s">
        <v>450</v>
      </c>
      <c r="J41" t="s">
        <v>32</v>
      </c>
      <c r="K41" t="s">
        <v>16</v>
      </c>
      <c r="L41" t="s">
        <v>432</v>
      </c>
      <c r="M41">
        <v>18750</v>
      </c>
      <c r="N41" s="1">
        <v>43377</v>
      </c>
      <c r="O41" t="s">
        <v>17</v>
      </c>
      <c r="P41" t="s">
        <v>15</v>
      </c>
      <c r="R41" s="1">
        <v>43852</v>
      </c>
    </row>
    <row r="42" spans="2:18" x14ac:dyDescent="0.3">
      <c r="B42" t="s">
        <v>517</v>
      </c>
      <c r="C42" t="s">
        <v>87</v>
      </c>
      <c r="D42" t="s">
        <v>14</v>
      </c>
      <c r="E42" s="1">
        <v>43801</v>
      </c>
      <c r="F42" s="1">
        <v>44166</v>
      </c>
      <c r="G42" t="s">
        <v>16</v>
      </c>
      <c r="H42">
        <v>1</v>
      </c>
      <c r="I42" t="s">
        <v>450</v>
      </c>
      <c r="J42" t="s">
        <v>32</v>
      </c>
      <c r="K42" t="s">
        <v>16</v>
      </c>
      <c r="L42" t="s">
        <v>27</v>
      </c>
      <c r="M42">
        <v>8125</v>
      </c>
      <c r="N42" s="1">
        <v>43801</v>
      </c>
      <c r="O42" t="s">
        <v>17</v>
      </c>
      <c r="P42" t="s">
        <v>15</v>
      </c>
      <c r="R42" s="1">
        <v>43852</v>
      </c>
    </row>
    <row r="43" spans="2:18" x14ac:dyDescent="0.3">
      <c r="B43" t="s">
        <v>518</v>
      </c>
      <c r="C43" t="s">
        <v>88</v>
      </c>
      <c r="D43" t="s">
        <v>14</v>
      </c>
      <c r="E43" s="1">
        <v>43160</v>
      </c>
      <c r="F43" s="1">
        <v>43524</v>
      </c>
      <c r="G43" t="s">
        <v>24</v>
      </c>
      <c r="H43">
        <v>5</v>
      </c>
      <c r="I43" t="s">
        <v>445</v>
      </c>
      <c r="J43" t="s">
        <v>32</v>
      </c>
      <c r="K43" t="s">
        <v>43</v>
      </c>
      <c r="L43" t="s">
        <v>431</v>
      </c>
      <c r="M43">
        <v>116487.03999999999</v>
      </c>
      <c r="N43" s="1">
        <v>43160</v>
      </c>
      <c r="O43" t="s">
        <v>17</v>
      </c>
      <c r="P43" t="s">
        <v>15</v>
      </c>
      <c r="R43" s="1">
        <v>43852</v>
      </c>
    </row>
    <row r="44" spans="2:18" x14ac:dyDescent="0.3">
      <c r="B44" t="s">
        <v>519</v>
      </c>
      <c r="C44" t="s">
        <v>89</v>
      </c>
      <c r="D44" t="s">
        <v>14</v>
      </c>
      <c r="E44" s="1">
        <v>43160</v>
      </c>
      <c r="F44" s="1">
        <v>43524</v>
      </c>
      <c r="G44" t="s">
        <v>24</v>
      </c>
      <c r="H44">
        <v>5</v>
      </c>
      <c r="I44" t="s">
        <v>445</v>
      </c>
      <c r="J44" t="s">
        <v>32</v>
      </c>
      <c r="K44" t="s">
        <v>43</v>
      </c>
      <c r="L44" t="s">
        <v>431</v>
      </c>
      <c r="M44">
        <v>2988.62</v>
      </c>
      <c r="N44" s="1">
        <v>43160</v>
      </c>
      <c r="O44" t="s">
        <v>17</v>
      </c>
      <c r="P44" t="s">
        <v>15</v>
      </c>
      <c r="R44" s="1">
        <v>43852</v>
      </c>
    </row>
    <row r="45" spans="2:18" x14ac:dyDescent="0.3">
      <c r="B45" t="s">
        <v>520</v>
      </c>
      <c r="C45" t="s">
        <v>90</v>
      </c>
      <c r="D45" t="s">
        <v>14</v>
      </c>
      <c r="E45" s="1">
        <v>43160</v>
      </c>
      <c r="F45" s="1">
        <v>43524</v>
      </c>
      <c r="G45" t="s">
        <v>26</v>
      </c>
      <c r="H45">
        <v>5</v>
      </c>
      <c r="I45" t="s">
        <v>445</v>
      </c>
      <c r="J45" t="s">
        <v>32</v>
      </c>
      <c r="K45" t="s">
        <v>43</v>
      </c>
      <c r="L45" t="s">
        <v>431</v>
      </c>
      <c r="M45">
        <v>14627.5</v>
      </c>
      <c r="N45" s="1">
        <v>43160</v>
      </c>
      <c r="O45" t="s">
        <v>17</v>
      </c>
      <c r="P45" t="s">
        <v>15</v>
      </c>
      <c r="R45" s="1">
        <v>43852</v>
      </c>
    </row>
    <row r="46" spans="2:18" x14ac:dyDescent="0.3">
      <c r="B46" t="s">
        <v>521</v>
      </c>
      <c r="C46" t="s">
        <v>91</v>
      </c>
      <c r="D46" t="s">
        <v>14</v>
      </c>
      <c r="E46" s="1">
        <v>43160</v>
      </c>
      <c r="F46" s="1">
        <v>43524</v>
      </c>
      <c r="G46" t="s">
        <v>26</v>
      </c>
      <c r="H46">
        <v>5</v>
      </c>
      <c r="I46" t="s">
        <v>445</v>
      </c>
      <c r="J46" t="s">
        <v>32</v>
      </c>
      <c r="K46" t="s">
        <v>43</v>
      </c>
      <c r="L46" t="s">
        <v>431</v>
      </c>
      <c r="M46">
        <v>2020.5</v>
      </c>
      <c r="N46" s="1">
        <v>43160</v>
      </c>
      <c r="O46" t="s">
        <v>17</v>
      </c>
      <c r="P46" t="s">
        <v>15</v>
      </c>
      <c r="R46" s="1">
        <v>43852</v>
      </c>
    </row>
    <row r="47" spans="2:18" x14ac:dyDescent="0.3">
      <c r="B47" t="s">
        <v>522</v>
      </c>
      <c r="C47" t="s">
        <v>92</v>
      </c>
      <c r="D47" t="s">
        <v>14</v>
      </c>
      <c r="E47" s="1">
        <v>43160</v>
      </c>
      <c r="F47" s="1">
        <v>43524</v>
      </c>
      <c r="G47" t="s">
        <v>26</v>
      </c>
      <c r="H47">
        <v>5</v>
      </c>
      <c r="I47" t="s">
        <v>445</v>
      </c>
      <c r="J47" t="s">
        <v>32</v>
      </c>
      <c r="K47" t="s">
        <v>43</v>
      </c>
      <c r="L47" t="s">
        <v>431</v>
      </c>
      <c r="M47">
        <v>625.13</v>
      </c>
      <c r="N47" s="1">
        <v>43160</v>
      </c>
      <c r="O47" t="s">
        <v>17</v>
      </c>
      <c r="P47" t="s">
        <v>15</v>
      </c>
      <c r="R47" s="1">
        <v>43852</v>
      </c>
    </row>
    <row r="48" spans="2:18" x14ac:dyDescent="0.3">
      <c r="B48" t="s">
        <v>523</v>
      </c>
      <c r="C48" t="s">
        <v>93</v>
      </c>
      <c r="D48" t="s">
        <v>14</v>
      </c>
      <c r="E48" s="1">
        <v>43160</v>
      </c>
      <c r="F48" s="1">
        <v>43524</v>
      </c>
      <c r="G48" t="s">
        <v>26</v>
      </c>
      <c r="H48">
        <v>5</v>
      </c>
      <c r="I48" t="s">
        <v>445</v>
      </c>
      <c r="J48" t="s">
        <v>32</v>
      </c>
      <c r="K48" t="s">
        <v>43</v>
      </c>
      <c r="L48" t="s">
        <v>432</v>
      </c>
      <c r="M48">
        <v>417</v>
      </c>
      <c r="N48" s="1">
        <v>43160</v>
      </c>
      <c r="O48" t="s">
        <v>17</v>
      </c>
      <c r="P48" t="s">
        <v>15</v>
      </c>
      <c r="R48" s="1">
        <v>43852</v>
      </c>
    </row>
    <row r="49" spans="2:18" x14ac:dyDescent="0.3">
      <c r="B49" t="s">
        <v>524</v>
      </c>
      <c r="C49" t="s">
        <v>94</v>
      </c>
      <c r="D49" t="s">
        <v>14</v>
      </c>
      <c r="E49" s="1">
        <v>43160</v>
      </c>
      <c r="F49" s="1">
        <v>43524</v>
      </c>
      <c r="G49" t="s">
        <v>26</v>
      </c>
      <c r="H49">
        <v>5</v>
      </c>
      <c r="I49" t="s">
        <v>445</v>
      </c>
      <c r="J49" t="s">
        <v>32</v>
      </c>
      <c r="K49" t="s">
        <v>43</v>
      </c>
      <c r="L49" t="s">
        <v>431</v>
      </c>
      <c r="M49">
        <v>687.63</v>
      </c>
      <c r="N49" s="1">
        <v>43160</v>
      </c>
      <c r="O49" t="s">
        <v>17</v>
      </c>
      <c r="P49" t="s">
        <v>15</v>
      </c>
      <c r="R49" s="1">
        <v>43852</v>
      </c>
    </row>
    <row r="50" spans="2:18" x14ac:dyDescent="0.3">
      <c r="B50" t="s">
        <v>525</v>
      </c>
      <c r="C50" t="s">
        <v>95</v>
      </c>
      <c r="D50" t="s">
        <v>14</v>
      </c>
      <c r="E50" s="1">
        <v>43160</v>
      </c>
      <c r="F50" s="1">
        <v>43524</v>
      </c>
      <c r="G50" t="s">
        <v>16</v>
      </c>
      <c r="H50">
        <v>5</v>
      </c>
      <c r="I50" t="s">
        <v>445</v>
      </c>
      <c r="J50" t="s">
        <v>32</v>
      </c>
      <c r="K50" t="s">
        <v>43</v>
      </c>
      <c r="L50" t="s">
        <v>431</v>
      </c>
      <c r="M50">
        <v>374.88</v>
      </c>
      <c r="N50" s="1">
        <v>43160</v>
      </c>
      <c r="O50" t="s">
        <v>17</v>
      </c>
      <c r="P50" t="s">
        <v>15</v>
      </c>
      <c r="R50" s="1">
        <v>43852</v>
      </c>
    </row>
    <row r="51" spans="2:18" x14ac:dyDescent="0.3">
      <c r="B51" t="s">
        <v>526</v>
      </c>
      <c r="C51" t="s">
        <v>96</v>
      </c>
      <c r="D51" t="s">
        <v>14</v>
      </c>
      <c r="E51" s="1">
        <v>43160</v>
      </c>
      <c r="F51" s="1">
        <v>43524</v>
      </c>
      <c r="G51" t="s">
        <v>26</v>
      </c>
      <c r="H51">
        <v>5</v>
      </c>
      <c r="I51" t="s">
        <v>445</v>
      </c>
      <c r="J51" t="s">
        <v>32</v>
      </c>
      <c r="K51" t="s">
        <v>43</v>
      </c>
      <c r="L51" t="s">
        <v>431</v>
      </c>
      <c r="M51">
        <v>3537.25</v>
      </c>
      <c r="N51" s="1">
        <v>43160</v>
      </c>
      <c r="O51" t="s">
        <v>17</v>
      </c>
      <c r="P51" t="s">
        <v>15</v>
      </c>
      <c r="R51" s="1">
        <v>43852</v>
      </c>
    </row>
    <row r="52" spans="2:18" x14ac:dyDescent="0.3">
      <c r="B52" t="s">
        <v>527</v>
      </c>
      <c r="C52" t="s">
        <v>97</v>
      </c>
      <c r="D52" t="s">
        <v>14</v>
      </c>
      <c r="E52" s="1">
        <v>43160</v>
      </c>
      <c r="F52" s="1">
        <v>43524</v>
      </c>
      <c r="G52" t="s">
        <v>26</v>
      </c>
      <c r="H52">
        <v>5</v>
      </c>
      <c r="I52" t="s">
        <v>445</v>
      </c>
      <c r="J52" t="s">
        <v>32</v>
      </c>
      <c r="K52" t="s">
        <v>43</v>
      </c>
      <c r="L52" t="s">
        <v>431</v>
      </c>
      <c r="M52">
        <v>8881.5</v>
      </c>
      <c r="N52" s="1">
        <v>43160</v>
      </c>
      <c r="O52" t="s">
        <v>17</v>
      </c>
      <c r="P52" t="s">
        <v>15</v>
      </c>
      <c r="R52" s="1">
        <v>43852</v>
      </c>
    </row>
    <row r="53" spans="2:18" x14ac:dyDescent="0.3">
      <c r="B53" t="s">
        <v>528</v>
      </c>
      <c r="C53" t="s">
        <v>98</v>
      </c>
      <c r="D53" t="s">
        <v>14</v>
      </c>
      <c r="E53" s="1">
        <v>43608</v>
      </c>
      <c r="F53" s="1">
        <v>43973</v>
      </c>
      <c r="G53" t="s">
        <v>16</v>
      </c>
      <c r="H53">
        <v>1</v>
      </c>
      <c r="I53" t="s">
        <v>450</v>
      </c>
      <c r="J53" t="s">
        <v>32</v>
      </c>
      <c r="K53" t="s">
        <v>16</v>
      </c>
      <c r="L53" t="s">
        <v>27</v>
      </c>
      <c r="M53">
        <v>28125</v>
      </c>
      <c r="N53" s="1">
        <v>43608</v>
      </c>
      <c r="O53" t="s">
        <v>17</v>
      </c>
      <c r="P53" t="s">
        <v>15</v>
      </c>
      <c r="R53" s="1">
        <v>43852</v>
      </c>
    </row>
    <row r="54" spans="2:18" x14ac:dyDescent="0.3">
      <c r="B54" t="s">
        <v>529</v>
      </c>
      <c r="C54" t="s">
        <v>99</v>
      </c>
      <c r="D54" t="s">
        <v>14</v>
      </c>
      <c r="E54" s="1">
        <v>43608</v>
      </c>
      <c r="F54" s="1">
        <v>43973</v>
      </c>
      <c r="G54" t="s">
        <v>16</v>
      </c>
      <c r="H54">
        <v>1</v>
      </c>
      <c r="I54" t="s">
        <v>450</v>
      </c>
      <c r="J54" t="s">
        <v>32</v>
      </c>
      <c r="K54" t="s">
        <v>16</v>
      </c>
      <c r="L54" t="s">
        <v>27</v>
      </c>
      <c r="M54">
        <v>131250</v>
      </c>
      <c r="N54" s="1">
        <v>43608</v>
      </c>
      <c r="O54" t="s">
        <v>17</v>
      </c>
      <c r="P54" t="s">
        <v>15</v>
      </c>
      <c r="R54" s="1">
        <v>43852</v>
      </c>
    </row>
    <row r="55" spans="2:18" x14ac:dyDescent="0.3">
      <c r="B55" t="s">
        <v>530</v>
      </c>
      <c r="C55" t="s">
        <v>844</v>
      </c>
      <c r="D55" t="s">
        <v>18</v>
      </c>
      <c r="E55" s="1">
        <v>43348</v>
      </c>
      <c r="F55" s="1">
        <v>43712</v>
      </c>
      <c r="G55" t="s">
        <v>26</v>
      </c>
      <c r="H55">
        <v>3</v>
      </c>
      <c r="I55" t="s">
        <v>442</v>
      </c>
      <c r="J55" t="s">
        <v>32</v>
      </c>
      <c r="K55" t="s">
        <v>29</v>
      </c>
      <c r="L55" t="s">
        <v>27</v>
      </c>
      <c r="M55">
        <v>6058.38</v>
      </c>
      <c r="N55" s="1">
        <v>43348</v>
      </c>
      <c r="O55" t="s">
        <v>17</v>
      </c>
      <c r="P55" t="s">
        <v>15</v>
      </c>
      <c r="R55" s="1">
        <v>43852</v>
      </c>
    </row>
    <row r="56" spans="2:18" x14ac:dyDescent="0.3">
      <c r="B56" t="s">
        <v>531</v>
      </c>
      <c r="C56" t="s">
        <v>845</v>
      </c>
      <c r="D56" t="s">
        <v>14</v>
      </c>
      <c r="E56" s="1">
        <v>43025</v>
      </c>
      <c r="F56" s="1">
        <v>43389</v>
      </c>
      <c r="G56" t="s">
        <v>24</v>
      </c>
      <c r="H56">
        <v>3</v>
      </c>
      <c r="I56" t="s">
        <v>442</v>
      </c>
      <c r="J56" t="s">
        <v>32</v>
      </c>
      <c r="K56" t="s">
        <v>29</v>
      </c>
      <c r="L56" t="s">
        <v>27</v>
      </c>
      <c r="M56">
        <v>29608.99</v>
      </c>
      <c r="N56" s="1">
        <v>43025</v>
      </c>
      <c r="O56" t="s">
        <v>17</v>
      </c>
      <c r="P56" t="s">
        <v>15</v>
      </c>
      <c r="R56" s="1">
        <v>43852</v>
      </c>
    </row>
    <row r="57" spans="2:18" x14ac:dyDescent="0.3">
      <c r="B57" t="s">
        <v>532</v>
      </c>
      <c r="C57" t="s">
        <v>845</v>
      </c>
      <c r="D57" t="s">
        <v>14</v>
      </c>
      <c r="E57" s="1">
        <v>43025</v>
      </c>
      <c r="F57" s="1">
        <v>43389</v>
      </c>
      <c r="G57" t="s">
        <v>24</v>
      </c>
      <c r="H57">
        <v>3</v>
      </c>
      <c r="I57" t="s">
        <v>442</v>
      </c>
      <c r="J57" t="s">
        <v>32</v>
      </c>
      <c r="K57" t="s">
        <v>29</v>
      </c>
      <c r="L57" t="s">
        <v>27</v>
      </c>
      <c r="M57">
        <v>29638.400000000001</v>
      </c>
      <c r="N57" s="1">
        <v>43025</v>
      </c>
      <c r="O57" t="s">
        <v>17</v>
      </c>
      <c r="P57" t="s">
        <v>15</v>
      </c>
      <c r="R57" s="1">
        <v>43852</v>
      </c>
    </row>
    <row r="58" spans="2:18" x14ac:dyDescent="0.3">
      <c r="B58" t="s">
        <v>533</v>
      </c>
      <c r="C58" t="s">
        <v>845</v>
      </c>
      <c r="D58" t="s">
        <v>14</v>
      </c>
      <c r="E58" s="1">
        <v>43025</v>
      </c>
      <c r="F58" s="1">
        <v>43389</v>
      </c>
      <c r="G58" t="s">
        <v>24</v>
      </c>
      <c r="H58">
        <v>3</v>
      </c>
      <c r="I58" t="s">
        <v>442</v>
      </c>
      <c r="J58" t="s">
        <v>32</v>
      </c>
      <c r="K58" t="s">
        <v>29</v>
      </c>
      <c r="L58" t="s">
        <v>27</v>
      </c>
      <c r="M58">
        <v>237107.16</v>
      </c>
      <c r="N58" s="1">
        <v>43025</v>
      </c>
      <c r="O58" t="s">
        <v>17</v>
      </c>
      <c r="P58" t="s">
        <v>15</v>
      </c>
      <c r="R58" s="1">
        <v>43852</v>
      </c>
    </row>
    <row r="59" spans="2:18" x14ac:dyDescent="0.3">
      <c r="B59" t="s">
        <v>534</v>
      </c>
      <c r="C59" t="s">
        <v>100</v>
      </c>
      <c r="D59" t="s">
        <v>14</v>
      </c>
      <c r="E59" s="1">
        <v>43390</v>
      </c>
      <c r="F59" s="1">
        <v>43754</v>
      </c>
      <c r="G59" t="s">
        <v>26</v>
      </c>
      <c r="H59">
        <v>3</v>
      </c>
      <c r="I59" t="s">
        <v>442</v>
      </c>
      <c r="J59" t="s">
        <v>32</v>
      </c>
      <c r="K59" t="s">
        <v>29</v>
      </c>
      <c r="L59" t="s">
        <v>27</v>
      </c>
      <c r="M59">
        <v>295501.76</v>
      </c>
      <c r="N59" s="1">
        <v>43390</v>
      </c>
      <c r="O59" t="s">
        <v>17</v>
      </c>
      <c r="P59" t="s">
        <v>15</v>
      </c>
      <c r="R59" s="1">
        <v>43852</v>
      </c>
    </row>
    <row r="60" spans="2:18" x14ac:dyDescent="0.3">
      <c r="B60" t="s">
        <v>536</v>
      </c>
      <c r="C60" t="s">
        <v>846</v>
      </c>
      <c r="D60" t="s">
        <v>14</v>
      </c>
      <c r="E60" s="1">
        <v>43101</v>
      </c>
      <c r="F60" s="1">
        <v>43465</v>
      </c>
      <c r="G60" t="s">
        <v>16</v>
      </c>
      <c r="H60">
        <v>3</v>
      </c>
      <c r="I60" t="s">
        <v>442</v>
      </c>
      <c r="J60" t="s">
        <v>32</v>
      </c>
      <c r="K60" t="s">
        <v>29</v>
      </c>
      <c r="L60" t="s">
        <v>27</v>
      </c>
      <c r="M60">
        <v>30875</v>
      </c>
      <c r="N60" s="1">
        <v>43101</v>
      </c>
      <c r="O60" t="s">
        <v>17</v>
      </c>
      <c r="P60" t="s">
        <v>15</v>
      </c>
      <c r="R60" s="1">
        <v>43852</v>
      </c>
    </row>
    <row r="61" spans="2:18" x14ac:dyDescent="0.3">
      <c r="B61" t="s">
        <v>537</v>
      </c>
      <c r="C61" t="s">
        <v>834</v>
      </c>
      <c r="D61" t="s">
        <v>14</v>
      </c>
      <c r="E61" s="1">
        <v>43703</v>
      </c>
      <c r="F61" s="1">
        <v>44068</v>
      </c>
      <c r="G61" t="s">
        <v>26</v>
      </c>
      <c r="H61">
        <v>3</v>
      </c>
      <c r="I61" t="s">
        <v>442</v>
      </c>
      <c r="J61" t="s">
        <v>32</v>
      </c>
      <c r="K61" t="s">
        <v>29</v>
      </c>
      <c r="L61" t="s">
        <v>432</v>
      </c>
      <c r="M61">
        <v>7022.25</v>
      </c>
      <c r="N61" s="1">
        <v>43703</v>
      </c>
      <c r="O61" t="s">
        <v>17</v>
      </c>
      <c r="P61" t="s">
        <v>15</v>
      </c>
      <c r="R61" s="1">
        <v>43852</v>
      </c>
    </row>
    <row r="62" spans="2:18" x14ac:dyDescent="0.3">
      <c r="B62" t="s">
        <v>538</v>
      </c>
      <c r="C62" t="s">
        <v>101</v>
      </c>
      <c r="D62" t="s">
        <v>14</v>
      </c>
      <c r="E62" s="1">
        <v>43466</v>
      </c>
      <c r="F62" s="1">
        <v>43830</v>
      </c>
      <c r="G62" t="s">
        <v>23</v>
      </c>
      <c r="H62">
        <v>3</v>
      </c>
      <c r="I62" t="s">
        <v>442</v>
      </c>
      <c r="J62" t="s">
        <v>32</v>
      </c>
      <c r="K62" t="s">
        <v>29</v>
      </c>
      <c r="L62" t="s">
        <v>432</v>
      </c>
      <c r="M62">
        <v>77787.360000000001</v>
      </c>
      <c r="N62" s="1">
        <v>43466</v>
      </c>
      <c r="O62" t="s">
        <v>17</v>
      </c>
      <c r="P62" t="s">
        <v>15</v>
      </c>
      <c r="R62" s="1">
        <v>43852</v>
      </c>
    </row>
    <row r="63" spans="2:18" x14ac:dyDescent="0.3">
      <c r="B63" t="s">
        <v>539</v>
      </c>
      <c r="C63" t="s">
        <v>102</v>
      </c>
      <c r="D63" t="s">
        <v>14</v>
      </c>
      <c r="E63" s="1">
        <v>43466</v>
      </c>
      <c r="F63" s="1">
        <v>43830</v>
      </c>
      <c r="G63" t="s">
        <v>16</v>
      </c>
      <c r="H63">
        <v>3</v>
      </c>
      <c r="I63" t="s">
        <v>442</v>
      </c>
      <c r="J63" t="s">
        <v>32</v>
      </c>
      <c r="K63" t="s">
        <v>29</v>
      </c>
      <c r="L63" t="s">
        <v>432</v>
      </c>
      <c r="M63">
        <v>30048.080000000002</v>
      </c>
      <c r="N63" s="1">
        <v>43466</v>
      </c>
      <c r="O63" t="s">
        <v>17</v>
      </c>
      <c r="P63" t="s">
        <v>15</v>
      </c>
      <c r="R63" s="1">
        <v>43852</v>
      </c>
    </row>
    <row r="64" spans="2:18" x14ac:dyDescent="0.3">
      <c r="B64" t="s">
        <v>540</v>
      </c>
      <c r="C64" t="s">
        <v>103</v>
      </c>
      <c r="D64" t="s">
        <v>14</v>
      </c>
      <c r="E64" s="1">
        <v>43724</v>
      </c>
      <c r="F64" s="1">
        <v>44089</v>
      </c>
      <c r="G64" t="s">
        <v>19</v>
      </c>
      <c r="H64">
        <v>3</v>
      </c>
      <c r="I64" t="s">
        <v>442</v>
      </c>
      <c r="J64" t="s">
        <v>32</v>
      </c>
      <c r="K64" t="s">
        <v>29</v>
      </c>
      <c r="L64" t="s">
        <v>432</v>
      </c>
      <c r="M64">
        <v>7690.95</v>
      </c>
      <c r="N64" s="1">
        <v>43724</v>
      </c>
      <c r="O64" t="s">
        <v>17</v>
      </c>
      <c r="P64" t="s">
        <v>15</v>
      </c>
      <c r="R64" s="1">
        <v>43852</v>
      </c>
    </row>
    <row r="65" spans="2:18" x14ac:dyDescent="0.3">
      <c r="B65" t="s">
        <v>541</v>
      </c>
      <c r="C65" t="s">
        <v>847</v>
      </c>
      <c r="D65" t="s">
        <v>18</v>
      </c>
      <c r="E65" s="1">
        <v>43322</v>
      </c>
      <c r="F65" s="1">
        <v>43686</v>
      </c>
      <c r="G65" t="s">
        <v>26</v>
      </c>
      <c r="H65">
        <v>12</v>
      </c>
      <c r="I65" t="s">
        <v>440</v>
      </c>
      <c r="J65" t="s">
        <v>32</v>
      </c>
      <c r="K65" t="s">
        <v>29</v>
      </c>
      <c r="L65" t="s">
        <v>27</v>
      </c>
      <c r="M65">
        <v>86400</v>
      </c>
      <c r="N65" s="1">
        <v>43322</v>
      </c>
      <c r="O65" t="s">
        <v>17</v>
      </c>
      <c r="P65" t="s">
        <v>15</v>
      </c>
      <c r="R65" s="1">
        <v>43852</v>
      </c>
    </row>
    <row r="66" spans="2:18" x14ac:dyDescent="0.3">
      <c r="B66" t="s">
        <v>542</v>
      </c>
      <c r="C66" t="s">
        <v>847</v>
      </c>
      <c r="D66" t="s">
        <v>18</v>
      </c>
      <c r="E66" s="1">
        <v>43322</v>
      </c>
      <c r="F66" s="1">
        <v>43686</v>
      </c>
      <c r="G66" t="s">
        <v>26</v>
      </c>
      <c r="H66">
        <v>12</v>
      </c>
      <c r="I66" t="s">
        <v>440</v>
      </c>
      <c r="J66" t="s">
        <v>32</v>
      </c>
      <c r="K66" t="s">
        <v>29</v>
      </c>
      <c r="L66" t="s">
        <v>27</v>
      </c>
      <c r="M66">
        <v>345705</v>
      </c>
      <c r="N66" s="1">
        <v>43322</v>
      </c>
      <c r="O66" t="s">
        <v>17</v>
      </c>
      <c r="P66" t="s">
        <v>15</v>
      </c>
      <c r="R66" s="1">
        <v>43852</v>
      </c>
    </row>
    <row r="67" spans="2:18" x14ac:dyDescent="0.3">
      <c r="B67" t="s">
        <v>545</v>
      </c>
      <c r="C67" t="s">
        <v>104</v>
      </c>
      <c r="D67" t="s">
        <v>14</v>
      </c>
      <c r="E67" s="1">
        <v>43282</v>
      </c>
      <c r="F67" s="1">
        <v>43646</v>
      </c>
      <c r="G67" t="s">
        <v>16</v>
      </c>
      <c r="H67">
        <v>12</v>
      </c>
      <c r="I67" t="s">
        <v>440</v>
      </c>
      <c r="J67" t="s">
        <v>32</v>
      </c>
      <c r="K67" t="s">
        <v>29</v>
      </c>
      <c r="L67" t="s">
        <v>27</v>
      </c>
      <c r="M67">
        <v>1183.3800000000001</v>
      </c>
      <c r="N67" s="1">
        <v>43282</v>
      </c>
      <c r="O67" t="s">
        <v>17</v>
      </c>
      <c r="P67" t="s">
        <v>15</v>
      </c>
      <c r="R67" s="1">
        <v>43852</v>
      </c>
    </row>
    <row r="68" spans="2:18" x14ac:dyDescent="0.3">
      <c r="B68" t="s">
        <v>546</v>
      </c>
      <c r="C68" t="s">
        <v>105</v>
      </c>
      <c r="D68" t="s">
        <v>14</v>
      </c>
      <c r="E68" s="1">
        <v>43359</v>
      </c>
      <c r="F68" s="1">
        <v>43723</v>
      </c>
      <c r="G68" t="s">
        <v>24</v>
      </c>
      <c r="H68">
        <v>1</v>
      </c>
      <c r="I68" t="s">
        <v>450</v>
      </c>
      <c r="J68" t="s">
        <v>32</v>
      </c>
      <c r="K68" t="s">
        <v>25</v>
      </c>
      <c r="L68" t="s">
        <v>27</v>
      </c>
      <c r="M68">
        <v>33977.82</v>
      </c>
      <c r="N68" s="1">
        <v>43359</v>
      </c>
      <c r="O68" t="s">
        <v>17</v>
      </c>
      <c r="P68" t="s">
        <v>15</v>
      </c>
      <c r="R68" s="1">
        <v>43852</v>
      </c>
    </row>
    <row r="69" spans="2:18" x14ac:dyDescent="0.3">
      <c r="B69" t="s">
        <v>547</v>
      </c>
      <c r="C69" t="s">
        <v>106</v>
      </c>
      <c r="D69" t="s">
        <v>14</v>
      </c>
      <c r="E69" s="1">
        <v>43066</v>
      </c>
      <c r="F69" s="1">
        <v>44161</v>
      </c>
      <c r="G69" t="s">
        <v>28</v>
      </c>
      <c r="H69">
        <v>11</v>
      </c>
      <c r="I69" t="s">
        <v>446</v>
      </c>
      <c r="J69" t="s">
        <v>32</v>
      </c>
      <c r="K69" t="s">
        <v>38</v>
      </c>
      <c r="L69" t="s">
        <v>432</v>
      </c>
      <c r="M69">
        <v>25303.02</v>
      </c>
      <c r="N69" s="1">
        <v>43247</v>
      </c>
      <c r="O69" t="s">
        <v>17</v>
      </c>
      <c r="P69" t="s">
        <v>15</v>
      </c>
      <c r="R69" s="1">
        <v>43852</v>
      </c>
    </row>
    <row r="70" spans="2:18" x14ac:dyDescent="0.3">
      <c r="B70" t="s">
        <v>548</v>
      </c>
      <c r="C70" t="s">
        <v>106</v>
      </c>
      <c r="D70" t="s">
        <v>14</v>
      </c>
      <c r="E70" s="1">
        <v>43066</v>
      </c>
      <c r="F70" s="1">
        <v>44161</v>
      </c>
      <c r="G70" t="s">
        <v>28</v>
      </c>
      <c r="H70">
        <v>11</v>
      </c>
      <c r="I70" t="s">
        <v>446</v>
      </c>
      <c r="J70" t="s">
        <v>32</v>
      </c>
      <c r="K70" t="s">
        <v>38</v>
      </c>
      <c r="L70" t="s">
        <v>432</v>
      </c>
      <c r="M70">
        <v>25302.959999999999</v>
      </c>
      <c r="N70" s="1">
        <v>43612</v>
      </c>
      <c r="O70" t="s">
        <v>17</v>
      </c>
      <c r="P70" t="s">
        <v>15</v>
      </c>
      <c r="R70" s="1">
        <v>43852</v>
      </c>
    </row>
    <row r="71" spans="2:18" x14ac:dyDescent="0.3">
      <c r="B71" t="s">
        <v>549</v>
      </c>
      <c r="C71" t="s">
        <v>106</v>
      </c>
      <c r="D71" t="s">
        <v>14</v>
      </c>
      <c r="E71" s="1">
        <v>43066</v>
      </c>
      <c r="F71" s="1">
        <v>44161</v>
      </c>
      <c r="G71" t="s">
        <v>28</v>
      </c>
      <c r="H71">
        <v>11</v>
      </c>
      <c r="I71" t="s">
        <v>446</v>
      </c>
      <c r="J71" t="s">
        <v>32</v>
      </c>
      <c r="K71" t="s">
        <v>38</v>
      </c>
      <c r="L71" t="s">
        <v>432</v>
      </c>
      <c r="M71">
        <v>25302.959999999999</v>
      </c>
      <c r="N71" s="1">
        <v>43704</v>
      </c>
      <c r="O71" t="s">
        <v>17</v>
      </c>
      <c r="P71" t="s">
        <v>15</v>
      </c>
      <c r="R71" s="1">
        <v>43852</v>
      </c>
    </row>
    <row r="72" spans="2:18" x14ac:dyDescent="0.3">
      <c r="B72" t="s">
        <v>550</v>
      </c>
      <c r="C72" t="s">
        <v>106</v>
      </c>
      <c r="D72" t="s">
        <v>14</v>
      </c>
      <c r="E72" s="1">
        <v>43066</v>
      </c>
      <c r="F72" s="1">
        <v>44161</v>
      </c>
      <c r="G72" t="s">
        <v>28</v>
      </c>
      <c r="H72">
        <v>11</v>
      </c>
      <c r="I72" t="s">
        <v>446</v>
      </c>
      <c r="J72" t="s">
        <v>32</v>
      </c>
      <c r="K72" t="s">
        <v>38</v>
      </c>
      <c r="L72" t="s">
        <v>432</v>
      </c>
      <c r="M72">
        <v>25302.959999999999</v>
      </c>
      <c r="N72" s="1">
        <v>43796</v>
      </c>
      <c r="O72" t="s">
        <v>17</v>
      </c>
      <c r="P72" t="s">
        <v>15</v>
      </c>
      <c r="R72" s="1">
        <v>43852</v>
      </c>
    </row>
    <row r="73" spans="2:18" x14ac:dyDescent="0.3">
      <c r="B73" t="s">
        <v>551</v>
      </c>
      <c r="C73" t="s">
        <v>106</v>
      </c>
      <c r="D73" t="s">
        <v>14</v>
      </c>
      <c r="E73" s="1">
        <v>43066</v>
      </c>
      <c r="F73" s="1">
        <v>44161</v>
      </c>
      <c r="G73" t="s">
        <v>28</v>
      </c>
      <c r="H73">
        <v>11</v>
      </c>
      <c r="I73" t="s">
        <v>446</v>
      </c>
      <c r="J73" t="s">
        <v>32</v>
      </c>
      <c r="K73" t="s">
        <v>38</v>
      </c>
      <c r="L73" t="s">
        <v>432</v>
      </c>
      <c r="M73">
        <v>25302.959999999999</v>
      </c>
      <c r="N73" s="1">
        <v>43888</v>
      </c>
      <c r="O73" t="s">
        <v>17</v>
      </c>
      <c r="P73" t="s">
        <v>15</v>
      </c>
      <c r="R73" s="1">
        <v>43852</v>
      </c>
    </row>
    <row r="74" spans="2:18" x14ac:dyDescent="0.3">
      <c r="B74" t="s">
        <v>552</v>
      </c>
      <c r="C74" t="s">
        <v>106</v>
      </c>
      <c r="D74" t="s">
        <v>14</v>
      </c>
      <c r="E74" s="1">
        <v>43066</v>
      </c>
      <c r="F74" s="1">
        <v>44161</v>
      </c>
      <c r="G74" t="s">
        <v>28</v>
      </c>
      <c r="H74">
        <v>11</v>
      </c>
      <c r="I74" t="s">
        <v>446</v>
      </c>
      <c r="J74" t="s">
        <v>32</v>
      </c>
      <c r="K74" t="s">
        <v>38</v>
      </c>
      <c r="L74" t="s">
        <v>432</v>
      </c>
      <c r="M74">
        <v>25302.959999999999</v>
      </c>
      <c r="N74" s="1">
        <v>43978</v>
      </c>
      <c r="O74" t="s">
        <v>17</v>
      </c>
      <c r="P74" t="s">
        <v>15</v>
      </c>
      <c r="R74" s="1">
        <v>43852</v>
      </c>
    </row>
    <row r="75" spans="2:18" x14ac:dyDescent="0.3">
      <c r="B75" t="s">
        <v>553</v>
      </c>
      <c r="C75" t="s">
        <v>106</v>
      </c>
      <c r="D75" t="s">
        <v>14</v>
      </c>
      <c r="E75" s="1">
        <v>43066</v>
      </c>
      <c r="F75" s="1">
        <v>44161</v>
      </c>
      <c r="G75" t="s">
        <v>28</v>
      </c>
      <c r="H75">
        <v>11</v>
      </c>
      <c r="I75" t="s">
        <v>446</v>
      </c>
      <c r="J75" t="s">
        <v>32</v>
      </c>
      <c r="K75" t="s">
        <v>38</v>
      </c>
      <c r="L75" t="s">
        <v>432</v>
      </c>
      <c r="M75">
        <v>25302.959999999999</v>
      </c>
      <c r="N75" s="1">
        <v>43339</v>
      </c>
      <c r="O75" t="s">
        <v>17</v>
      </c>
      <c r="P75" t="s">
        <v>15</v>
      </c>
      <c r="R75" s="1">
        <v>43852</v>
      </c>
    </row>
    <row r="76" spans="2:18" x14ac:dyDescent="0.3">
      <c r="B76" t="s">
        <v>435</v>
      </c>
      <c r="C76" t="s">
        <v>106</v>
      </c>
      <c r="D76" t="s">
        <v>14</v>
      </c>
      <c r="E76" s="1">
        <v>43066</v>
      </c>
      <c r="F76" s="1">
        <v>44161</v>
      </c>
      <c r="G76" t="s">
        <v>28</v>
      </c>
      <c r="H76">
        <v>11</v>
      </c>
      <c r="I76" t="s">
        <v>446</v>
      </c>
      <c r="J76" t="s">
        <v>32</v>
      </c>
      <c r="K76" t="s">
        <v>38</v>
      </c>
      <c r="L76" t="s">
        <v>432</v>
      </c>
      <c r="M76">
        <v>25302.959999999999</v>
      </c>
      <c r="N76" s="1">
        <v>43431</v>
      </c>
      <c r="O76" t="s">
        <v>17</v>
      </c>
      <c r="P76" t="s">
        <v>15</v>
      </c>
      <c r="R76" s="1">
        <v>43852</v>
      </c>
    </row>
    <row r="77" spans="2:18" x14ac:dyDescent="0.3">
      <c r="B77" t="s">
        <v>435</v>
      </c>
      <c r="C77" t="s">
        <v>106</v>
      </c>
      <c r="D77" t="s">
        <v>14</v>
      </c>
      <c r="E77" s="1">
        <v>43066</v>
      </c>
      <c r="F77" s="1">
        <v>44161</v>
      </c>
      <c r="G77" t="s">
        <v>28</v>
      </c>
      <c r="H77">
        <v>11</v>
      </c>
      <c r="I77" t="s">
        <v>446</v>
      </c>
      <c r="J77" t="s">
        <v>32</v>
      </c>
      <c r="K77" t="s">
        <v>38</v>
      </c>
      <c r="L77" t="s">
        <v>432</v>
      </c>
      <c r="M77">
        <v>25302.959999999999</v>
      </c>
      <c r="N77" s="1">
        <v>43523</v>
      </c>
      <c r="O77" t="s">
        <v>17</v>
      </c>
      <c r="P77" t="s">
        <v>15</v>
      </c>
      <c r="R77" s="1">
        <v>43852</v>
      </c>
    </row>
    <row r="78" spans="2:18" x14ac:dyDescent="0.3">
      <c r="B78" t="s">
        <v>435</v>
      </c>
      <c r="C78" t="s">
        <v>106</v>
      </c>
      <c r="D78" t="s">
        <v>14</v>
      </c>
      <c r="E78" s="1">
        <v>43066</v>
      </c>
      <c r="F78" s="1">
        <v>44161</v>
      </c>
      <c r="G78" t="s">
        <v>28</v>
      </c>
      <c r="H78">
        <v>11</v>
      </c>
      <c r="I78" t="s">
        <v>446</v>
      </c>
      <c r="J78" t="s">
        <v>32</v>
      </c>
      <c r="K78" t="s">
        <v>38</v>
      </c>
      <c r="L78" t="s">
        <v>432</v>
      </c>
      <c r="M78">
        <v>25303.02</v>
      </c>
      <c r="N78" s="1">
        <v>43158</v>
      </c>
      <c r="O78" t="s">
        <v>17</v>
      </c>
      <c r="P78" t="s">
        <v>15</v>
      </c>
      <c r="R78" s="1">
        <v>43852</v>
      </c>
    </row>
    <row r="79" spans="2:18" x14ac:dyDescent="0.3">
      <c r="B79" t="s">
        <v>435</v>
      </c>
      <c r="C79" t="s">
        <v>106</v>
      </c>
      <c r="D79" t="s">
        <v>14</v>
      </c>
      <c r="E79" s="1">
        <v>43066</v>
      </c>
      <c r="F79" s="1">
        <v>44161</v>
      </c>
      <c r="G79" t="s">
        <v>28</v>
      </c>
      <c r="H79">
        <v>11</v>
      </c>
      <c r="I79" t="s">
        <v>446</v>
      </c>
      <c r="J79" t="s">
        <v>32</v>
      </c>
      <c r="K79" t="s">
        <v>38</v>
      </c>
      <c r="L79" t="s">
        <v>432</v>
      </c>
      <c r="M79">
        <v>39952.080000000002</v>
      </c>
      <c r="N79" s="1">
        <v>43066</v>
      </c>
      <c r="O79" t="s">
        <v>17</v>
      </c>
      <c r="P79" t="s">
        <v>15</v>
      </c>
      <c r="R79" s="1">
        <v>43852</v>
      </c>
    </row>
    <row r="80" spans="2:18" x14ac:dyDescent="0.3">
      <c r="B80" t="s">
        <v>435</v>
      </c>
      <c r="C80" t="s">
        <v>848</v>
      </c>
      <c r="D80" t="s">
        <v>18</v>
      </c>
      <c r="E80" s="1">
        <v>43158</v>
      </c>
      <c r="F80" s="1">
        <v>43522</v>
      </c>
      <c r="G80" t="s">
        <v>24</v>
      </c>
      <c r="H80">
        <v>1</v>
      </c>
      <c r="I80" t="s">
        <v>450</v>
      </c>
      <c r="J80" t="s">
        <v>32</v>
      </c>
      <c r="K80" t="s">
        <v>25</v>
      </c>
      <c r="L80" t="s">
        <v>27</v>
      </c>
      <c r="M80">
        <v>562.24</v>
      </c>
      <c r="N80" s="1">
        <v>43158</v>
      </c>
      <c r="O80" t="s">
        <v>17</v>
      </c>
      <c r="P80" t="s">
        <v>15</v>
      </c>
      <c r="R80" s="1">
        <v>43852</v>
      </c>
    </row>
    <row r="81" spans="2:18" x14ac:dyDescent="0.3">
      <c r="B81" t="s">
        <v>435</v>
      </c>
      <c r="C81" t="s">
        <v>849</v>
      </c>
      <c r="D81" t="s">
        <v>18</v>
      </c>
      <c r="E81" s="1">
        <v>43191</v>
      </c>
      <c r="F81" s="1">
        <v>43555</v>
      </c>
      <c r="G81" t="s">
        <v>16</v>
      </c>
      <c r="H81">
        <v>12</v>
      </c>
      <c r="I81" t="s">
        <v>440</v>
      </c>
      <c r="J81" t="s">
        <v>32</v>
      </c>
      <c r="K81" t="s">
        <v>29</v>
      </c>
      <c r="L81" t="s">
        <v>27</v>
      </c>
      <c r="M81">
        <v>5075.5</v>
      </c>
      <c r="N81" s="1">
        <v>43191</v>
      </c>
      <c r="O81" t="s">
        <v>17</v>
      </c>
      <c r="P81" t="s">
        <v>15</v>
      </c>
      <c r="R81" s="1">
        <v>43852</v>
      </c>
    </row>
    <row r="82" spans="2:18" x14ac:dyDescent="0.3">
      <c r="B82" t="s">
        <v>454</v>
      </c>
      <c r="C82" t="s">
        <v>108</v>
      </c>
      <c r="D82" t="s">
        <v>14</v>
      </c>
      <c r="E82" s="1">
        <v>43494</v>
      </c>
      <c r="F82" s="1">
        <v>43858</v>
      </c>
      <c r="G82" t="s">
        <v>24</v>
      </c>
      <c r="H82">
        <v>13</v>
      </c>
      <c r="I82" t="s">
        <v>449</v>
      </c>
      <c r="J82" t="s">
        <v>32</v>
      </c>
      <c r="K82" t="s">
        <v>25</v>
      </c>
      <c r="L82" t="s">
        <v>431</v>
      </c>
      <c r="M82">
        <v>5462.5</v>
      </c>
      <c r="N82" s="1">
        <v>43494</v>
      </c>
      <c r="O82" t="s">
        <v>17</v>
      </c>
      <c r="P82" t="s">
        <v>15</v>
      </c>
      <c r="R82" s="1">
        <v>43852</v>
      </c>
    </row>
    <row r="83" spans="2:18" x14ac:dyDescent="0.3">
      <c r="B83" t="s">
        <v>457</v>
      </c>
      <c r="C83" t="s">
        <v>850</v>
      </c>
      <c r="D83" t="s">
        <v>14</v>
      </c>
      <c r="E83" s="1">
        <v>43339</v>
      </c>
      <c r="F83" s="1">
        <v>43703</v>
      </c>
      <c r="G83" t="s">
        <v>16</v>
      </c>
      <c r="H83">
        <v>1</v>
      </c>
      <c r="I83" t="s">
        <v>450</v>
      </c>
      <c r="J83" t="s">
        <v>32</v>
      </c>
      <c r="K83" t="s">
        <v>16</v>
      </c>
      <c r="L83" t="s">
        <v>27</v>
      </c>
      <c r="M83">
        <v>13750</v>
      </c>
      <c r="N83" s="1">
        <v>43339</v>
      </c>
      <c r="O83" t="s">
        <v>17</v>
      </c>
      <c r="P83" t="s">
        <v>15</v>
      </c>
      <c r="R83" s="1">
        <v>43852</v>
      </c>
    </row>
    <row r="84" spans="2:18" x14ac:dyDescent="0.3">
      <c r="B84" t="s">
        <v>458</v>
      </c>
      <c r="C84" t="s">
        <v>851</v>
      </c>
      <c r="D84" t="s">
        <v>14</v>
      </c>
      <c r="E84" s="1">
        <v>43543</v>
      </c>
      <c r="F84" s="1">
        <v>43908</v>
      </c>
      <c r="G84" t="s">
        <v>16</v>
      </c>
      <c r="H84">
        <v>13</v>
      </c>
      <c r="I84" t="s">
        <v>449</v>
      </c>
      <c r="J84" t="s">
        <v>32</v>
      </c>
      <c r="K84" t="s">
        <v>16</v>
      </c>
      <c r="L84" t="s">
        <v>431</v>
      </c>
      <c r="M84">
        <v>70125</v>
      </c>
      <c r="N84" s="1">
        <v>43543</v>
      </c>
      <c r="O84" t="s">
        <v>17</v>
      </c>
      <c r="P84" t="s">
        <v>15</v>
      </c>
      <c r="R84" s="1">
        <v>43852</v>
      </c>
    </row>
    <row r="85" spans="2:18" x14ac:dyDescent="0.3">
      <c r="B85" t="s">
        <v>459</v>
      </c>
      <c r="C85" t="s">
        <v>852</v>
      </c>
      <c r="D85" t="s">
        <v>14</v>
      </c>
      <c r="E85" s="1">
        <v>43543</v>
      </c>
      <c r="F85" s="1">
        <v>43908</v>
      </c>
      <c r="G85" t="s">
        <v>16</v>
      </c>
      <c r="H85">
        <v>13</v>
      </c>
      <c r="I85" t="s">
        <v>449</v>
      </c>
      <c r="J85" t="s">
        <v>32</v>
      </c>
      <c r="K85" t="s">
        <v>16</v>
      </c>
      <c r="L85" t="s">
        <v>431</v>
      </c>
      <c r="M85">
        <v>70125</v>
      </c>
      <c r="N85" s="1">
        <v>43543</v>
      </c>
      <c r="O85" t="s">
        <v>17</v>
      </c>
      <c r="P85" t="s">
        <v>15</v>
      </c>
      <c r="R85" s="1">
        <v>43852</v>
      </c>
    </row>
    <row r="86" spans="2:18" x14ac:dyDescent="0.3">
      <c r="B86" t="s">
        <v>460</v>
      </c>
      <c r="C86" t="s">
        <v>110</v>
      </c>
      <c r="D86" t="s">
        <v>18</v>
      </c>
      <c r="E86" s="1">
        <v>43191</v>
      </c>
      <c r="F86" s="1">
        <v>43555</v>
      </c>
      <c r="G86" t="s">
        <v>23</v>
      </c>
      <c r="H86">
        <v>3</v>
      </c>
      <c r="I86" t="s">
        <v>442</v>
      </c>
      <c r="J86" t="s">
        <v>32</v>
      </c>
      <c r="K86" t="s">
        <v>29</v>
      </c>
      <c r="L86" t="s">
        <v>27</v>
      </c>
      <c r="M86">
        <v>208122.92</v>
      </c>
      <c r="N86" s="1">
        <v>43191</v>
      </c>
      <c r="O86" t="s">
        <v>17</v>
      </c>
      <c r="P86" t="s">
        <v>15</v>
      </c>
      <c r="R86" s="1">
        <v>43852</v>
      </c>
    </row>
    <row r="87" spans="2:18" x14ac:dyDescent="0.3">
      <c r="B87" t="s">
        <v>470</v>
      </c>
      <c r="C87" t="s">
        <v>112</v>
      </c>
      <c r="D87" t="s">
        <v>14</v>
      </c>
      <c r="E87" s="1">
        <v>43602</v>
      </c>
      <c r="F87" s="1">
        <v>43967</v>
      </c>
      <c r="G87" t="s">
        <v>19</v>
      </c>
      <c r="H87">
        <v>10</v>
      </c>
      <c r="I87" t="s">
        <v>441</v>
      </c>
      <c r="J87" t="s">
        <v>32</v>
      </c>
      <c r="K87" t="s">
        <v>20</v>
      </c>
      <c r="L87" t="s">
        <v>27</v>
      </c>
      <c r="M87">
        <v>52500</v>
      </c>
      <c r="N87" s="1">
        <v>43602</v>
      </c>
      <c r="O87" t="s">
        <v>17</v>
      </c>
      <c r="P87" t="s">
        <v>15</v>
      </c>
      <c r="R87" s="1">
        <v>43852</v>
      </c>
    </row>
    <row r="88" spans="2:18" x14ac:dyDescent="0.3">
      <c r="B88" t="s">
        <v>471</v>
      </c>
      <c r="C88" t="s">
        <v>113</v>
      </c>
      <c r="D88" t="s">
        <v>18</v>
      </c>
      <c r="E88" s="1">
        <v>43282</v>
      </c>
      <c r="F88" s="1">
        <v>43646</v>
      </c>
      <c r="G88" t="s">
        <v>26</v>
      </c>
      <c r="H88">
        <v>3</v>
      </c>
      <c r="I88" t="s">
        <v>442</v>
      </c>
      <c r="J88" t="s">
        <v>32</v>
      </c>
      <c r="K88" t="s">
        <v>29</v>
      </c>
      <c r="L88" t="s">
        <v>432</v>
      </c>
      <c r="M88">
        <v>1147.82</v>
      </c>
      <c r="N88" s="1">
        <v>43646</v>
      </c>
      <c r="O88" t="s">
        <v>17</v>
      </c>
      <c r="P88" t="s">
        <v>15</v>
      </c>
      <c r="R88" s="1">
        <v>43852</v>
      </c>
    </row>
    <row r="89" spans="2:18" x14ac:dyDescent="0.3">
      <c r="B89" t="s">
        <v>472</v>
      </c>
      <c r="C89" t="s">
        <v>114</v>
      </c>
      <c r="D89" t="s">
        <v>18</v>
      </c>
      <c r="E89" s="1">
        <v>43282</v>
      </c>
      <c r="F89" s="1">
        <v>43646</v>
      </c>
      <c r="G89" t="s">
        <v>16</v>
      </c>
      <c r="H89">
        <v>3</v>
      </c>
      <c r="I89" t="s">
        <v>442</v>
      </c>
      <c r="J89" t="s">
        <v>32</v>
      </c>
      <c r="K89" t="s">
        <v>29</v>
      </c>
      <c r="L89" t="s">
        <v>27</v>
      </c>
      <c r="M89">
        <v>1896.63</v>
      </c>
      <c r="N89" s="1">
        <v>43282</v>
      </c>
      <c r="O89" t="s">
        <v>17</v>
      </c>
      <c r="P89" t="s">
        <v>15</v>
      </c>
      <c r="R89" s="1">
        <v>43852</v>
      </c>
    </row>
    <row r="90" spans="2:18" x14ac:dyDescent="0.3">
      <c r="B90" t="s">
        <v>473</v>
      </c>
      <c r="C90" t="s">
        <v>115</v>
      </c>
      <c r="D90" t="s">
        <v>18</v>
      </c>
      <c r="E90" s="1">
        <v>43283</v>
      </c>
      <c r="F90" s="1">
        <v>43646</v>
      </c>
      <c r="G90" t="s">
        <v>16</v>
      </c>
      <c r="H90">
        <v>3</v>
      </c>
      <c r="I90" t="s">
        <v>442</v>
      </c>
      <c r="J90" t="s">
        <v>32</v>
      </c>
      <c r="K90" t="s">
        <v>29</v>
      </c>
      <c r="L90" t="s">
        <v>27</v>
      </c>
      <c r="M90">
        <v>0</v>
      </c>
      <c r="N90" s="1">
        <v>43646</v>
      </c>
      <c r="O90" t="s">
        <v>17</v>
      </c>
      <c r="P90" t="s">
        <v>15</v>
      </c>
      <c r="R90" s="1">
        <v>43852</v>
      </c>
    </row>
    <row r="91" spans="2:18" x14ac:dyDescent="0.3">
      <c r="B91" t="s">
        <v>474</v>
      </c>
      <c r="C91" t="s">
        <v>116</v>
      </c>
      <c r="D91" t="s">
        <v>18</v>
      </c>
      <c r="E91" s="1">
        <v>43282</v>
      </c>
      <c r="F91" s="1">
        <v>43646</v>
      </c>
      <c r="G91" t="s">
        <v>16</v>
      </c>
      <c r="H91">
        <v>3</v>
      </c>
      <c r="I91" t="s">
        <v>442</v>
      </c>
      <c r="J91" t="s">
        <v>32</v>
      </c>
      <c r="K91" t="s">
        <v>29</v>
      </c>
      <c r="L91" t="s">
        <v>27</v>
      </c>
      <c r="M91">
        <v>48125</v>
      </c>
      <c r="N91" s="1">
        <v>43282</v>
      </c>
      <c r="O91" t="s">
        <v>17</v>
      </c>
      <c r="P91" t="s">
        <v>15</v>
      </c>
      <c r="R91" s="1">
        <v>43852</v>
      </c>
    </row>
    <row r="92" spans="2:18" x14ac:dyDescent="0.3">
      <c r="B92" t="s">
        <v>475</v>
      </c>
      <c r="C92" t="s">
        <v>117</v>
      </c>
      <c r="D92" t="s">
        <v>18</v>
      </c>
      <c r="E92" s="1">
        <v>43282</v>
      </c>
      <c r="F92" s="1">
        <v>43646</v>
      </c>
      <c r="G92" t="s">
        <v>24</v>
      </c>
      <c r="H92">
        <v>3</v>
      </c>
      <c r="I92" t="s">
        <v>442</v>
      </c>
      <c r="J92" t="s">
        <v>32</v>
      </c>
      <c r="K92" t="s">
        <v>29</v>
      </c>
      <c r="L92" t="s">
        <v>27</v>
      </c>
      <c r="M92">
        <v>13560.92</v>
      </c>
      <c r="N92" s="1">
        <v>43282</v>
      </c>
      <c r="O92" t="s">
        <v>17</v>
      </c>
      <c r="P92" t="s">
        <v>15</v>
      </c>
      <c r="R92" s="1">
        <v>43852</v>
      </c>
    </row>
    <row r="93" spans="2:18" x14ac:dyDescent="0.3">
      <c r="B93" t="s">
        <v>476</v>
      </c>
      <c r="C93" t="s">
        <v>118</v>
      </c>
      <c r="D93" t="s">
        <v>18</v>
      </c>
      <c r="E93" s="1">
        <v>43282</v>
      </c>
      <c r="F93" s="1">
        <v>43646</v>
      </c>
      <c r="G93" t="s">
        <v>24</v>
      </c>
      <c r="H93">
        <v>3</v>
      </c>
      <c r="I93" t="s">
        <v>442</v>
      </c>
      <c r="J93" t="s">
        <v>32</v>
      </c>
      <c r="K93" t="s">
        <v>29</v>
      </c>
      <c r="L93" t="s">
        <v>27</v>
      </c>
      <c r="M93">
        <v>55052.69</v>
      </c>
      <c r="N93" s="1">
        <v>43282</v>
      </c>
      <c r="O93" t="s">
        <v>17</v>
      </c>
      <c r="P93" t="s">
        <v>15</v>
      </c>
      <c r="R93" s="1">
        <v>43852</v>
      </c>
    </row>
    <row r="94" spans="2:18" x14ac:dyDescent="0.3">
      <c r="B94" t="s">
        <v>477</v>
      </c>
      <c r="C94" t="s">
        <v>119</v>
      </c>
      <c r="D94" t="s">
        <v>18</v>
      </c>
      <c r="E94" s="1">
        <v>43282</v>
      </c>
      <c r="F94" s="1">
        <v>43646</v>
      </c>
      <c r="G94" t="s">
        <v>24</v>
      </c>
      <c r="H94">
        <v>3</v>
      </c>
      <c r="I94" t="s">
        <v>442</v>
      </c>
      <c r="J94" t="s">
        <v>32</v>
      </c>
      <c r="K94" t="s">
        <v>29</v>
      </c>
      <c r="L94" t="s">
        <v>27</v>
      </c>
      <c r="M94">
        <v>14131.43</v>
      </c>
      <c r="N94" s="1">
        <v>43282</v>
      </c>
      <c r="O94" t="s">
        <v>17</v>
      </c>
      <c r="P94" t="s">
        <v>15</v>
      </c>
      <c r="R94" s="1">
        <v>43852</v>
      </c>
    </row>
    <row r="95" spans="2:18" x14ac:dyDescent="0.3">
      <c r="B95" t="s">
        <v>478</v>
      </c>
      <c r="C95" t="s">
        <v>120</v>
      </c>
      <c r="D95" t="s">
        <v>18</v>
      </c>
      <c r="E95" s="1">
        <v>43282</v>
      </c>
      <c r="F95" s="1">
        <v>43646</v>
      </c>
      <c r="G95" t="s">
        <v>26</v>
      </c>
      <c r="H95">
        <v>3</v>
      </c>
      <c r="I95" t="s">
        <v>442</v>
      </c>
      <c r="J95" t="s">
        <v>32</v>
      </c>
      <c r="K95" t="s">
        <v>29</v>
      </c>
      <c r="L95" t="s">
        <v>27</v>
      </c>
      <c r="M95">
        <v>3125</v>
      </c>
      <c r="N95" s="1">
        <v>43282</v>
      </c>
      <c r="O95" t="s">
        <v>17</v>
      </c>
      <c r="P95" t="s">
        <v>15</v>
      </c>
      <c r="R95" s="1">
        <v>43852</v>
      </c>
    </row>
    <row r="96" spans="2:18" x14ac:dyDescent="0.3">
      <c r="B96" t="s">
        <v>479</v>
      </c>
      <c r="C96" t="s">
        <v>121</v>
      </c>
      <c r="D96" t="s">
        <v>18</v>
      </c>
      <c r="E96" s="1">
        <v>43282</v>
      </c>
      <c r="F96" s="1">
        <v>43646</v>
      </c>
      <c r="G96" t="s">
        <v>26</v>
      </c>
      <c r="H96">
        <v>3</v>
      </c>
      <c r="I96" t="s">
        <v>442</v>
      </c>
      <c r="J96" t="s">
        <v>32</v>
      </c>
      <c r="K96" t="s">
        <v>29</v>
      </c>
      <c r="L96" t="s">
        <v>27</v>
      </c>
      <c r="M96">
        <v>1125</v>
      </c>
      <c r="N96" s="1">
        <v>43282</v>
      </c>
      <c r="O96" t="s">
        <v>17</v>
      </c>
      <c r="P96" t="s">
        <v>15</v>
      </c>
      <c r="R96" s="1">
        <v>43852</v>
      </c>
    </row>
    <row r="97" spans="2:18" x14ac:dyDescent="0.3">
      <c r="B97" t="s">
        <v>480</v>
      </c>
      <c r="C97" t="s">
        <v>122</v>
      </c>
      <c r="D97" t="s">
        <v>18</v>
      </c>
      <c r="E97" s="1">
        <v>43282</v>
      </c>
      <c r="F97" s="1">
        <v>43646</v>
      </c>
      <c r="G97" t="s">
        <v>26</v>
      </c>
      <c r="H97">
        <v>3</v>
      </c>
      <c r="I97" t="s">
        <v>442</v>
      </c>
      <c r="J97" t="s">
        <v>32</v>
      </c>
      <c r="K97" t="s">
        <v>29</v>
      </c>
      <c r="L97" t="s">
        <v>27</v>
      </c>
      <c r="M97">
        <v>4706.25</v>
      </c>
      <c r="N97" s="1">
        <v>43282</v>
      </c>
      <c r="O97" t="s">
        <v>17</v>
      </c>
      <c r="P97" t="s">
        <v>15</v>
      </c>
      <c r="R97" s="1">
        <v>43852</v>
      </c>
    </row>
    <row r="98" spans="2:18" x14ac:dyDescent="0.3">
      <c r="B98" t="s">
        <v>491</v>
      </c>
      <c r="C98" t="s">
        <v>853</v>
      </c>
      <c r="D98" t="s">
        <v>18</v>
      </c>
      <c r="E98" s="1">
        <v>43373</v>
      </c>
      <c r="F98" s="1">
        <v>43737</v>
      </c>
      <c r="G98" t="s">
        <v>16</v>
      </c>
      <c r="H98">
        <v>3</v>
      </c>
      <c r="I98" t="s">
        <v>442</v>
      </c>
      <c r="J98" t="s">
        <v>32</v>
      </c>
      <c r="K98" t="s">
        <v>29</v>
      </c>
      <c r="L98" t="s">
        <v>27</v>
      </c>
      <c r="M98">
        <v>186534.13</v>
      </c>
      <c r="N98" s="1">
        <v>43373</v>
      </c>
      <c r="O98" t="s">
        <v>17</v>
      </c>
      <c r="P98" t="s">
        <v>15</v>
      </c>
      <c r="R98" s="1">
        <v>43852</v>
      </c>
    </row>
    <row r="99" spans="2:18" x14ac:dyDescent="0.3">
      <c r="B99" t="s">
        <v>493</v>
      </c>
      <c r="C99" t="s">
        <v>854</v>
      </c>
      <c r="D99" t="s">
        <v>18</v>
      </c>
      <c r="E99" s="1">
        <v>43175</v>
      </c>
      <c r="F99" s="1">
        <v>43539</v>
      </c>
      <c r="G99" t="s">
        <v>26</v>
      </c>
      <c r="H99">
        <v>3</v>
      </c>
      <c r="I99" t="s">
        <v>442</v>
      </c>
      <c r="J99" t="s">
        <v>32</v>
      </c>
      <c r="K99" t="s">
        <v>29</v>
      </c>
      <c r="L99" t="s">
        <v>432</v>
      </c>
      <c r="M99">
        <v>750.63</v>
      </c>
      <c r="N99" s="1">
        <v>43175</v>
      </c>
      <c r="O99" t="s">
        <v>17</v>
      </c>
      <c r="P99" t="s">
        <v>15</v>
      </c>
      <c r="R99" s="1">
        <v>43852</v>
      </c>
    </row>
    <row r="100" spans="2:18" x14ac:dyDescent="0.3">
      <c r="B100" t="s">
        <v>496</v>
      </c>
      <c r="C100" t="s">
        <v>855</v>
      </c>
      <c r="D100" t="s">
        <v>18</v>
      </c>
      <c r="E100" s="1">
        <v>43192</v>
      </c>
      <c r="F100" s="1">
        <v>43556</v>
      </c>
      <c r="G100" t="s">
        <v>24</v>
      </c>
      <c r="H100">
        <v>3</v>
      </c>
      <c r="I100" t="s">
        <v>442</v>
      </c>
      <c r="J100" t="s">
        <v>32</v>
      </c>
      <c r="K100" t="s">
        <v>29</v>
      </c>
      <c r="L100" t="s">
        <v>27</v>
      </c>
      <c r="M100">
        <v>46087.63</v>
      </c>
      <c r="N100" s="1">
        <v>43192</v>
      </c>
      <c r="O100" t="s">
        <v>17</v>
      </c>
      <c r="P100" t="s">
        <v>15</v>
      </c>
      <c r="R100" s="1">
        <v>43852</v>
      </c>
    </row>
    <row r="101" spans="2:18" x14ac:dyDescent="0.3">
      <c r="B101" t="s">
        <v>499</v>
      </c>
      <c r="C101" t="s">
        <v>856</v>
      </c>
      <c r="D101" t="s">
        <v>14</v>
      </c>
      <c r="E101" s="1">
        <v>43738</v>
      </c>
      <c r="F101" s="1">
        <v>44103</v>
      </c>
      <c r="G101" t="s">
        <v>23</v>
      </c>
      <c r="H101">
        <v>3</v>
      </c>
      <c r="I101" t="s">
        <v>442</v>
      </c>
      <c r="J101" t="s">
        <v>32</v>
      </c>
      <c r="K101" t="s">
        <v>29</v>
      </c>
      <c r="L101" t="s">
        <v>432</v>
      </c>
      <c r="M101">
        <v>44259.67</v>
      </c>
      <c r="N101" s="1">
        <v>43738</v>
      </c>
      <c r="O101" t="s">
        <v>17</v>
      </c>
      <c r="P101" t="s">
        <v>15</v>
      </c>
      <c r="R101" s="1">
        <v>43852</v>
      </c>
    </row>
    <row r="102" spans="2:18" x14ac:dyDescent="0.3">
      <c r="B102" t="s">
        <v>502</v>
      </c>
      <c r="C102" t="s">
        <v>857</v>
      </c>
      <c r="D102" t="s">
        <v>18</v>
      </c>
      <c r="E102" s="1">
        <v>43123</v>
      </c>
      <c r="F102" s="1">
        <v>43487</v>
      </c>
      <c r="G102" t="s">
        <v>28</v>
      </c>
      <c r="H102">
        <v>12</v>
      </c>
      <c r="I102" t="s">
        <v>440</v>
      </c>
      <c r="J102" t="s">
        <v>32</v>
      </c>
      <c r="K102" t="s">
        <v>29</v>
      </c>
      <c r="L102" t="s">
        <v>27</v>
      </c>
      <c r="M102">
        <v>1072.3399999999999</v>
      </c>
      <c r="N102" s="1">
        <v>43123</v>
      </c>
      <c r="O102" t="s">
        <v>17</v>
      </c>
      <c r="P102" t="s">
        <v>15</v>
      </c>
      <c r="R102" s="1">
        <v>43852</v>
      </c>
    </row>
    <row r="103" spans="2:18" x14ac:dyDescent="0.3">
      <c r="B103" t="s">
        <v>504</v>
      </c>
      <c r="C103" t="s">
        <v>858</v>
      </c>
      <c r="D103" t="s">
        <v>18</v>
      </c>
      <c r="E103" s="1">
        <v>43312</v>
      </c>
      <c r="F103" s="1">
        <v>43676</v>
      </c>
      <c r="G103" t="s">
        <v>28</v>
      </c>
      <c r="H103">
        <v>3</v>
      </c>
      <c r="I103" t="s">
        <v>442</v>
      </c>
      <c r="J103" t="s">
        <v>32</v>
      </c>
      <c r="K103" t="s">
        <v>29</v>
      </c>
      <c r="L103" t="s">
        <v>432</v>
      </c>
      <c r="M103">
        <v>27057.200000000001</v>
      </c>
      <c r="N103" s="1">
        <v>43312</v>
      </c>
      <c r="O103" t="s">
        <v>17</v>
      </c>
      <c r="P103" t="s">
        <v>15</v>
      </c>
      <c r="R103" s="1">
        <v>43852</v>
      </c>
    </row>
    <row r="104" spans="2:18" x14ac:dyDescent="0.3">
      <c r="B104" t="s">
        <v>506</v>
      </c>
      <c r="C104" t="s">
        <v>139</v>
      </c>
      <c r="D104" t="s">
        <v>18</v>
      </c>
      <c r="E104" s="1">
        <v>43431</v>
      </c>
      <c r="F104" s="1">
        <v>43795</v>
      </c>
      <c r="G104" t="s">
        <v>19</v>
      </c>
      <c r="H104">
        <v>10</v>
      </c>
      <c r="I104" t="s">
        <v>441</v>
      </c>
      <c r="J104" t="s">
        <v>32</v>
      </c>
      <c r="K104" t="s">
        <v>20</v>
      </c>
      <c r="L104" t="s">
        <v>27</v>
      </c>
      <c r="M104">
        <v>7647.1</v>
      </c>
      <c r="N104" s="1">
        <v>43431</v>
      </c>
      <c r="O104" t="s">
        <v>17</v>
      </c>
      <c r="P104" t="s">
        <v>15</v>
      </c>
      <c r="R104" s="1">
        <v>43852</v>
      </c>
    </row>
    <row r="105" spans="2:18" x14ac:dyDescent="0.3">
      <c r="B105" t="s">
        <v>508</v>
      </c>
      <c r="C105" t="s">
        <v>141</v>
      </c>
      <c r="D105" t="s">
        <v>18</v>
      </c>
      <c r="E105" s="1">
        <v>43431</v>
      </c>
      <c r="F105" s="1">
        <v>43795</v>
      </c>
      <c r="G105" t="s">
        <v>19</v>
      </c>
      <c r="H105">
        <v>10</v>
      </c>
      <c r="I105" t="s">
        <v>441</v>
      </c>
      <c r="J105" t="s">
        <v>32</v>
      </c>
      <c r="K105" t="s">
        <v>20</v>
      </c>
      <c r="L105" t="s">
        <v>27</v>
      </c>
      <c r="M105">
        <v>30620.9</v>
      </c>
      <c r="N105" s="1">
        <v>43431</v>
      </c>
      <c r="O105" t="s">
        <v>17</v>
      </c>
      <c r="P105" t="s">
        <v>15</v>
      </c>
      <c r="R105" s="1">
        <v>43852</v>
      </c>
    </row>
    <row r="106" spans="2:18" x14ac:dyDescent="0.3">
      <c r="B106" t="s">
        <v>510</v>
      </c>
      <c r="C106" t="s">
        <v>143</v>
      </c>
      <c r="D106" t="s">
        <v>14</v>
      </c>
      <c r="E106" s="1">
        <v>43203</v>
      </c>
      <c r="F106" s="1">
        <v>43567</v>
      </c>
      <c r="G106" t="s">
        <v>26</v>
      </c>
      <c r="H106">
        <v>3</v>
      </c>
      <c r="I106" t="s">
        <v>442</v>
      </c>
      <c r="J106" t="s">
        <v>32</v>
      </c>
      <c r="K106" t="s">
        <v>29</v>
      </c>
      <c r="L106" t="s">
        <v>27</v>
      </c>
      <c r="M106">
        <v>3125</v>
      </c>
      <c r="N106" s="1">
        <v>43203</v>
      </c>
      <c r="O106" t="s">
        <v>17</v>
      </c>
      <c r="P106" t="s">
        <v>15</v>
      </c>
      <c r="R106" s="1">
        <v>43852</v>
      </c>
    </row>
    <row r="107" spans="2:18" x14ac:dyDescent="0.3">
      <c r="B107" t="s">
        <v>511</v>
      </c>
      <c r="C107" t="s">
        <v>144</v>
      </c>
      <c r="D107" t="s">
        <v>14</v>
      </c>
      <c r="E107" s="1">
        <v>43035</v>
      </c>
      <c r="F107" s="1">
        <v>43399</v>
      </c>
      <c r="G107" t="s">
        <v>23</v>
      </c>
      <c r="H107">
        <v>3</v>
      </c>
      <c r="I107" t="s">
        <v>442</v>
      </c>
      <c r="J107" t="s">
        <v>32</v>
      </c>
      <c r="K107" t="s">
        <v>29</v>
      </c>
      <c r="L107" t="s">
        <v>27</v>
      </c>
      <c r="M107">
        <v>62714.03</v>
      </c>
      <c r="N107" s="1">
        <v>43035</v>
      </c>
      <c r="O107" t="s">
        <v>17</v>
      </c>
      <c r="P107" t="s">
        <v>15</v>
      </c>
      <c r="R107" s="1">
        <v>43852</v>
      </c>
    </row>
    <row r="108" spans="2:18" x14ac:dyDescent="0.3">
      <c r="B108" t="s">
        <v>516</v>
      </c>
      <c r="C108" t="s">
        <v>146</v>
      </c>
      <c r="D108" t="s">
        <v>14</v>
      </c>
      <c r="E108" s="1">
        <v>43518</v>
      </c>
      <c r="F108" s="1">
        <v>43882</v>
      </c>
      <c r="G108" t="s">
        <v>19</v>
      </c>
      <c r="H108">
        <v>6</v>
      </c>
      <c r="I108" t="s">
        <v>444</v>
      </c>
      <c r="J108" t="s">
        <v>32</v>
      </c>
      <c r="K108" t="s">
        <v>20</v>
      </c>
      <c r="L108" t="s">
        <v>431</v>
      </c>
      <c r="M108">
        <v>44999.85</v>
      </c>
      <c r="N108" s="1">
        <v>43882</v>
      </c>
      <c r="O108" t="s">
        <v>17</v>
      </c>
      <c r="P108" t="s">
        <v>15</v>
      </c>
      <c r="R108" s="1">
        <v>43852</v>
      </c>
    </row>
    <row r="109" spans="2:18" x14ac:dyDescent="0.3">
      <c r="B109" t="s">
        <v>517</v>
      </c>
      <c r="C109" t="s">
        <v>859</v>
      </c>
      <c r="D109" t="s">
        <v>14</v>
      </c>
      <c r="E109" s="1">
        <v>43738</v>
      </c>
      <c r="F109" s="1">
        <v>45929</v>
      </c>
      <c r="G109" t="s">
        <v>16</v>
      </c>
      <c r="H109">
        <v>13</v>
      </c>
      <c r="I109" t="s">
        <v>449</v>
      </c>
      <c r="J109" t="s">
        <v>32</v>
      </c>
      <c r="K109" t="s">
        <v>16</v>
      </c>
      <c r="L109" t="s">
        <v>432</v>
      </c>
      <c r="M109">
        <v>47500</v>
      </c>
      <c r="N109" s="1">
        <v>43738</v>
      </c>
      <c r="O109" t="s">
        <v>17</v>
      </c>
      <c r="P109" t="s">
        <v>15</v>
      </c>
      <c r="R109" s="1">
        <v>43852</v>
      </c>
    </row>
    <row r="110" spans="2:18" x14ac:dyDescent="0.3">
      <c r="B110" t="s">
        <v>518</v>
      </c>
      <c r="C110" t="s">
        <v>860</v>
      </c>
      <c r="D110" t="s">
        <v>18</v>
      </c>
      <c r="E110" s="1">
        <v>43502</v>
      </c>
      <c r="F110" s="1">
        <v>43683</v>
      </c>
      <c r="G110" t="s">
        <v>26</v>
      </c>
      <c r="H110">
        <v>13</v>
      </c>
      <c r="I110" t="s">
        <v>449</v>
      </c>
      <c r="J110" t="s">
        <v>32</v>
      </c>
      <c r="K110" t="s">
        <v>16</v>
      </c>
      <c r="L110" t="s">
        <v>432</v>
      </c>
      <c r="M110">
        <v>6183.87</v>
      </c>
      <c r="N110" s="1">
        <v>43502</v>
      </c>
      <c r="O110" t="s">
        <v>17</v>
      </c>
      <c r="P110" t="s">
        <v>15</v>
      </c>
      <c r="R110" s="1">
        <v>43852</v>
      </c>
    </row>
    <row r="111" spans="2:18" x14ac:dyDescent="0.3">
      <c r="B111" t="s">
        <v>520</v>
      </c>
      <c r="C111" t="s">
        <v>147</v>
      </c>
      <c r="D111" t="s">
        <v>14</v>
      </c>
      <c r="E111" s="1">
        <v>43777</v>
      </c>
      <c r="F111" s="1">
        <v>44142</v>
      </c>
      <c r="G111" t="s">
        <v>16</v>
      </c>
      <c r="H111">
        <v>2</v>
      </c>
      <c r="I111" t="s">
        <v>451</v>
      </c>
      <c r="J111" t="s">
        <v>32</v>
      </c>
      <c r="K111" t="s">
        <v>16</v>
      </c>
      <c r="L111" t="s">
        <v>431</v>
      </c>
      <c r="M111">
        <v>13200</v>
      </c>
      <c r="N111" s="1">
        <v>43777</v>
      </c>
      <c r="O111" t="s">
        <v>17</v>
      </c>
      <c r="P111" t="s">
        <v>15</v>
      </c>
      <c r="R111" s="1">
        <v>43852</v>
      </c>
    </row>
    <row r="112" spans="2:18" x14ac:dyDescent="0.3">
      <c r="B112" t="s">
        <v>521</v>
      </c>
      <c r="C112" t="s">
        <v>861</v>
      </c>
      <c r="D112" t="s">
        <v>14</v>
      </c>
      <c r="E112" s="1">
        <v>43518</v>
      </c>
      <c r="F112" s="1">
        <v>43882</v>
      </c>
      <c r="G112" t="s">
        <v>24</v>
      </c>
      <c r="H112">
        <v>2</v>
      </c>
      <c r="I112" t="s">
        <v>451</v>
      </c>
      <c r="J112" t="s">
        <v>32</v>
      </c>
      <c r="K112" t="s">
        <v>43</v>
      </c>
      <c r="L112" t="s">
        <v>431</v>
      </c>
      <c r="M112">
        <v>16258</v>
      </c>
      <c r="N112" s="1">
        <v>43518</v>
      </c>
      <c r="O112" t="s">
        <v>17</v>
      </c>
      <c r="P112" t="s">
        <v>15</v>
      </c>
      <c r="R112" s="1">
        <v>43852</v>
      </c>
    </row>
    <row r="113" spans="2:18" x14ac:dyDescent="0.3">
      <c r="B113" t="s">
        <v>526</v>
      </c>
      <c r="C113" t="s">
        <v>862</v>
      </c>
      <c r="D113" t="s">
        <v>14</v>
      </c>
      <c r="E113" s="1">
        <v>43777</v>
      </c>
      <c r="F113" s="1">
        <v>44142</v>
      </c>
      <c r="G113" t="s">
        <v>24</v>
      </c>
      <c r="H113">
        <v>2</v>
      </c>
      <c r="I113" t="s">
        <v>451</v>
      </c>
      <c r="J113" t="s">
        <v>32</v>
      </c>
      <c r="K113" t="s">
        <v>43</v>
      </c>
      <c r="L113" t="s">
        <v>431</v>
      </c>
      <c r="M113">
        <v>17232.75</v>
      </c>
      <c r="N113" s="1">
        <v>43777</v>
      </c>
      <c r="O113" t="s">
        <v>17</v>
      </c>
      <c r="P113" t="s">
        <v>15</v>
      </c>
      <c r="R113" s="1">
        <v>43852</v>
      </c>
    </row>
    <row r="114" spans="2:18" x14ac:dyDescent="0.3">
      <c r="B114" t="s">
        <v>527</v>
      </c>
      <c r="C114" t="s">
        <v>862</v>
      </c>
      <c r="D114" t="s">
        <v>14</v>
      </c>
      <c r="E114" s="1">
        <v>43777</v>
      </c>
      <c r="F114" s="1">
        <v>44142</v>
      </c>
      <c r="G114" t="s">
        <v>16</v>
      </c>
      <c r="H114">
        <v>2</v>
      </c>
      <c r="I114" t="s">
        <v>451</v>
      </c>
      <c r="J114" t="s">
        <v>32</v>
      </c>
      <c r="K114" t="s">
        <v>16</v>
      </c>
      <c r="L114" t="s">
        <v>431</v>
      </c>
      <c r="M114">
        <v>6250</v>
      </c>
      <c r="N114" s="1">
        <v>43777</v>
      </c>
      <c r="O114" t="s">
        <v>17</v>
      </c>
      <c r="P114" t="s">
        <v>15</v>
      </c>
      <c r="R114" s="1">
        <v>43852</v>
      </c>
    </row>
    <row r="115" spans="2:18" x14ac:dyDescent="0.3">
      <c r="B115" t="s">
        <v>528</v>
      </c>
      <c r="C115" t="s">
        <v>863</v>
      </c>
      <c r="D115" t="s">
        <v>14</v>
      </c>
      <c r="E115" s="1">
        <v>43716</v>
      </c>
      <c r="F115" s="1">
        <v>44081</v>
      </c>
      <c r="G115" t="s">
        <v>24</v>
      </c>
      <c r="H115">
        <v>2</v>
      </c>
      <c r="I115" t="s">
        <v>451</v>
      </c>
      <c r="J115" t="s">
        <v>32</v>
      </c>
      <c r="K115" t="s">
        <v>43</v>
      </c>
      <c r="L115" t="s">
        <v>431</v>
      </c>
      <c r="M115">
        <v>72138.929999999993</v>
      </c>
      <c r="N115" s="1">
        <v>43716</v>
      </c>
      <c r="O115" t="s">
        <v>17</v>
      </c>
      <c r="P115" t="s">
        <v>15</v>
      </c>
      <c r="R115" s="1">
        <v>43852</v>
      </c>
    </row>
    <row r="116" spans="2:18" x14ac:dyDescent="0.3">
      <c r="B116" t="s">
        <v>529</v>
      </c>
      <c r="C116" t="s">
        <v>863</v>
      </c>
      <c r="D116" t="s">
        <v>14</v>
      </c>
      <c r="E116" s="1">
        <v>43716</v>
      </c>
      <c r="F116" s="1">
        <v>44081</v>
      </c>
      <c r="G116" t="s">
        <v>24</v>
      </c>
      <c r="H116">
        <v>2</v>
      </c>
      <c r="I116" t="s">
        <v>451</v>
      </c>
      <c r="J116" t="s">
        <v>32</v>
      </c>
      <c r="K116" t="s">
        <v>43</v>
      </c>
      <c r="L116" t="s">
        <v>431</v>
      </c>
      <c r="M116">
        <v>43032.54</v>
      </c>
      <c r="N116" s="1">
        <v>43716</v>
      </c>
      <c r="O116" t="s">
        <v>17</v>
      </c>
      <c r="P116" t="s">
        <v>15</v>
      </c>
      <c r="R116" s="1">
        <v>43852</v>
      </c>
    </row>
    <row r="117" spans="2:18" x14ac:dyDescent="0.3">
      <c r="B117" t="s">
        <v>530</v>
      </c>
      <c r="C117" t="s">
        <v>863</v>
      </c>
      <c r="D117" t="s">
        <v>14</v>
      </c>
      <c r="E117" s="1">
        <v>43716</v>
      </c>
      <c r="F117" s="1">
        <v>44081</v>
      </c>
      <c r="G117" t="s">
        <v>26</v>
      </c>
      <c r="H117">
        <v>2</v>
      </c>
      <c r="I117" t="s">
        <v>451</v>
      </c>
      <c r="J117" t="s">
        <v>32</v>
      </c>
      <c r="K117" t="s">
        <v>25</v>
      </c>
      <c r="L117" t="s">
        <v>431</v>
      </c>
      <c r="M117">
        <v>11550</v>
      </c>
      <c r="N117" s="1">
        <v>43716</v>
      </c>
      <c r="O117" t="s">
        <v>17</v>
      </c>
      <c r="P117" t="s">
        <v>15</v>
      </c>
      <c r="R117" s="1">
        <v>43852</v>
      </c>
    </row>
    <row r="118" spans="2:18" x14ac:dyDescent="0.3">
      <c r="B118" t="s">
        <v>531</v>
      </c>
      <c r="C118" t="s">
        <v>863</v>
      </c>
      <c r="D118" t="s">
        <v>14</v>
      </c>
      <c r="E118" s="1">
        <v>43716</v>
      </c>
      <c r="F118" s="1">
        <v>44081</v>
      </c>
      <c r="G118" t="s">
        <v>26</v>
      </c>
      <c r="H118">
        <v>2</v>
      </c>
      <c r="I118" t="s">
        <v>451</v>
      </c>
      <c r="J118" t="s">
        <v>32</v>
      </c>
      <c r="K118" t="s">
        <v>25</v>
      </c>
      <c r="L118" t="s">
        <v>431</v>
      </c>
      <c r="M118">
        <v>7700</v>
      </c>
      <c r="N118" s="1">
        <v>43716</v>
      </c>
      <c r="O118" t="s">
        <v>17</v>
      </c>
      <c r="P118" t="s">
        <v>15</v>
      </c>
      <c r="R118" s="1">
        <v>43852</v>
      </c>
    </row>
    <row r="119" spans="2:18" x14ac:dyDescent="0.3">
      <c r="B119" t="s">
        <v>536</v>
      </c>
      <c r="C119" t="s">
        <v>863</v>
      </c>
      <c r="D119" t="s">
        <v>14</v>
      </c>
      <c r="E119" s="1">
        <v>43580</v>
      </c>
      <c r="F119" s="1">
        <v>44310</v>
      </c>
      <c r="G119" t="s">
        <v>28</v>
      </c>
      <c r="H119">
        <v>13</v>
      </c>
      <c r="I119" t="s">
        <v>449</v>
      </c>
      <c r="J119" t="s">
        <v>32</v>
      </c>
      <c r="K119" t="s">
        <v>38</v>
      </c>
      <c r="L119" t="s">
        <v>432</v>
      </c>
      <c r="M119">
        <v>134736.13</v>
      </c>
      <c r="N119" s="1">
        <v>43580</v>
      </c>
      <c r="O119" t="s">
        <v>17</v>
      </c>
      <c r="P119" t="s">
        <v>15</v>
      </c>
      <c r="R119" s="1">
        <v>43852</v>
      </c>
    </row>
    <row r="120" spans="2:18" x14ac:dyDescent="0.3">
      <c r="B120" t="s">
        <v>537</v>
      </c>
      <c r="C120" t="s">
        <v>863</v>
      </c>
      <c r="D120" t="s">
        <v>14</v>
      </c>
      <c r="E120" s="1">
        <v>43719</v>
      </c>
      <c r="F120" s="1">
        <v>44084</v>
      </c>
      <c r="G120" t="s">
        <v>28</v>
      </c>
      <c r="H120">
        <v>13</v>
      </c>
      <c r="I120" t="s">
        <v>449</v>
      </c>
      <c r="J120" t="s">
        <v>32</v>
      </c>
      <c r="K120" t="s">
        <v>38</v>
      </c>
      <c r="L120" t="s">
        <v>432</v>
      </c>
      <c r="M120">
        <v>32584.880000000001</v>
      </c>
      <c r="N120" s="1">
        <v>43719</v>
      </c>
      <c r="O120" t="s">
        <v>17</v>
      </c>
      <c r="P120" t="s">
        <v>15</v>
      </c>
      <c r="R120" s="1">
        <v>43852</v>
      </c>
    </row>
    <row r="121" spans="2:18" x14ac:dyDescent="0.3">
      <c r="B121" t="s">
        <v>538</v>
      </c>
      <c r="C121" t="s">
        <v>863</v>
      </c>
      <c r="D121" t="s">
        <v>14</v>
      </c>
      <c r="E121" s="1">
        <v>43730</v>
      </c>
      <c r="F121" s="1">
        <v>43911</v>
      </c>
      <c r="G121" t="s">
        <v>28</v>
      </c>
      <c r="H121">
        <v>13</v>
      </c>
      <c r="I121" t="s">
        <v>449</v>
      </c>
      <c r="J121" t="s">
        <v>32</v>
      </c>
      <c r="K121" t="s">
        <v>38</v>
      </c>
      <c r="L121" t="s">
        <v>432</v>
      </c>
      <c r="M121">
        <v>8044.5</v>
      </c>
      <c r="N121" s="1">
        <v>43730</v>
      </c>
      <c r="O121" t="s">
        <v>17</v>
      </c>
      <c r="P121" t="s">
        <v>15</v>
      </c>
      <c r="R121" s="1">
        <v>43852</v>
      </c>
    </row>
    <row r="122" spans="2:18" x14ac:dyDescent="0.3">
      <c r="B122" t="s">
        <v>540</v>
      </c>
      <c r="C122" t="s">
        <v>149</v>
      </c>
      <c r="D122" t="s">
        <v>14</v>
      </c>
      <c r="E122" s="1">
        <v>43158</v>
      </c>
      <c r="F122" s="1">
        <v>43522</v>
      </c>
      <c r="G122" t="s">
        <v>24</v>
      </c>
      <c r="H122">
        <v>1</v>
      </c>
      <c r="I122" t="s">
        <v>450</v>
      </c>
      <c r="J122" t="s">
        <v>32</v>
      </c>
      <c r="K122" t="s">
        <v>25</v>
      </c>
      <c r="L122" t="s">
        <v>27</v>
      </c>
      <c r="M122">
        <v>2486.0700000000002</v>
      </c>
      <c r="N122" s="1">
        <v>43158</v>
      </c>
      <c r="O122" t="s">
        <v>17</v>
      </c>
      <c r="P122" t="s">
        <v>15</v>
      </c>
      <c r="R122" s="1">
        <v>43852</v>
      </c>
    </row>
    <row r="123" spans="2:18" x14ac:dyDescent="0.3">
      <c r="B123" t="s">
        <v>541</v>
      </c>
      <c r="C123" t="s">
        <v>864</v>
      </c>
      <c r="D123" t="s">
        <v>18</v>
      </c>
      <c r="E123" s="1">
        <v>43158</v>
      </c>
      <c r="F123" s="1">
        <v>43522</v>
      </c>
      <c r="G123" t="s">
        <v>24</v>
      </c>
      <c r="H123">
        <v>1</v>
      </c>
      <c r="I123" t="s">
        <v>450</v>
      </c>
      <c r="J123" t="s">
        <v>32</v>
      </c>
      <c r="K123" t="s">
        <v>25</v>
      </c>
      <c r="L123" t="s">
        <v>27</v>
      </c>
      <c r="M123">
        <v>6653.1</v>
      </c>
      <c r="N123" s="1">
        <v>43158</v>
      </c>
      <c r="O123" t="s">
        <v>17</v>
      </c>
      <c r="P123" t="s">
        <v>15</v>
      </c>
      <c r="R123" s="1">
        <v>43852</v>
      </c>
    </row>
    <row r="124" spans="2:18" x14ac:dyDescent="0.3">
      <c r="B124" t="s">
        <v>543</v>
      </c>
      <c r="C124" t="s">
        <v>151</v>
      </c>
      <c r="D124" t="s">
        <v>14</v>
      </c>
      <c r="E124" s="1">
        <v>43158</v>
      </c>
      <c r="F124" s="1">
        <v>43522</v>
      </c>
      <c r="G124" t="s">
        <v>24</v>
      </c>
      <c r="H124">
        <v>1</v>
      </c>
      <c r="I124" t="s">
        <v>450</v>
      </c>
      <c r="J124" t="s">
        <v>32</v>
      </c>
      <c r="K124" t="s">
        <v>25</v>
      </c>
      <c r="L124" t="s">
        <v>432</v>
      </c>
      <c r="M124">
        <v>2283.33</v>
      </c>
      <c r="N124" s="1">
        <v>43158</v>
      </c>
      <c r="O124" t="s">
        <v>17</v>
      </c>
      <c r="P124" t="s">
        <v>15</v>
      </c>
      <c r="R124" s="1">
        <v>43852</v>
      </c>
    </row>
    <row r="125" spans="2:18" x14ac:dyDescent="0.3">
      <c r="B125" t="s">
        <v>544</v>
      </c>
      <c r="C125" t="s">
        <v>865</v>
      </c>
      <c r="D125" t="s">
        <v>14</v>
      </c>
      <c r="E125" s="1">
        <v>43554</v>
      </c>
      <c r="F125" s="1">
        <v>43919</v>
      </c>
      <c r="G125" t="s">
        <v>16</v>
      </c>
      <c r="H125">
        <v>6</v>
      </c>
      <c r="I125" t="s">
        <v>444</v>
      </c>
      <c r="J125" t="s">
        <v>32</v>
      </c>
      <c r="K125" t="s">
        <v>16</v>
      </c>
      <c r="L125" t="s">
        <v>431</v>
      </c>
      <c r="M125">
        <v>14107.5</v>
      </c>
      <c r="N125" s="1">
        <v>43554</v>
      </c>
      <c r="O125" t="s">
        <v>17</v>
      </c>
      <c r="P125" t="s">
        <v>15</v>
      </c>
      <c r="R125" s="1">
        <v>43852</v>
      </c>
    </row>
    <row r="126" spans="2:18" x14ac:dyDescent="0.3">
      <c r="B126" t="s">
        <v>545</v>
      </c>
      <c r="C126" t="s">
        <v>866</v>
      </c>
      <c r="D126" t="s">
        <v>14</v>
      </c>
      <c r="E126" s="1">
        <v>43100</v>
      </c>
      <c r="F126" s="1">
        <v>43464</v>
      </c>
      <c r="G126" t="s">
        <v>26</v>
      </c>
      <c r="H126">
        <v>1</v>
      </c>
      <c r="I126" t="s">
        <v>450</v>
      </c>
      <c r="J126" t="s">
        <v>32</v>
      </c>
      <c r="K126" t="s">
        <v>25</v>
      </c>
      <c r="L126" t="s">
        <v>27</v>
      </c>
      <c r="M126">
        <v>2535.87</v>
      </c>
      <c r="N126" s="1">
        <v>43100</v>
      </c>
      <c r="O126" t="s">
        <v>17</v>
      </c>
      <c r="P126" t="s">
        <v>15</v>
      </c>
      <c r="R126" s="1">
        <v>43852</v>
      </c>
    </row>
    <row r="127" spans="2:18" x14ac:dyDescent="0.3">
      <c r="B127" t="s">
        <v>546</v>
      </c>
      <c r="C127" t="s">
        <v>867</v>
      </c>
      <c r="D127" t="s">
        <v>18</v>
      </c>
      <c r="E127" s="1">
        <v>43131</v>
      </c>
      <c r="F127" s="1">
        <v>43495</v>
      </c>
      <c r="G127" t="s">
        <v>16</v>
      </c>
      <c r="H127">
        <v>1</v>
      </c>
      <c r="I127" t="s">
        <v>450</v>
      </c>
      <c r="J127" t="s">
        <v>32</v>
      </c>
      <c r="K127" t="s">
        <v>16</v>
      </c>
      <c r="L127" t="s">
        <v>27</v>
      </c>
      <c r="M127">
        <v>125000</v>
      </c>
      <c r="N127" s="1">
        <v>43131</v>
      </c>
      <c r="O127" t="s">
        <v>17</v>
      </c>
      <c r="P127" t="s">
        <v>15</v>
      </c>
      <c r="R127" s="1">
        <v>43852</v>
      </c>
    </row>
    <row r="128" spans="2:18" x14ac:dyDescent="0.3">
      <c r="B128" t="s">
        <v>548</v>
      </c>
      <c r="C128" t="s">
        <v>868</v>
      </c>
      <c r="D128" t="s">
        <v>18</v>
      </c>
      <c r="E128" s="1">
        <v>43131</v>
      </c>
      <c r="F128" s="1">
        <v>43495</v>
      </c>
      <c r="G128" t="s">
        <v>16</v>
      </c>
      <c r="H128">
        <v>1</v>
      </c>
      <c r="I128" t="s">
        <v>450</v>
      </c>
      <c r="J128" t="s">
        <v>32</v>
      </c>
      <c r="K128" t="s">
        <v>16</v>
      </c>
      <c r="L128" t="s">
        <v>27</v>
      </c>
      <c r="M128">
        <v>80000</v>
      </c>
      <c r="N128" s="1">
        <v>43131</v>
      </c>
      <c r="O128" t="s">
        <v>17</v>
      </c>
      <c r="P128" t="s">
        <v>15</v>
      </c>
      <c r="R128" s="1">
        <v>43852</v>
      </c>
    </row>
    <row r="129" spans="2:18" x14ac:dyDescent="0.3">
      <c r="B129" t="s">
        <v>549</v>
      </c>
      <c r="C129" t="s">
        <v>868</v>
      </c>
      <c r="D129" t="s">
        <v>18</v>
      </c>
      <c r="E129" s="1">
        <v>43131</v>
      </c>
      <c r="F129" s="1">
        <v>43495</v>
      </c>
      <c r="G129" t="s">
        <v>16</v>
      </c>
      <c r="H129">
        <v>1</v>
      </c>
      <c r="I129" t="s">
        <v>450</v>
      </c>
      <c r="J129" t="s">
        <v>32</v>
      </c>
      <c r="K129" t="s">
        <v>16</v>
      </c>
      <c r="L129" t="s">
        <v>27</v>
      </c>
      <c r="M129">
        <v>320000</v>
      </c>
      <c r="N129" s="1">
        <v>43131</v>
      </c>
      <c r="O129" t="s">
        <v>17</v>
      </c>
      <c r="P129" t="s">
        <v>15</v>
      </c>
      <c r="R129" s="1">
        <v>43852</v>
      </c>
    </row>
    <row r="130" spans="2:18" x14ac:dyDescent="0.3">
      <c r="B130" t="s">
        <v>552</v>
      </c>
      <c r="C130" t="s">
        <v>869</v>
      </c>
      <c r="D130" t="s">
        <v>18</v>
      </c>
      <c r="E130" s="1">
        <v>43160</v>
      </c>
      <c r="F130" s="1">
        <v>43524</v>
      </c>
      <c r="G130" t="s">
        <v>24</v>
      </c>
      <c r="H130">
        <v>1</v>
      </c>
      <c r="I130" t="s">
        <v>450</v>
      </c>
      <c r="J130" t="s">
        <v>32</v>
      </c>
      <c r="K130" t="s">
        <v>25</v>
      </c>
      <c r="L130" t="s">
        <v>27</v>
      </c>
      <c r="M130">
        <v>275569.44</v>
      </c>
      <c r="N130" s="1">
        <v>43525</v>
      </c>
      <c r="O130" t="s">
        <v>17</v>
      </c>
      <c r="P130" t="s">
        <v>15</v>
      </c>
      <c r="R130" s="1">
        <v>43852</v>
      </c>
    </row>
    <row r="131" spans="2:18" x14ac:dyDescent="0.3">
      <c r="B131" t="s">
        <v>436</v>
      </c>
      <c r="C131" t="s">
        <v>156</v>
      </c>
      <c r="D131" t="s">
        <v>18</v>
      </c>
      <c r="E131" s="1">
        <v>43160</v>
      </c>
      <c r="F131" s="1">
        <v>43524</v>
      </c>
      <c r="G131" t="s">
        <v>23</v>
      </c>
      <c r="H131">
        <v>1</v>
      </c>
      <c r="I131" t="s">
        <v>450</v>
      </c>
      <c r="J131" t="s">
        <v>32</v>
      </c>
      <c r="K131" t="s">
        <v>23</v>
      </c>
      <c r="L131" t="s">
        <v>27</v>
      </c>
      <c r="M131">
        <v>57539.3</v>
      </c>
      <c r="N131" s="1">
        <v>43160</v>
      </c>
      <c r="O131" t="s">
        <v>17</v>
      </c>
      <c r="P131" t="s">
        <v>15</v>
      </c>
      <c r="R131" s="1">
        <v>43852</v>
      </c>
    </row>
    <row r="132" spans="2:18" x14ac:dyDescent="0.3">
      <c r="B132" t="s">
        <v>436</v>
      </c>
      <c r="C132" t="s">
        <v>157</v>
      </c>
      <c r="D132" t="s">
        <v>14</v>
      </c>
      <c r="E132" s="1">
        <v>43448</v>
      </c>
      <c r="F132" s="1">
        <v>43812</v>
      </c>
      <c r="G132" t="s">
        <v>24</v>
      </c>
      <c r="H132">
        <v>1</v>
      </c>
      <c r="I132" t="s">
        <v>450</v>
      </c>
      <c r="J132" t="s">
        <v>32</v>
      </c>
      <c r="K132" t="s">
        <v>25</v>
      </c>
      <c r="L132" t="s">
        <v>27</v>
      </c>
      <c r="M132">
        <v>212357.74</v>
      </c>
      <c r="N132" s="1">
        <v>43448</v>
      </c>
      <c r="O132" t="s">
        <v>17</v>
      </c>
      <c r="P132" t="s">
        <v>15</v>
      </c>
      <c r="R132" s="1">
        <v>43852</v>
      </c>
    </row>
    <row r="133" spans="2:18" x14ac:dyDescent="0.3">
      <c r="B133" t="s">
        <v>436</v>
      </c>
      <c r="C133" t="s">
        <v>870</v>
      </c>
      <c r="D133" t="s">
        <v>18</v>
      </c>
      <c r="E133" s="1">
        <v>43160</v>
      </c>
      <c r="F133" s="1">
        <v>43524</v>
      </c>
      <c r="G133" t="s">
        <v>16</v>
      </c>
      <c r="H133">
        <v>1</v>
      </c>
      <c r="I133" t="s">
        <v>450</v>
      </c>
      <c r="J133" t="s">
        <v>32</v>
      </c>
      <c r="K133" t="s">
        <v>16</v>
      </c>
      <c r="L133" t="s">
        <v>432</v>
      </c>
      <c r="M133">
        <v>31250</v>
      </c>
      <c r="N133" s="1">
        <v>43160</v>
      </c>
      <c r="O133" t="s">
        <v>17</v>
      </c>
      <c r="P133" t="s">
        <v>15</v>
      </c>
      <c r="R133" s="1">
        <v>43852</v>
      </c>
    </row>
    <row r="134" spans="2:18" x14ac:dyDescent="0.3">
      <c r="B134" t="s">
        <v>436</v>
      </c>
      <c r="C134" t="s">
        <v>871</v>
      </c>
      <c r="D134" t="s">
        <v>18</v>
      </c>
      <c r="E134" s="1">
        <v>43160</v>
      </c>
      <c r="F134" s="1">
        <v>43524</v>
      </c>
      <c r="G134" t="s">
        <v>16</v>
      </c>
      <c r="H134">
        <v>1</v>
      </c>
      <c r="I134" t="s">
        <v>450</v>
      </c>
      <c r="J134" t="s">
        <v>32</v>
      </c>
      <c r="K134" t="s">
        <v>16</v>
      </c>
      <c r="L134" t="s">
        <v>27</v>
      </c>
      <c r="M134">
        <v>43750</v>
      </c>
      <c r="N134" s="1">
        <v>43160</v>
      </c>
      <c r="O134" t="s">
        <v>17</v>
      </c>
      <c r="P134" t="s">
        <v>15</v>
      </c>
      <c r="R134" s="1">
        <v>43852</v>
      </c>
    </row>
    <row r="135" spans="2:18" x14ac:dyDescent="0.3">
      <c r="B135" t="s">
        <v>436</v>
      </c>
      <c r="C135" t="s">
        <v>158</v>
      </c>
      <c r="D135" t="s">
        <v>18</v>
      </c>
      <c r="E135" s="1">
        <v>43160</v>
      </c>
      <c r="F135" s="1">
        <v>43524</v>
      </c>
      <c r="G135" t="s">
        <v>16</v>
      </c>
      <c r="H135">
        <v>1</v>
      </c>
      <c r="I135" t="s">
        <v>450</v>
      </c>
      <c r="J135" t="s">
        <v>32</v>
      </c>
      <c r="K135" t="s">
        <v>16</v>
      </c>
      <c r="L135" t="s">
        <v>432</v>
      </c>
      <c r="M135">
        <v>75000</v>
      </c>
      <c r="N135" s="1">
        <v>43160</v>
      </c>
      <c r="O135" t="s">
        <v>17</v>
      </c>
      <c r="P135" t="s">
        <v>15</v>
      </c>
      <c r="R135" s="1">
        <v>43852</v>
      </c>
    </row>
    <row r="136" spans="2:18" x14ac:dyDescent="0.3">
      <c r="B136" t="s">
        <v>436</v>
      </c>
      <c r="C136" t="s">
        <v>872</v>
      </c>
      <c r="D136" t="s">
        <v>18</v>
      </c>
      <c r="E136" s="1">
        <v>43142</v>
      </c>
      <c r="F136" s="1">
        <v>43506</v>
      </c>
      <c r="G136" t="s">
        <v>16</v>
      </c>
      <c r="H136">
        <v>1</v>
      </c>
      <c r="I136" t="s">
        <v>450</v>
      </c>
      <c r="J136" t="s">
        <v>32</v>
      </c>
      <c r="K136" t="s">
        <v>16</v>
      </c>
      <c r="L136" t="s">
        <v>432</v>
      </c>
      <c r="M136">
        <v>23125</v>
      </c>
      <c r="N136" s="1">
        <v>43142</v>
      </c>
      <c r="O136" t="s">
        <v>17</v>
      </c>
      <c r="P136" t="s">
        <v>15</v>
      </c>
      <c r="R136" s="1">
        <v>43852</v>
      </c>
    </row>
    <row r="137" spans="2:18" x14ac:dyDescent="0.3">
      <c r="B137" t="s">
        <v>436</v>
      </c>
      <c r="C137" t="s">
        <v>873</v>
      </c>
      <c r="D137" t="s">
        <v>14</v>
      </c>
      <c r="E137" s="1">
        <v>43332</v>
      </c>
      <c r="F137" s="1">
        <v>45523</v>
      </c>
      <c r="G137" t="s">
        <v>16</v>
      </c>
      <c r="H137">
        <v>1</v>
      </c>
      <c r="I137" t="s">
        <v>450</v>
      </c>
      <c r="J137" t="s">
        <v>32</v>
      </c>
      <c r="K137" t="s">
        <v>16</v>
      </c>
      <c r="L137" t="s">
        <v>432</v>
      </c>
      <c r="M137">
        <v>47500</v>
      </c>
      <c r="N137" s="1">
        <v>43332</v>
      </c>
      <c r="O137" t="s">
        <v>17</v>
      </c>
      <c r="P137" t="s">
        <v>15</v>
      </c>
      <c r="R137" s="1">
        <v>43852</v>
      </c>
    </row>
    <row r="138" spans="2:18" x14ac:dyDescent="0.3">
      <c r="B138" t="s">
        <v>436</v>
      </c>
      <c r="C138" t="s">
        <v>874</v>
      </c>
      <c r="D138" t="s">
        <v>14</v>
      </c>
      <c r="E138" s="1">
        <v>43100</v>
      </c>
      <c r="F138" s="1">
        <v>43464</v>
      </c>
      <c r="G138" t="s">
        <v>26</v>
      </c>
      <c r="H138">
        <v>1</v>
      </c>
      <c r="I138" t="s">
        <v>450</v>
      </c>
      <c r="J138" t="s">
        <v>32</v>
      </c>
      <c r="K138" t="s">
        <v>25</v>
      </c>
      <c r="L138" t="s">
        <v>27</v>
      </c>
      <c r="M138">
        <v>7632.55</v>
      </c>
      <c r="N138" s="1">
        <v>43100</v>
      </c>
      <c r="O138" t="s">
        <v>17</v>
      </c>
      <c r="P138" t="s">
        <v>15</v>
      </c>
      <c r="R138" s="1">
        <v>43852</v>
      </c>
    </row>
    <row r="139" spans="2:18" x14ac:dyDescent="0.3">
      <c r="B139" t="s">
        <v>436</v>
      </c>
      <c r="C139" t="s">
        <v>875</v>
      </c>
      <c r="D139" t="s">
        <v>14</v>
      </c>
      <c r="E139" s="1">
        <v>43448</v>
      </c>
      <c r="F139" s="1">
        <v>43812</v>
      </c>
      <c r="G139" t="s">
        <v>26</v>
      </c>
      <c r="H139">
        <v>1</v>
      </c>
      <c r="I139" t="s">
        <v>450</v>
      </c>
      <c r="J139" t="s">
        <v>32</v>
      </c>
      <c r="K139" t="s">
        <v>25</v>
      </c>
      <c r="L139" t="s">
        <v>27</v>
      </c>
      <c r="M139">
        <v>2563.13</v>
      </c>
      <c r="N139" s="1">
        <v>43448</v>
      </c>
      <c r="O139" t="s">
        <v>17</v>
      </c>
      <c r="P139" t="s">
        <v>15</v>
      </c>
      <c r="R139" s="1">
        <v>43852</v>
      </c>
    </row>
    <row r="140" spans="2:18" x14ac:dyDescent="0.3">
      <c r="B140" t="s">
        <v>436</v>
      </c>
      <c r="C140" t="s">
        <v>164</v>
      </c>
      <c r="D140" t="s">
        <v>18</v>
      </c>
      <c r="E140" s="1">
        <v>43274</v>
      </c>
      <c r="F140" s="1">
        <v>43638</v>
      </c>
      <c r="G140" t="s">
        <v>16</v>
      </c>
      <c r="H140">
        <v>12</v>
      </c>
      <c r="I140" t="s">
        <v>440</v>
      </c>
      <c r="J140" t="s">
        <v>32</v>
      </c>
      <c r="K140" t="s">
        <v>29</v>
      </c>
      <c r="L140" t="s">
        <v>27</v>
      </c>
      <c r="M140">
        <v>2720.25</v>
      </c>
      <c r="N140" s="1">
        <v>43274</v>
      </c>
      <c r="O140" t="s">
        <v>17</v>
      </c>
      <c r="P140" t="s">
        <v>15</v>
      </c>
      <c r="R140" s="1">
        <v>43852</v>
      </c>
    </row>
    <row r="141" spans="2:18" x14ac:dyDescent="0.3">
      <c r="B141" t="s">
        <v>436</v>
      </c>
      <c r="C141" t="s">
        <v>165</v>
      </c>
      <c r="D141" t="s">
        <v>18</v>
      </c>
      <c r="E141" s="1">
        <v>43274</v>
      </c>
      <c r="F141" s="1">
        <v>43638</v>
      </c>
      <c r="G141" t="s">
        <v>16</v>
      </c>
      <c r="H141">
        <v>12</v>
      </c>
      <c r="I141" t="s">
        <v>440</v>
      </c>
      <c r="J141" t="s">
        <v>32</v>
      </c>
      <c r="K141" t="s">
        <v>29</v>
      </c>
      <c r="L141" t="s">
        <v>27</v>
      </c>
      <c r="M141">
        <v>375</v>
      </c>
      <c r="N141" s="1">
        <v>43274</v>
      </c>
      <c r="O141" t="s">
        <v>17</v>
      </c>
      <c r="P141" t="s">
        <v>15</v>
      </c>
      <c r="R141" s="1">
        <v>43852</v>
      </c>
    </row>
    <row r="142" spans="2:18" x14ac:dyDescent="0.3">
      <c r="B142" t="s">
        <v>436</v>
      </c>
      <c r="C142" t="s">
        <v>876</v>
      </c>
      <c r="D142" t="s">
        <v>14</v>
      </c>
      <c r="E142" s="1">
        <v>43580</v>
      </c>
      <c r="F142" s="1">
        <v>43945</v>
      </c>
      <c r="G142" t="s">
        <v>19</v>
      </c>
      <c r="H142">
        <v>10</v>
      </c>
      <c r="I142" t="s">
        <v>441</v>
      </c>
      <c r="J142" t="s">
        <v>32</v>
      </c>
      <c r="K142" t="s">
        <v>20</v>
      </c>
      <c r="L142" t="s">
        <v>27</v>
      </c>
      <c r="M142">
        <v>9294.35</v>
      </c>
      <c r="N142" s="1">
        <v>43580</v>
      </c>
      <c r="O142" t="s">
        <v>17</v>
      </c>
      <c r="P142" t="s">
        <v>15</v>
      </c>
      <c r="R142" s="1">
        <v>43852</v>
      </c>
    </row>
    <row r="143" spans="2:18" x14ac:dyDescent="0.3">
      <c r="B143" t="s">
        <v>436</v>
      </c>
      <c r="C143" t="s">
        <v>169</v>
      </c>
      <c r="D143" t="s">
        <v>18</v>
      </c>
      <c r="E143" s="1">
        <v>43274</v>
      </c>
      <c r="F143" s="1">
        <v>43638</v>
      </c>
      <c r="G143" t="s">
        <v>19</v>
      </c>
      <c r="H143">
        <v>12</v>
      </c>
      <c r="I143" t="s">
        <v>440</v>
      </c>
      <c r="J143" t="s">
        <v>32</v>
      </c>
      <c r="K143" t="s">
        <v>29</v>
      </c>
      <c r="L143" t="s">
        <v>27</v>
      </c>
      <c r="M143">
        <v>2440.25</v>
      </c>
      <c r="N143" s="1">
        <v>43274</v>
      </c>
      <c r="O143" t="s">
        <v>17</v>
      </c>
      <c r="P143" t="s">
        <v>15</v>
      </c>
      <c r="R143" s="1">
        <v>43852</v>
      </c>
    </row>
    <row r="144" spans="2:18" x14ac:dyDescent="0.3">
      <c r="B144" t="s">
        <v>436</v>
      </c>
      <c r="C144" t="s">
        <v>877</v>
      </c>
      <c r="D144" t="s">
        <v>14</v>
      </c>
      <c r="E144" s="1">
        <v>43587</v>
      </c>
      <c r="F144" s="1">
        <v>43952</v>
      </c>
      <c r="G144" t="s">
        <v>16</v>
      </c>
      <c r="H144">
        <v>1</v>
      </c>
      <c r="I144" t="s">
        <v>450</v>
      </c>
      <c r="J144" t="s">
        <v>32</v>
      </c>
      <c r="K144" t="s">
        <v>16</v>
      </c>
      <c r="L144" t="s">
        <v>27</v>
      </c>
      <c r="M144">
        <v>25000</v>
      </c>
      <c r="N144" s="1">
        <v>43587</v>
      </c>
      <c r="O144" t="s">
        <v>17</v>
      </c>
      <c r="P144" t="s">
        <v>15</v>
      </c>
      <c r="R144" s="1">
        <v>43852</v>
      </c>
    </row>
    <row r="145" spans="2:18" x14ac:dyDescent="0.3">
      <c r="B145" t="s">
        <v>454</v>
      </c>
      <c r="C145" t="s">
        <v>878</v>
      </c>
      <c r="D145" t="s">
        <v>14</v>
      </c>
      <c r="E145" s="1">
        <v>43512</v>
      </c>
      <c r="F145" s="1">
        <v>43876</v>
      </c>
      <c r="G145" t="s">
        <v>19</v>
      </c>
      <c r="H145">
        <v>13</v>
      </c>
      <c r="I145" t="s">
        <v>449</v>
      </c>
      <c r="J145" t="s">
        <v>32</v>
      </c>
      <c r="K145" t="s">
        <v>20</v>
      </c>
      <c r="L145" t="s">
        <v>431</v>
      </c>
      <c r="M145">
        <v>1148.93</v>
      </c>
      <c r="N145" s="1">
        <v>43512</v>
      </c>
      <c r="O145" t="s">
        <v>17</v>
      </c>
      <c r="P145" t="s">
        <v>15</v>
      </c>
      <c r="R145" s="1">
        <v>43852</v>
      </c>
    </row>
    <row r="146" spans="2:18" x14ac:dyDescent="0.3">
      <c r="B146" t="s">
        <v>455</v>
      </c>
      <c r="C146" t="s">
        <v>879</v>
      </c>
      <c r="D146" t="s">
        <v>14</v>
      </c>
      <c r="E146" s="1">
        <v>43512</v>
      </c>
      <c r="F146" s="1">
        <v>43876</v>
      </c>
      <c r="G146" t="s">
        <v>19</v>
      </c>
      <c r="H146">
        <v>13</v>
      </c>
      <c r="I146" t="s">
        <v>449</v>
      </c>
      <c r="J146" t="s">
        <v>32</v>
      </c>
      <c r="K146" t="s">
        <v>20</v>
      </c>
      <c r="L146" t="s">
        <v>431</v>
      </c>
      <c r="M146">
        <v>58300</v>
      </c>
      <c r="N146" s="1">
        <v>43512</v>
      </c>
      <c r="O146" t="s">
        <v>17</v>
      </c>
      <c r="P146" t="s">
        <v>15</v>
      </c>
      <c r="R146" s="1">
        <v>43852</v>
      </c>
    </row>
    <row r="147" spans="2:18" x14ac:dyDescent="0.3">
      <c r="B147" t="s">
        <v>456</v>
      </c>
      <c r="C147" t="s">
        <v>880</v>
      </c>
      <c r="D147" t="s">
        <v>18</v>
      </c>
      <c r="E147" s="1">
        <v>43155</v>
      </c>
      <c r="F147" s="1">
        <v>43519</v>
      </c>
      <c r="G147" t="s">
        <v>16</v>
      </c>
      <c r="H147">
        <v>12</v>
      </c>
      <c r="I147" t="s">
        <v>440</v>
      </c>
      <c r="J147" t="s">
        <v>32</v>
      </c>
      <c r="K147" t="s">
        <v>29</v>
      </c>
      <c r="L147" t="s">
        <v>27</v>
      </c>
      <c r="M147">
        <v>6250</v>
      </c>
      <c r="N147" s="1">
        <v>43155</v>
      </c>
      <c r="O147" t="s">
        <v>17</v>
      </c>
      <c r="P147" t="s">
        <v>15</v>
      </c>
      <c r="R147" s="1">
        <v>43852</v>
      </c>
    </row>
    <row r="148" spans="2:18" x14ac:dyDescent="0.3">
      <c r="B148" t="s">
        <v>458</v>
      </c>
      <c r="C148" t="s">
        <v>177</v>
      </c>
      <c r="D148" t="s">
        <v>18</v>
      </c>
      <c r="E148" s="1">
        <v>43157</v>
      </c>
      <c r="F148" s="1">
        <v>43521</v>
      </c>
      <c r="G148" t="s">
        <v>16</v>
      </c>
      <c r="H148">
        <v>12</v>
      </c>
      <c r="I148" t="s">
        <v>440</v>
      </c>
      <c r="J148" t="s">
        <v>32</v>
      </c>
      <c r="K148" t="s">
        <v>29</v>
      </c>
      <c r="L148" t="s">
        <v>27</v>
      </c>
      <c r="M148">
        <v>12500</v>
      </c>
      <c r="N148" s="1">
        <v>43157</v>
      </c>
      <c r="O148" t="s">
        <v>17</v>
      </c>
      <c r="P148" t="s">
        <v>15</v>
      </c>
      <c r="R148" s="1">
        <v>43852</v>
      </c>
    </row>
    <row r="149" spans="2:18" x14ac:dyDescent="0.3">
      <c r="B149" t="s">
        <v>460</v>
      </c>
      <c r="C149" t="s">
        <v>881</v>
      </c>
      <c r="D149" t="s">
        <v>14</v>
      </c>
      <c r="E149" s="1">
        <v>43535</v>
      </c>
      <c r="F149" s="1">
        <v>43900</v>
      </c>
      <c r="G149" t="s">
        <v>26</v>
      </c>
      <c r="H149">
        <v>3</v>
      </c>
      <c r="I149" t="s">
        <v>442</v>
      </c>
      <c r="J149" t="s">
        <v>32</v>
      </c>
      <c r="K149" t="s">
        <v>29</v>
      </c>
      <c r="L149" t="s">
        <v>432</v>
      </c>
      <c r="M149">
        <v>2645.75</v>
      </c>
      <c r="N149" s="1">
        <v>43535</v>
      </c>
      <c r="O149" t="s">
        <v>17</v>
      </c>
      <c r="P149" t="s">
        <v>15</v>
      </c>
      <c r="R149" s="1">
        <v>43852</v>
      </c>
    </row>
    <row r="150" spans="2:18" x14ac:dyDescent="0.3">
      <c r="B150" t="s">
        <v>461</v>
      </c>
      <c r="C150" t="s">
        <v>179</v>
      </c>
      <c r="D150" t="s">
        <v>18</v>
      </c>
      <c r="E150" s="1">
        <v>43158</v>
      </c>
      <c r="F150" s="1">
        <v>43522</v>
      </c>
      <c r="G150" t="s">
        <v>24</v>
      </c>
      <c r="H150">
        <v>1</v>
      </c>
      <c r="I150" t="s">
        <v>450</v>
      </c>
      <c r="J150" t="s">
        <v>32</v>
      </c>
      <c r="K150" t="s">
        <v>25</v>
      </c>
      <c r="L150" t="s">
        <v>431</v>
      </c>
      <c r="M150">
        <v>2939.29</v>
      </c>
      <c r="N150" s="1">
        <v>43158</v>
      </c>
      <c r="O150" t="s">
        <v>17</v>
      </c>
      <c r="P150" t="s">
        <v>15</v>
      </c>
      <c r="R150" s="1">
        <v>43852</v>
      </c>
    </row>
    <row r="151" spans="2:18" x14ac:dyDescent="0.3">
      <c r="B151" t="s">
        <v>462</v>
      </c>
      <c r="C151" t="s">
        <v>882</v>
      </c>
      <c r="D151" t="s">
        <v>18</v>
      </c>
      <c r="E151" s="1">
        <v>43158</v>
      </c>
      <c r="F151" s="1">
        <v>43522</v>
      </c>
      <c r="G151" t="s">
        <v>24</v>
      </c>
      <c r="H151">
        <v>1</v>
      </c>
      <c r="I151" t="s">
        <v>450</v>
      </c>
      <c r="J151" t="s">
        <v>32</v>
      </c>
      <c r="K151" t="s">
        <v>25</v>
      </c>
      <c r="L151" t="s">
        <v>27</v>
      </c>
      <c r="M151">
        <v>5207.66</v>
      </c>
      <c r="N151" s="1">
        <v>43158</v>
      </c>
      <c r="O151" t="s">
        <v>17</v>
      </c>
      <c r="P151" t="s">
        <v>15</v>
      </c>
      <c r="R151" s="1">
        <v>43852</v>
      </c>
    </row>
    <row r="152" spans="2:18" x14ac:dyDescent="0.3">
      <c r="B152" t="s">
        <v>464</v>
      </c>
      <c r="C152" t="s">
        <v>181</v>
      </c>
      <c r="D152" t="s">
        <v>18</v>
      </c>
      <c r="E152" s="1">
        <v>43158</v>
      </c>
      <c r="F152" s="1">
        <v>43522</v>
      </c>
      <c r="G152" t="s">
        <v>24</v>
      </c>
      <c r="H152">
        <v>1</v>
      </c>
      <c r="I152" t="s">
        <v>450</v>
      </c>
      <c r="J152" t="s">
        <v>32</v>
      </c>
      <c r="K152" t="s">
        <v>25</v>
      </c>
      <c r="L152" t="s">
        <v>432</v>
      </c>
      <c r="M152">
        <v>1972.37</v>
      </c>
      <c r="N152" s="1">
        <v>43158</v>
      </c>
      <c r="O152" t="s">
        <v>17</v>
      </c>
      <c r="P152" t="s">
        <v>15</v>
      </c>
      <c r="R152" s="1">
        <v>43852</v>
      </c>
    </row>
    <row r="153" spans="2:18" x14ac:dyDescent="0.3">
      <c r="B153" t="s">
        <v>467</v>
      </c>
      <c r="C153" t="s">
        <v>883</v>
      </c>
      <c r="D153" t="s">
        <v>14</v>
      </c>
      <c r="E153" s="1">
        <v>43784</v>
      </c>
      <c r="F153" s="1">
        <v>44149</v>
      </c>
      <c r="G153" t="s">
        <v>24</v>
      </c>
      <c r="H153">
        <v>1</v>
      </c>
      <c r="I153" t="s">
        <v>450</v>
      </c>
      <c r="J153" t="s">
        <v>32</v>
      </c>
      <c r="K153" t="s">
        <v>43</v>
      </c>
      <c r="L153" t="s">
        <v>27</v>
      </c>
      <c r="M153">
        <v>35127.9</v>
      </c>
      <c r="N153" s="1">
        <v>43784</v>
      </c>
      <c r="O153" t="s">
        <v>17</v>
      </c>
      <c r="P153" t="s">
        <v>15</v>
      </c>
      <c r="R153" s="1">
        <v>43852</v>
      </c>
    </row>
    <row r="154" spans="2:18" x14ac:dyDescent="0.3">
      <c r="B154" t="s">
        <v>468</v>
      </c>
      <c r="C154" t="s">
        <v>183</v>
      </c>
      <c r="D154" t="s">
        <v>14</v>
      </c>
      <c r="E154" s="1">
        <v>43536</v>
      </c>
      <c r="F154" s="1">
        <v>43901</v>
      </c>
      <c r="G154" t="s">
        <v>28</v>
      </c>
      <c r="H154">
        <v>11</v>
      </c>
      <c r="I154" t="s">
        <v>446</v>
      </c>
      <c r="J154" t="s">
        <v>32</v>
      </c>
      <c r="K154" t="s">
        <v>38</v>
      </c>
      <c r="L154" t="s">
        <v>432</v>
      </c>
      <c r="M154">
        <v>18229.13</v>
      </c>
      <c r="N154" s="1">
        <v>43536</v>
      </c>
      <c r="O154" t="s">
        <v>17</v>
      </c>
      <c r="P154" t="s">
        <v>15</v>
      </c>
      <c r="R154" s="1">
        <v>43852</v>
      </c>
    </row>
    <row r="155" spans="2:18" x14ac:dyDescent="0.3">
      <c r="B155" t="s">
        <v>469</v>
      </c>
      <c r="C155" t="s">
        <v>184</v>
      </c>
      <c r="D155" t="s">
        <v>14</v>
      </c>
      <c r="E155" s="1">
        <v>43175</v>
      </c>
      <c r="F155" s="1">
        <v>43539</v>
      </c>
      <c r="G155" t="s">
        <v>26</v>
      </c>
      <c r="H155">
        <v>11</v>
      </c>
      <c r="I155" t="s">
        <v>446</v>
      </c>
      <c r="J155" t="s">
        <v>32</v>
      </c>
      <c r="K155" t="s">
        <v>16</v>
      </c>
      <c r="L155" t="s">
        <v>432</v>
      </c>
      <c r="M155">
        <v>6158.75</v>
      </c>
      <c r="N155" s="1">
        <v>43175</v>
      </c>
      <c r="O155" t="s">
        <v>17</v>
      </c>
      <c r="P155" t="s">
        <v>15</v>
      </c>
      <c r="R155" s="1">
        <v>43852</v>
      </c>
    </row>
    <row r="156" spans="2:18" x14ac:dyDescent="0.3">
      <c r="B156" t="s">
        <v>470</v>
      </c>
      <c r="C156" t="s">
        <v>185</v>
      </c>
      <c r="D156" t="s">
        <v>14</v>
      </c>
      <c r="E156" s="1">
        <v>43122</v>
      </c>
      <c r="F156" s="1">
        <v>43486</v>
      </c>
      <c r="G156" t="s">
        <v>23</v>
      </c>
      <c r="H156">
        <v>1</v>
      </c>
      <c r="I156" t="s">
        <v>450</v>
      </c>
      <c r="J156" t="s">
        <v>32</v>
      </c>
      <c r="K156" t="s">
        <v>23</v>
      </c>
      <c r="L156" t="s">
        <v>432</v>
      </c>
      <c r="M156">
        <v>825</v>
      </c>
      <c r="N156" s="1">
        <v>43122</v>
      </c>
      <c r="O156" t="s">
        <v>17</v>
      </c>
      <c r="P156" t="s">
        <v>15</v>
      </c>
      <c r="R156" s="1">
        <v>43852</v>
      </c>
    </row>
    <row r="157" spans="2:18" x14ac:dyDescent="0.3">
      <c r="B157" t="s">
        <v>471</v>
      </c>
      <c r="C157" t="s">
        <v>186</v>
      </c>
      <c r="D157" t="s">
        <v>18</v>
      </c>
      <c r="E157" s="1">
        <v>43151</v>
      </c>
      <c r="F157" s="1">
        <v>43515</v>
      </c>
      <c r="G157" t="s">
        <v>26</v>
      </c>
      <c r="H157">
        <v>9</v>
      </c>
      <c r="I157" t="s">
        <v>448</v>
      </c>
      <c r="J157" t="s">
        <v>32</v>
      </c>
      <c r="K157" t="s">
        <v>25</v>
      </c>
      <c r="L157" t="s">
        <v>27</v>
      </c>
      <c r="M157">
        <v>8452.1299999999992</v>
      </c>
      <c r="N157" s="1">
        <v>43151</v>
      </c>
      <c r="O157" t="s">
        <v>17</v>
      </c>
      <c r="P157" t="s">
        <v>15</v>
      </c>
      <c r="R157" s="1">
        <v>43852</v>
      </c>
    </row>
    <row r="158" spans="2:18" x14ac:dyDescent="0.3">
      <c r="B158" t="s">
        <v>472</v>
      </c>
      <c r="C158" t="s">
        <v>187</v>
      </c>
      <c r="D158" t="s">
        <v>14</v>
      </c>
      <c r="E158" s="1">
        <v>43466</v>
      </c>
      <c r="F158" s="1">
        <v>43830</v>
      </c>
      <c r="G158" t="s">
        <v>24</v>
      </c>
      <c r="H158">
        <v>9</v>
      </c>
      <c r="I158" t="s">
        <v>448</v>
      </c>
      <c r="J158" t="s">
        <v>32</v>
      </c>
      <c r="K158" t="s">
        <v>25</v>
      </c>
      <c r="L158" t="s">
        <v>432</v>
      </c>
      <c r="M158">
        <v>7475</v>
      </c>
      <c r="N158" s="1">
        <v>43466</v>
      </c>
      <c r="O158" t="s">
        <v>17</v>
      </c>
      <c r="P158" t="s">
        <v>15</v>
      </c>
      <c r="R158" s="1">
        <v>43852</v>
      </c>
    </row>
    <row r="159" spans="2:18" x14ac:dyDescent="0.3">
      <c r="B159" t="s">
        <v>473</v>
      </c>
      <c r="C159" t="s">
        <v>188</v>
      </c>
      <c r="D159" t="s">
        <v>14</v>
      </c>
      <c r="E159" s="1">
        <v>43507</v>
      </c>
      <c r="F159" s="1">
        <v>43871</v>
      </c>
      <c r="G159" t="s">
        <v>26</v>
      </c>
      <c r="H159">
        <v>9</v>
      </c>
      <c r="I159" t="s">
        <v>448</v>
      </c>
      <c r="J159" t="s">
        <v>32</v>
      </c>
      <c r="K159" t="s">
        <v>25</v>
      </c>
      <c r="L159" t="s">
        <v>432</v>
      </c>
      <c r="M159">
        <v>15563.87</v>
      </c>
      <c r="N159" s="1">
        <v>43507</v>
      </c>
      <c r="O159" t="s">
        <v>17</v>
      </c>
      <c r="P159" t="s">
        <v>15</v>
      </c>
      <c r="R159" s="1">
        <v>43852</v>
      </c>
    </row>
    <row r="160" spans="2:18" x14ac:dyDescent="0.3">
      <c r="B160" t="s">
        <v>474</v>
      </c>
      <c r="C160" t="s">
        <v>884</v>
      </c>
      <c r="D160" t="s">
        <v>14</v>
      </c>
      <c r="E160" s="1">
        <v>43432</v>
      </c>
      <c r="F160" s="1">
        <v>43612</v>
      </c>
      <c r="G160" t="s">
        <v>26</v>
      </c>
      <c r="H160">
        <v>9</v>
      </c>
      <c r="I160" t="s">
        <v>448</v>
      </c>
      <c r="J160" t="s">
        <v>32</v>
      </c>
      <c r="K160" t="s">
        <v>20</v>
      </c>
      <c r="L160" t="s">
        <v>432</v>
      </c>
      <c r="M160">
        <v>2739.83</v>
      </c>
      <c r="N160" s="1">
        <v>43432</v>
      </c>
      <c r="O160" t="s">
        <v>17</v>
      </c>
      <c r="P160" t="s">
        <v>15</v>
      </c>
      <c r="R160" s="1">
        <v>43852</v>
      </c>
    </row>
    <row r="161" spans="2:18" x14ac:dyDescent="0.3">
      <c r="B161" t="s">
        <v>475</v>
      </c>
      <c r="C161" t="s">
        <v>885</v>
      </c>
      <c r="D161" t="s">
        <v>14</v>
      </c>
      <c r="E161" s="1">
        <v>43463</v>
      </c>
      <c r="F161" s="1">
        <v>43644</v>
      </c>
      <c r="G161" t="s">
        <v>26</v>
      </c>
      <c r="H161">
        <v>9</v>
      </c>
      <c r="I161" t="s">
        <v>448</v>
      </c>
      <c r="J161" t="s">
        <v>32</v>
      </c>
      <c r="K161" t="s">
        <v>20</v>
      </c>
      <c r="L161" t="s">
        <v>27</v>
      </c>
      <c r="M161">
        <v>2228.33</v>
      </c>
      <c r="N161" s="1">
        <v>43463</v>
      </c>
      <c r="O161" t="s">
        <v>17</v>
      </c>
      <c r="P161" t="s">
        <v>15</v>
      </c>
      <c r="R161" s="1">
        <v>43852</v>
      </c>
    </row>
    <row r="162" spans="2:18" x14ac:dyDescent="0.3">
      <c r="B162" t="s">
        <v>477</v>
      </c>
      <c r="C162" t="s">
        <v>190</v>
      </c>
      <c r="D162" t="s">
        <v>14</v>
      </c>
      <c r="E162" s="1">
        <v>43504</v>
      </c>
      <c r="F162" s="1">
        <v>43868</v>
      </c>
      <c r="G162" t="s">
        <v>24</v>
      </c>
      <c r="H162">
        <v>13</v>
      </c>
      <c r="I162" t="s">
        <v>449</v>
      </c>
      <c r="J162" t="s">
        <v>32</v>
      </c>
      <c r="K162" t="s">
        <v>25</v>
      </c>
      <c r="L162" t="s">
        <v>431</v>
      </c>
      <c r="M162">
        <v>1569.64</v>
      </c>
      <c r="N162" s="1">
        <v>43504</v>
      </c>
      <c r="O162" t="s">
        <v>17</v>
      </c>
      <c r="P162" t="s">
        <v>15</v>
      </c>
      <c r="R162" s="1">
        <v>43852</v>
      </c>
    </row>
    <row r="163" spans="2:18" x14ac:dyDescent="0.3">
      <c r="B163" t="s">
        <v>478</v>
      </c>
      <c r="C163" t="s">
        <v>191</v>
      </c>
      <c r="D163" t="s">
        <v>14</v>
      </c>
      <c r="E163" s="1">
        <v>43169</v>
      </c>
      <c r="F163" s="1">
        <v>43533</v>
      </c>
      <c r="G163" t="s">
        <v>24</v>
      </c>
      <c r="H163">
        <v>1</v>
      </c>
      <c r="I163" t="s">
        <v>450</v>
      </c>
      <c r="J163" t="s">
        <v>32</v>
      </c>
      <c r="K163" t="s">
        <v>25</v>
      </c>
      <c r="L163" t="s">
        <v>431</v>
      </c>
      <c r="M163">
        <v>2340.25</v>
      </c>
      <c r="N163" s="1">
        <v>43169</v>
      </c>
      <c r="O163" t="s">
        <v>17</v>
      </c>
      <c r="P163" t="s">
        <v>15</v>
      </c>
      <c r="R163" s="1">
        <v>43852</v>
      </c>
    </row>
    <row r="164" spans="2:18" x14ac:dyDescent="0.3">
      <c r="B164" t="s">
        <v>479</v>
      </c>
      <c r="C164" t="s">
        <v>192</v>
      </c>
      <c r="D164" t="s">
        <v>14</v>
      </c>
      <c r="E164" s="1">
        <v>43169</v>
      </c>
      <c r="F164" s="1">
        <v>43533</v>
      </c>
      <c r="G164" t="s">
        <v>26</v>
      </c>
      <c r="H164">
        <v>1</v>
      </c>
      <c r="I164" t="s">
        <v>450</v>
      </c>
      <c r="J164" t="s">
        <v>32</v>
      </c>
      <c r="K164" t="s">
        <v>25</v>
      </c>
      <c r="L164" t="s">
        <v>431</v>
      </c>
      <c r="M164">
        <v>125</v>
      </c>
      <c r="N164" s="1">
        <v>43169</v>
      </c>
      <c r="O164" t="s">
        <v>17</v>
      </c>
      <c r="P164" t="s">
        <v>15</v>
      </c>
      <c r="R164" s="1">
        <v>43852</v>
      </c>
    </row>
    <row r="165" spans="2:18" x14ac:dyDescent="0.3">
      <c r="B165" t="s">
        <v>482</v>
      </c>
      <c r="C165" t="s">
        <v>194</v>
      </c>
      <c r="D165" t="s">
        <v>14</v>
      </c>
      <c r="E165" s="1">
        <v>43577</v>
      </c>
      <c r="F165" s="1">
        <v>43942</v>
      </c>
      <c r="G165" t="s">
        <v>16</v>
      </c>
      <c r="H165">
        <v>11</v>
      </c>
      <c r="I165" t="s">
        <v>446</v>
      </c>
      <c r="J165" t="s">
        <v>32</v>
      </c>
      <c r="K165" t="s">
        <v>16</v>
      </c>
      <c r="L165" t="s">
        <v>432</v>
      </c>
      <c r="M165">
        <v>60025</v>
      </c>
      <c r="N165" s="1">
        <v>43577</v>
      </c>
      <c r="O165" t="s">
        <v>17</v>
      </c>
      <c r="P165" t="s">
        <v>15</v>
      </c>
      <c r="R165" s="1">
        <v>43852</v>
      </c>
    </row>
    <row r="166" spans="2:18" x14ac:dyDescent="0.3">
      <c r="B166" t="s">
        <v>483</v>
      </c>
      <c r="C166" t="s">
        <v>886</v>
      </c>
      <c r="D166" t="s">
        <v>14</v>
      </c>
      <c r="E166" s="1">
        <v>43654</v>
      </c>
      <c r="F166" s="1">
        <v>44019</v>
      </c>
      <c r="G166" t="s">
        <v>16</v>
      </c>
      <c r="H166">
        <v>11</v>
      </c>
      <c r="I166" t="s">
        <v>446</v>
      </c>
      <c r="J166" t="s">
        <v>32</v>
      </c>
      <c r="K166" t="s">
        <v>16</v>
      </c>
      <c r="L166" t="s">
        <v>432</v>
      </c>
      <c r="M166">
        <v>60025</v>
      </c>
      <c r="N166" s="1">
        <v>43654</v>
      </c>
      <c r="O166" t="s">
        <v>17</v>
      </c>
      <c r="P166" t="s">
        <v>15</v>
      </c>
      <c r="R166" s="1">
        <v>43852</v>
      </c>
    </row>
    <row r="167" spans="2:18" x14ac:dyDescent="0.3">
      <c r="B167" t="s">
        <v>484</v>
      </c>
      <c r="C167" t="s">
        <v>886</v>
      </c>
      <c r="D167" t="s">
        <v>14</v>
      </c>
      <c r="E167" s="1">
        <v>43654</v>
      </c>
      <c r="F167" s="1">
        <v>44019</v>
      </c>
      <c r="G167" t="s">
        <v>16</v>
      </c>
      <c r="H167">
        <v>11</v>
      </c>
      <c r="I167" t="s">
        <v>446</v>
      </c>
      <c r="J167" t="s">
        <v>32</v>
      </c>
      <c r="K167" t="s">
        <v>16</v>
      </c>
      <c r="L167" t="s">
        <v>432</v>
      </c>
      <c r="M167">
        <v>60025</v>
      </c>
      <c r="N167" s="1">
        <v>43654</v>
      </c>
      <c r="O167" t="s">
        <v>17</v>
      </c>
      <c r="P167" t="s">
        <v>15</v>
      </c>
      <c r="R167" s="1">
        <v>43852</v>
      </c>
    </row>
    <row r="168" spans="2:18" x14ac:dyDescent="0.3">
      <c r="B168" t="s">
        <v>487</v>
      </c>
      <c r="C168" t="s">
        <v>197</v>
      </c>
      <c r="D168" t="s">
        <v>14</v>
      </c>
      <c r="E168" s="1">
        <v>43282</v>
      </c>
      <c r="F168" s="1">
        <v>43646</v>
      </c>
      <c r="G168" t="s">
        <v>26</v>
      </c>
      <c r="H168">
        <v>3</v>
      </c>
      <c r="I168" t="s">
        <v>442</v>
      </c>
      <c r="J168" t="s">
        <v>32</v>
      </c>
      <c r="K168" t="s">
        <v>29</v>
      </c>
      <c r="L168" t="s">
        <v>27</v>
      </c>
      <c r="M168">
        <v>6268.75</v>
      </c>
      <c r="N168" s="1">
        <v>43646</v>
      </c>
      <c r="O168" t="s">
        <v>17</v>
      </c>
      <c r="P168" t="s">
        <v>15</v>
      </c>
      <c r="R168" s="1">
        <v>43852</v>
      </c>
    </row>
    <row r="169" spans="2:18" x14ac:dyDescent="0.3">
      <c r="B169" t="s">
        <v>488</v>
      </c>
      <c r="C169" t="s">
        <v>198</v>
      </c>
      <c r="D169" t="s">
        <v>14</v>
      </c>
      <c r="E169" s="1">
        <v>43282</v>
      </c>
      <c r="F169" s="1">
        <v>43646</v>
      </c>
      <c r="G169" t="s">
        <v>24</v>
      </c>
      <c r="H169">
        <v>3</v>
      </c>
      <c r="I169" t="s">
        <v>442</v>
      </c>
      <c r="J169" t="s">
        <v>32</v>
      </c>
      <c r="K169" t="s">
        <v>29</v>
      </c>
      <c r="L169" t="s">
        <v>27</v>
      </c>
      <c r="M169">
        <v>45473.07</v>
      </c>
      <c r="N169" s="1">
        <v>43646</v>
      </c>
      <c r="O169" t="s">
        <v>17</v>
      </c>
      <c r="P169" t="s">
        <v>15</v>
      </c>
      <c r="R169" s="1">
        <v>43852</v>
      </c>
    </row>
    <row r="170" spans="2:18" x14ac:dyDescent="0.3">
      <c r="B170" t="s">
        <v>489</v>
      </c>
      <c r="C170" t="s">
        <v>199</v>
      </c>
      <c r="D170" t="s">
        <v>14</v>
      </c>
      <c r="E170" s="1">
        <v>43282</v>
      </c>
      <c r="F170" s="1">
        <v>43646</v>
      </c>
      <c r="G170" t="s">
        <v>26</v>
      </c>
      <c r="H170">
        <v>3</v>
      </c>
      <c r="I170" t="s">
        <v>442</v>
      </c>
      <c r="J170" t="s">
        <v>32</v>
      </c>
      <c r="K170" t="s">
        <v>29</v>
      </c>
      <c r="L170" t="s">
        <v>27</v>
      </c>
      <c r="M170">
        <v>9436.56</v>
      </c>
      <c r="N170" s="1">
        <v>43646</v>
      </c>
      <c r="O170" t="s">
        <v>17</v>
      </c>
      <c r="P170" t="s">
        <v>15</v>
      </c>
      <c r="R170" s="1">
        <v>43852</v>
      </c>
    </row>
    <row r="171" spans="2:18" x14ac:dyDescent="0.3">
      <c r="B171" t="s">
        <v>490</v>
      </c>
      <c r="C171" t="s">
        <v>200</v>
      </c>
      <c r="D171" t="s">
        <v>14</v>
      </c>
      <c r="E171" s="1">
        <v>43282</v>
      </c>
      <c r="F171" s="1">
        <v>43646</v>
      </c>
      <c r="G171" t="s">
        <v>16</v>
      </c>
      <c r="H171">
        <v>3</v>
      </c>
      <c r="I171" t="s">
        <v>442</v>
      </c>
      <c r="J171" t="s">
        <v>32</v>
      </c>
      <c r="K171" t="s">
        <v>29</v>
      </c>
      <c r="L171" t="s">
        <v>27</v>
      </c>
      <c r="M171">
        <v>30030.63</v>
      </c>
      <c r="N171" s="1">
        <v>43646</v>
      </c>
      <c r="O171" t="s">
        <v>17</v>
      </c>
      <c r="P171" t="s">
        <v>15</v>
      </c>
      <c r="R171" s="1">
        <v>43852</v>
      </c>
    </row>
    <row r="172" spans="2:18" x14ac:dyDescent="0.3">
      <c r="B172" t="s">
        <v>491</v>
      </c>
      <c r="C172" t="s">
        <v>201</v>
      </c>
      <c r="D172" t="s">
        <v>14</v>
      </c>
      <c r="E172" s="1">
        <v>43369</v>
      </c>
      <c r="F172" s="1">
        <v>43733</v>
      </c>
      <c r="G172" t="s">
        <v>23</v>
      </c>
      <c r="H172">
        <v>1</v>
      </c>
      <c r="I172" t="s">
        <v>450</v>
      </c>
      <c r="J172" t="s">
        <v>32</v>
      </c>
      <c r="K172" t="s">
        <v>23</v>
      </c>
      <c r="L172" t="s">
        <v>432</v>
      </c>
      <c r="M172">
        <v>2722.5</v>
      </c>
      <c r="N172" s="1">
        <v>43369</v>
      </c>
      <c r="O172" t="s">
        <v>17</v>
      </c>
      <c r="P172" t="s">
        <v>15</v>
      </c>
      <c r="R172" s="1">
        <v>43852</v>
      </c>
    </row>
    <row r="173" spans="2:18" x14ac:dyDescent="0.3">
      <c r="B173" t="s">
        <v>492</v>
      </c>
      <c r="C173" t="s">
        <v>887</v>
      </c>
      <c r="D173" t="s">
        <v>18</v>
      </c>
      <c r="E173" s="1">
        <v>43081</v>
      </c>
      <c r="F173" s="1">
        <v>43445</v>
      </c>
      <c r="G173" t="s">
        <v>16</v>
      </c>
      <c r="H173">
        <v>6</v>
      </c>
      <c r="I173" t="s">
        <v>444</v>
      </c>
      <c r="J173" t="s">
        <v>32</v>
      </c>
      <c r="K173" t="s">
        <v>16</v>
      </c>
      <c r="L173" t="s">
        <v>431</v>
      </c>
      <c r="M173">
        <v>71875</v>
      </c>
      <c r="N173" s="1">
        <v>43081</v>
      </c>
      <c r="O173" t="s">
        <v>17</v>
      </c>
      <c r="P173" t="s">
        <v>15</v>
      </c>
      <c r="R173" s="1">
        <v>43852</v>
      </c>
    </row>
    <row r="174" spans="2:18" x14ac:dyDescent="0.3">
      <c r="B174" t="s">
        <v>494</v>
      </c>
      <c r="C174" t="s">
        <v>888</v>
      </c>
      <c r="D174" t="s">
        <v>14</v>
      </c>
      <c r="E174" s="1">
        <v>43313</v>
      </c>
      <c r="F174" s="1">
        <v>43677</v>
      </c>
      <c r="G174" t="s">
        <v>16</v>
      </c>
      <c r="H174">
        <v>6</v>
      </c>
      <c r="I174" t="s">
        <v>444</v>
      </c>
      <c r="J174" t="s">
        <v>32</v>
      </c>
      <c r="K174" t="s">
        <v>16</v>
      </c>
      <c r="L174" t="s">
        <v>27</v>
      </c>
      <c r="M174">
        <v>84375</v>
      </c>
      <c r="N174" s="1">
        <v>43313</v>
      </c>
      <c r="O174" t="s">
        <v>17</v>
      </c>
      <c r="P174" t="s">
        <v>15</v>
      </c>
      <c r="R174" s="1">
        <v>43852</v>
      </c>
    </row>
    <row r="175" spans="2:18" x14ac:dyDescent="0.3">
      <c r="B175" t="s">
        <v>495</v>
      </c>
      <c r="C175" t="s">
        <v>889</v>
      </c>
      <c r="D175" t="s">
        <v>18</v>
      </c>
      <c r="E175" s="1">
        <v>43070</v>
      </c>
      <c r="F175" s="1">
        <v>43434</v>
      </c>
      <c r="G175" t="s">
        <v>26</v>
      </c>
      <c r="H175">
        <v>3</v>
      </c>
      <c r="I175" t="s">
        <v>442</v>
      </c>
      <c r="J175" t="s">
        <v>32</v>
      </c>
      <c r="K175" t="s">
        <v>29</v>
      </c>
      <c r="L175" t="s">
        <v>431</v>
      </c>
      <c r="M175">
        <v>55107.13</v>
      </c>
      <c r="N175" s="1">
        <v>43070</v>
      </c>
      <c r="O175" t="s">
        <v>17</v>
      </c>
      <c r="P175" t="s">
        <v>15</v>
      </c>
      <c r="R175" s="1">
        <v>43852</v>
      </c>
    </row>
    <row r="176" spans="2:18" x14ac:dyDescent="0.3">
      <c r="B176" t="s">
        <v>497</v>
      </c>
      <c r="C176" t="s">
        <v>203</v>
      </c>
      <c r="D176" t="s">
        <v>14</v>
      </c>
      <c r="E176" s="1">
        <v>43245</v>
      </c>
      <c r="F176" s="1">
        <v>43609</v>
      </c>
      <c r="G176" t="s">
        <v>26</v>
      </c>
      <c r="H176">
        <v>1</v>
      </c>
      <c r="I176" t="s">
        <v>450</v>
      </c>
      <c r="J176" t="s">
        <v>32</v>
      </c>
      <c r="K176" t="s">
        <v>16</v>
      </c>
      <c r="L176" t="s">
        <v>432</v>
      </c>
      <c r="M176">
        <v>943.5</v>
      </c>
      <c r="N176" s="1">
        <v>43246</v>
      </c>
      <c r="O176" t="s">
        <v>17</v>
      </c>
      <c r="P176" t="s">
        <v>15</v>
      </c>
      <c r="R176" s="1">
        <v>43852</v>
      </c>
    </row>
    <row r="177" spans="2:18" x14ac:dyDescent="0.3">
      <c r="B177" t="s">
        <v>498</v>
      </c>
      <c r="C177" t="s">
        <v>204</v>
      </c>
      <c r="D177" t="s">
        <v>14</v>
      </c>
      <c r="E177" s="1">
        <v>43245</v>
      </c>
      <c r="F177" s="1">
        <v>43609</v>
      </c>
      <c r="G177" t="s">
        <v>26</v>
      </c>
      <c r="H177">
        <v>1</v>
      </c>
      <c r="I177" t="s">
        <v>450</v>
      </c>
      <c r="J177" t="s">
        <v>32</v>
      </c>
      <c r="K177" t="s">
        <v>16</v>
      </c>
      <c r="L177" t="s">
        <v>432</v>
      </c>
      <c r="M177">
        <v>2809.13</v>
      </c>
      <c r="N177" s="1">
        <v>43245</v>
      </c>
      <c r="O177" t="s">
        <v>17</v>
      </c>
      <c r="P177" t="s">
        <v>15</v>
      </c>
      <c r="R177" s="1">
        <v>43852</v>
      </c>
    </row>
    <row r="178" spans="2:18" x14ac:dyDescent="0.3">
      <c r="B178" t="s">
        <v>499</v>
      </c>
      <c r="C178" t="s">
        <v>205</v>
      </c>
      <c r="D178" t="s">
        <v>14</v>
      </c>
      <c r="E178" s="1">
        <v>43245</v>
      </c>
      <c r="F178" s="1">
        <v>43609</v>
      </c>
      <c r="G178" t="s">
        <v>26</v>
      </c>
      <c r="H178">
        <v>1</v>
      </c>
      <c r="I178" t="s">
        <v>450</v>
      </c>
      <c r="J178" t="s">
        <v>32</v>
      </c>
      <c r="K178" t="s">
        <v>16</v>
      </c>
      <c r="L178" t="s">
        <v>27</v>
      </c>
      <c r="M178">
        <v>2809.25</v>
      </c>
      <c r="N178" s="1">
        <v>43245</v>
      </c>
      <c r="O178" t="s">
        <v>17</v>
      </c>
      <c r="P178" t="s">
        <v>15</v>
      </c>
      <c r="R178" s="1">
        <v>43852</v>
      </c>
    </row>
    <row r="179" spans="2:18" x14ac:dyDescent="0.3">
      <c r="B179" t="s">
        <v>500</v>
      </c>
      <c r="C179" t="s">
        <v>890</v>
      </c>
      <c r="D179" t="s">
        <v>14</v>
      </c>
      <c r="E179" s="1">
        <v>43801</v>
      </c>
      <c r="F179" s="1">
        <v>44166</v>
      </c>
      <c r="G179" t="s">
        <v>23</v>
      </c>
      <c r="H179">
        <v>2</v>
      </c>
      <c r="I179" t="s">
        <v>451</v>
      </c>
      <c r="J179" t="s">
        <v>32</v>
      </c>
      <c r="K179" t="s">
        <v>23</v>
      </c>
      <c r="L179" t="s">
        <v>431</v>
      </c>
      <c r="M179">
        <v>20625</v>
      </c>
      <c r="N179" s="1">
        <v>43801</v>
      </c>
      <c r="O179" t="s">
        <v>17</v>
      </c>
      <c r="P179" t="s">
        <v>15</v>
      </c>
      <c r="R179" s="1">
        <v>43852</v>
      </c>
    </row>
    <row r="180" spans="2:18" x14ac:dyDescent="0.3">
      <c r="B180" t="s">
        <v>501</v>
      </c>
      <c r="C180" t="s">
        <v>863</v>
      </c>
      <c r="D180" t="s">
        <v>14</v>
      </c>
      <c r="E180" s="1">
        <v>43675</v>
      </c>
      <c r="F180" s="1">
        <v>44040</v>
      </c>
      <c r="G180" t="s">
        <v>24</v>
      </c>
      <c r="H180">
        <v>2</v>
      </c>
      <c r="I180" t="s">
        <v>451</v>
      </c>
      <c r="J180" t="s">
        <v>32</v>
      </c>
      <c r="K180" t="s">
        <v>43</v>
      </c>
      <c r="L180" t="s">
        <v>431</v>
      </c>
      <c r="M180">
        <v>32683</v>
      </c>
      <c r="N180" s="1">
        <v>43675</v>
      </c>
      <c r="O180" t="s">
        <v>17</v>
      </c>
      <c r="P180" t="s">
        <v>15</v>
      </c>
      <c r="R180" s="1">
        <v>43852</v>
      </c>
    </row>
    <row r="181" spans="2:18" x14ac:dyDescent="0.3">
      <c r="B181" t="s">
        <v>502</v>
      </c>
      <c r="C181" t="s">
        <v>863</v>
      </c>
      <c r="D181" t="s">
        <v>14</v>
      </c>
      <c r="E181" s="1">
        <v>43675</v>
      </c>
      <c r="F181" s="1">
        <v>44040</v>
      </c>
      <c r="G181" t="s">
        <v>24</v>
      </c>
      <c r="H181">
        <v>2</v>
      </c>
      <c r="I181" t="s">
        <v>451</v>
      </c>
      <c r="J181" t="s">
        <v>32</v>
      </c>
      <c r="K181" t="s">
        <v>43</v>
      </c>
      <c r="L181" t="s">
        <v>431</v>
      </c>
      <c r="M181">
        <v>84590.55</v>
      </c>
      <c r="N181" s="1">
        <v>43675</v>
      </c>
      <c r="O181" t="s">
        <v>17</v>
      </c>
      <c r="P181" t="s">
        <v>15</v>
      </c>
      <c r="R181" s="1">
        <v>43852</v>
      </c>
    </row>
    <row r="182" spans="2:18" x14ac:dyDescent="0.3">
      <c r="B182" t="s">
        <v>503</v>
      </c>
      <c r="C182" t="s">
        <v>863</v>
      </c>
      <c r="D182" t="s">
        <v>14</v>
      </c>
      <c r="E182" s="1">
        <v>43675</v>
      </c>
      <c r="F182" s="1">
        <v>44040</v>
      </c>
      <c r="G182" t="s">
        <v>26</v>
      </c>
      <c r="H182">
        <v>2</v>
      </c>
      <c r="I182" t="s">
        <v>451</v>
      </c>
      <c r="J182" t="s">
        <v>32</v>
      </c>
      <c r="K182" t="s">
        <v>43</v>
      </c>
      <c r="L182" t="s">
        <v>431</v>
      </c>
      <c r="M182">
        <v>10547.63</v>
      </c>
      <c r="N182" s="1">
        <v>43675</v>
      </c>
      <c r="O182" t="s">
        <v>17</v>
      </c>
      <c r="P182" t="s">
        <v>15</v>
      </c>
      <c r="R182" s="1">
        <v>43852</v>
      </c>
    </row>
    <row r="183" spans="2:18" x14ac:dyDescent="0.3">
      <c r="B183" t="s">
        <v>504</v>
      </c>
      <c r="C183" t="s">
        <v>891</v>
      </c>
      <c r="D183" t="s">
        <v>14</v>
      </c>
      <c r="E183" s="1">
        <v>43672</v>
      </c>
      <c r="F183" s="1">
        <v>44037</v>
      </c>
      <c r="G183" t="s">
        <v>16</v>
      </c>
      <c r="H183">
        <v>2</v>
      </c>
      <c r="I183" t="s">
        <v>451</v>
      </c>
      <c r="J183" t="s">
        <v>32</v>
      </c>
      <c r="K183" t="s">
        <v>16</v>
      </c>
      <c r="L183" t="s">
        <v>432</v>
      </c>
      <c r="M183">
        <v>63000</v>
      </c>
      <c r="N183" s="1">
        <v>43672</v>
      </c>
      <c r="O183" t="s">
        <v>17</v>
      </c>
      <c r="P183" t="s">
        <v>15</v>
      </c>
      <c r="R183" s="1">
        <v>43852</v>
      </c>
    </row>
    <row r="184" spans="2:18" x14ac:dyDescent="0.3">
      <c r="B184" t="s">
        <v>508</v>
      </c>
      <c r="C184" t="s">
        <v>892</v>
      </c>
      <c r="D184" t="s">
        <v>18</v>
      </c>
      <c r="E184" s="1">
        <v>43191</v>
      </c>
      <c r="F184" s="1">
        <v>43555</v>
      </c>
      <c r="G184" t="s">
        <v>16</v>
      </c>
      <c r="H184">
        <v>3</v>
      </c>
      <c r="I184" t="s">
        <v>442</v>
      </c>
      <c r="J184" t="s">
        <v>32</v>
      </c>
      <c r="K184" t="s">
        <v>29</v>
      </c>
      <c r="L184" t="s">
        <v>27</v>
      </c>
      <c r="M184">
        <v>318411.5</v>
      </c>
      <c r="N184" s="1">
        <v>43555</v>
      </c>
      <c r="O184" t="s">
        <v>17</v>
      </c>
      <c r="P184" t="s">
        <v>15</v>
      </c>
      <c r="R184" s="1">
        <v>43852</v>
      </c>
    </row>
    <row r="185" spans="2:18" x14ac:dyDescent="0.3">
      <c r="B185" t="s">
        <v>510</v>
      </c>
      <c r="C185" t="s">
        <v>206</v>
      </c>
      <c r="D185" t="s">
        <v>14</v>
      </c>
      <c r="E185" s="1">
        <v>43291</v>
      </c>
      <c r="F185" s="1">
        <v>43655</v>
      </c>
      <c r="G185" t="s">
        <v>26</v>
      </c>
      <c r="H185">
        <v>3</v>
      </c>
      <c r="I185" t="s">
        <v>442</v>
      </c>
      <c r="J185" t="s">
        <v>32</v>
      </c>
      <c r="K185" t="s">
        <v>29</v>
      </c>
      <c r="L185" t="s">
        <v>27</v>
      </c>
      <c r="M185">
        <v>140949.5</v>
      </c>
      <c r="N185" s="1">
        <v>43291</v>
      </c>
      <c r="O185" t="s">
        <v>17</v>
      </c>
      <c r="P185" t="s">
        <v>15</v>
      </c>
      <c r="R185" s="1">
        <v>43852</v>
      </c>
    </row>
    <row r="186" spans="2:18" x14ac:dyDescent="0.3">
      <c r="B186" t="s">
        <v>511</v>
      </c>
      <c r="C186" t="s">
        <v>207</v>
      </c>
      <c r="D186" t="s">
        <v>18</v>
      </c>
      <c r="E186" s="1">
        <v>43101</v>
      </c>
      <c r="F186" s="1">
        <v>43465</v>
      </c>
      <c r="G186" t="s">
        <v>24</v>
      </c>
      <c r="H186">
        <v>3</v>
      </c>
      <c r="I186" t="s">
        <v>442</v>
      </c>
      <c r="J186" t="s">
        <v>32</v>
      </c>
      <c r="K186" t="s">
        <v>29</v>
      </c>
      <c r="L186" t="s">
        <v>27</v>
      </c>
      <c r="M186">
        <v>460832.14</v>
      </c>
      <c r="N186" s="1">
        <v>43101</v>
      </c>
      <c r="O186" t="s">
        <v>17</v>
      </c>
      <c r="P186" t="s">
        <v>15</v>
      </c>
      <c r="R186" s="1">
        <v>43852</v>
      </c>
    </row>
    <row r="187" spans="2:18" x14ac:dyDescent="0.3">
      <c r="B187" t="s">
        <v>514</v>
      </c>
      <c r="C187" t="s">
        <v>893</v>
      </c>
      <c r="D187" t="s">
        <v>14</v>
      </c>
      <c r="E187" s="1">
        <v>43138</v>
      </c>
      <c r="F187" s="1">
        <v>43143</v>
      </c>
      <c r="G187" t="s">
        <v>26</v>
      </c>
      <c r="H187">
        <v>3</v>
      </c>
      <c r="I187" t="s">
        <v>442</v>
      </c>
      <c r="J187" t="s">
        <v>32</v>
      </c>
      <c r="K187" t="s">
        <v>29</v>
      </c>
      <c r="L187" t="s">
        <v>432</v>
      </c>
      <c r="M187">
        <v>338.55</v>
      </c>
      <c r="N187" s="1">
        <v>43138</v>
      </c>
      <c r="O187" t="s">
        <v>17</v>
      </c>
      <c r="P187" t="s">
        <v>15</v>
      </c>
      <c r="R187" s="1">
        <v>43852</v>
      </c>
    </row>
    <row r="188" spans="2:18" x14ac:dyDescent="0.3">
      <c r="B188" t="s">
        <v>515</v>
      </c>
      <c r="C188" t="s">
        <v>894</v>
      </c>
      <c r="D188" t="s">
        <v>18</v>
      </c>
      <c r="E188" s="1">
        <v>43191</v>
      </c>
      <c r="F188" s="1">
        <v>43555</v>
      </c>
      <c r="G188" t="s">
        <v>16</v>
      </c>
      <c r="H188">
        <v>3</v>
      </c>
      <c r="I188" t="s">
        <v>442</v>
      </c>
      <c r="J188" t="s">
        <v>32</v>
      </c>
      <c r="K188" t="s">
        <v>29</v>
      </c>
      <c r="L188" t="s">
        <v>27</v>
      </c>
      <c r="M188">
        <v>40625</v>
      </c>
      <c r="N188" s="1">
        <v>43555</v>
      </c>
      <c r="O188" t="s">
        <v>17</v>
      </c>
      <c r="P188" t="s">
        <v>15</v>
      </c>
      <c r="R188" s="1">
        <v>43852</v>
      </c>
    </row>
    <row r="189" spans="2:18" x14ac:dyDescent="0.3">
      <c r="B189" t="s">
        <v>517</v>
      </c>
      <c r="C189" t="s">
        <v>830</v>
      </c>
      <c r="D189" t="s">
        <v>18</v>
      </c>
      <c r="E189" s="1">
        <v>43101</v>
      </c>
      <c r="F189" s="1">
        <v>43465</v>
      </c>
      <c r="G189" t="s">
        <v>23</v>
      </c>
      <c r="H189">
        <v>3</v>
      </c>
      <c r="I189" t="s">
        <v>442</v>
      </c>
      <c r="J189" t="s">
        <v>32</v>
      </c>
      <c r="K189" t="s">
        <v>29</v>
      </c>
      <c r="L189" t="s">
        <v>27</v>
      </c>
      <c r="M189">
        <v>55361.599999999999</v>
      </c>
      <c r="N189" s="1">
        <v>43101</v>
      </c>
      <c r="O189" t="s">
        <v>17</v>
      </c>
      <c r="P189" t="s">
        <v>15</v>
      </c>
      <c r="R189" s="1">
        <v>43852</v>
      </c>
    </row>
    <row r="190" spans="2:18" x14ac:dyDescent="0.3">
      <c r="B190" t="s">
        <v>520</v>
      </c>
      <c r="C190" t="s">
        <v>210</v>
      </c>
      <c r="D190" t="s">
        <v>14</v>
      </c>
      <c r="E190" s="1">
        <v>43301</v>
      </c>
      <c r="F190" s="1">
        <v>43392</v>
      </c>
      <c r="G190" t="s">
        <v>28</v>
      </c>
      <c r="H190">
        <v>3</v>
      </c>
      <c r="I190" t="s">
        <v>442</v>
      </c>
      <c r="J190" t="s">
        <v>32</v>
      </c>
      <c r="K190" t="s">
        <v>29</v>
      </c>
      <c r="L190" t="s">
        <v>432</v>
      </c>
      <c r="M190">
        <v>17419.13</v>
      </c>
      <c r="N190" s="1">
        <v>43301</v>
      </c>
      <c r="O190" t="s">
        <v>17</v>
      </c>
      <c r="P190" t="s">
        <v>15</v>
      </c>
      <c r="R190" s="1">
        <v>43852</v>
      </c>
    </row>
    <row r="191" spans="2:18" x14ac:dyDescent="0.3">
      <c r="B191" t="s">
        <v>521</v>
      </c>
      <c r="C191" t="s">
        <v>211</v>
      </c>
      <c r="D191" t="s">
        <v>14</v>
      </c>
      <c r="E191" s="1">
        <v>43348</v>
      </c>
      <c r="F191" s="1">
        <v>43438</v>
      </c>
      <c r="G191" t="s">
        <v>28</v>
      </c>
      <c r="H191">
        <v>3</v>
      </c>
      <c r="I191" t="s">
        <v>442</v>
      </c>
      <c r="J191" t="s">
        <v>32</v>
      </c>
      <c r="K191" t="s">
        <v>29</v>
      </c>
      <c r="L191" t="s">
        <v>432</v>
      </c>
      <c r="M191">
        <v>5165.63</v>
      </c>
      <c r="N191" s="1">
        <v>43348</v>
      </c>
      <c r="O191" t="s">
        <v>17</v>
      </c>
      <c r="P191" t="s">
        <v>15</v>
      </c>
      <c r="R191" s="1">
        <v>43852</v>
      </c>
    </row>
    <row r="192" spans="2:18" x14ac:dyDescent="0.3">
      <c r="B192" t="s">
        <v>522</v>
      </c>
      <c r="C192" t="s">
        <v>212</v>
      </c>
      <c r="D192" t="s">
        <v>14</v>
      </c>
      <c r="E192" s="1">
        <v>43608</v>
      </c>
      <c r="F192" s="1">
        <v>43921</v>
      </c>
      <c r="G192" t="s">
        <v>28</v>
      </c>
      <c r="H192">
        <v>3</v>
      </c>
      <c r="I192" t="s">
        <v>442</v>
      </c>
      <c r="J192" t="s">
        <v>32</v>
      </c>
      <c r="K192" t="s">
        <v>29</v>
      </c>
      <c r="L192" t="s">
        <v>432</v>
      </c>
      <c r="M192">
        <v>9990.15</v>
      </c>
      <c r="N192" s="1">
        <v>43608</v>
      </c>
      <c r="O192" t="s">
        <v>17</v>
      </c>
      <c r="P192" t="s">
        <v>15</v>
      </c>
      <c r="R192" s="1">
        <v>43852</v>
      </c>
    </row>
    <row r="193" spans="2:18" x14ac:dyDescent="0.3">
      <c r="B193" t="s">
        <v>523</v>
      </c>
      <c r="C193" t="s">
        <v>895</v>
      </c>
      <c r="D193" t="s">
        <v>14</v>
      </c>
      <c r="E193" s="1">
        <v>43262</v>
      </c>
      <c r="F193" s="1">
        <v>43353</v>
      </c>
      <c r="G193" t="s">
        <v>28</v>
      </c>
      <c r="H193">
        <v>3</v>
      </c>
      <c r="I193" t="s">
        <v>442</v>
      </c>
      <c r="J193" t="s">
        <v>32</v>
      </c>
      <c r="K193" t="s">
        <v>29</v>
      </c>
      <c r="L193" t="s">
        <v>432</v>
      </c>
      <c r="M193">
        <v>10625</v>
      </c>
      <c r="N193" s="1">
        <v>43262</v>
      </c>
      <c r="O193" t="s">
        <v>17</v>
      </c>
      <c r="P193" t="s">
        <v>15</v>
      </c>
      <c r="R193" s="1">
        <v>43852</v>
      </c>
    </row>
    <row r="194" spans="2:18" x14ac:dyDescent="0.3">
      <c r="B194" t="s">
        <v>524</v>
      </c>
      <c r="C194" t="s">
        <v>834</v>
      </c>
      <c r="D194" t="s">
        <v>18</v>
      </c>
      <c r="E194" s="1">
        <v>42917</v>
      </c>
      <c r="F194" s="1">
        <v>43281</v>
      </c>
      <c r="G194" t="s">
        <v>26</v>
      </c>
      <c r="H194">
        <v>3</v>
      </c>
      <c r="I194" t="s">
        <v>442</v>
      </c>
      <c r="J194" t="s">
        <v>32</v>
      </c>
      <c r="K194" t="s">
        <v>29</v>
      </c>
      <c r="L194" t="s">
        <v>27</v>
      </c>
      <c r="M194">
        <v>14399.88</v>
      </c>
      <c r="N194" s="1">
        <v>42917</v>
      </c>
      <c r="O194" t="s">
        <v>17</v>
      </c>
      <c r="P194" t="s">
        <v>15</v>
      </c>
      <c r="R194" s="1">
        <v>43852</v>
      </c>
    </row>
    <row r="195" spans="2:18" x14ac:dyDescent="0.3">
      <c r="B195" t="s">
        <v>526</v>
      </c>
      <c r="C195" t="s">
        <v>896</v>
      </c>
      <c r="D195" t="s">
        <v>14</v>
      </c>
      <c r="E195" s="1">
        <v>43556</v>
      </c>
      <c r="F195" s="1">
        <v>43616</v>
      </c>
      <c r="G195" t="s">
        <v>28</v>
      </c>
      <c r="H195">
        <v>3</v>
      </c>
      <c r="I195" t="s">
        <v>442</v>
      </c>
      <c r="J195" t="s">
        <v>32</v>
      </c>
      <c r="K195" t="s">
        <v>29</v>
      </c>
      <c r="L195" t="s">
        <v>432</v>
      </c>
      <c r="M195">
        <v>11593.27</v>
      </c>
      <c r="N195" s="1">
        <v>43556</v>
      </c>
      <c r="O195" t="s">
        <v>17</v>
      </c>
      <c r="P195" t="s">
        <v>15</v>
      </c>
      <c r="R195" s="1">
        <v>43852</v>
      </c>
    </row>
    <row r="196" spans="2:18" x14ac:dyDescent="0.3">
      <c r="B196" t="s">
        <v>527</v>
      </c>
      <c r="C196" t="s">
        <v>213</v>
      </c>
      <c r="D196" t="s">
        <v>18</v>
      </c>
      <c r="E196" s="1">
        <v>43221</v>
      </c>
      <c r="F196" s="1">
        <v>43585</v>
      </c>
      <c r="G196" t="s">
        <v>26</v>
      </c>
      <c r="H196">
        <v>3</v>
      </c>
      <c r="I196" t="s">
        <v>442</v>
      </c>
      <c r="J196" t="s">
        <v>32</v>
      </c>
      <c r="K196" t="s">
        <v>29</v>
      </c>
      <c r="L196" t="s">
        <v>27</v>
      </c>
      <c r="M196">
        <v>1185.9000000000001</v>
      </c>
      <c r="N196" s="1">
        <v>43221</v>
      </c>
      <c r="O196" t="s">
        <v>17</v>
      </c>
      <c r="P196" t="s">
        <v>15</v>
      </c>
      <c r="R196" s="1">
        <v>43852</v>
      </c>
    </row>
    <row r="197" spans="2:18" x14ac:dyDescent="0.3">
      <c r="B197" t="s">
        <v>529</v>
      </c>
      <c r="C197" t="s">
        <v>215</v>
      </c>
      <c r="D197" t="s">
        <v>18</v>
      </c>
      <c r="E197" s="1">
        <v>43006</v>
      </c>
      <c r="F197" s="1">
        <v>43370</v>
      </c>
      <c r="G197" t="s">
        <v>26</v>
      </c>
      <c r="H197">
        <v>3</v>
      </c>
      <c r="I197" t="s">
        <v>442</v>
      </c>
      <c r="J197" t="s">
        <v>32</v>
      </c>
      <c r="K197" t="s">
        <v>29</v>
      </c>
      <c r="L197" t="s">
        <v>27</v>
      </c>
      <c r="M197">
        <v>1050.3800000000001</v>
      </c>
      <c r="N197" s="1">
        <v>43006</v>
      </c>
      <c r="O197" t="s">
        <v>17</v>
      </c>
      <c r="P197" t="s">
        <v>15</v>
      </c>
      <c r="R197" s="1">
        <v>43852</v>
      </c>
    </row>
    <row r="198" spans="2:18" x14ac:dyDescent="0.3">
      <c r="B198" t="s">
        <v>534</v>
      </c>
      <c r="C198" t="s">
        <v>218</v>
      </c>
      <c r="D198" t="s">
        <v>18</v>
      </c>
      <c r="E198" s="1">
        <v>43199</v>
      </c>
      <c r="F198" s="1">
        <v>43548</v>
      </c>
      <c r="G198" t="s">
        <v>16</v>
      </c>
      <c r="H198">
        <v>3</v>
      </c>
      <c r="I198" t="s">
        <v>442</v>
      </c>
      <c r="J198" t="s">
        <v>32</v>
      </c>
      <c r="K198" t="s">
        <v>29</v>
      </c>
      <c r="L198" t="s">
        <v>27</v>
      </c>
      <c r="M198">
        <v>200659.63</v>
      </c>
      <c r="N198" s="1">
        <v>43555</v>
      </c>
      <c r="O198" t="s">
        <v>17</v>
      </c>
      <c r="P198" t="s">
        <v>15</v>
      </c>
      <c r="R198" s="1">
        <v>43852</v>
      </c>
    </row>
    <row r="199" spans="2:18" x14ac:dyDescent="0.3">
      <c r="B199" t="s">
        <v>536</v>
      </c>
      <c r="C199" t="s">
        <v>897</v>
      </c>
      <c r="D199" t="s">
        <v>14</v>
      </c>
      <c r="E199" s="1">
        <v>43119</v>
      </c>
      <c r="F199" s="1">
        <v>43483</v>
      </c>
      <c r="G199" t="s">
        <v>26</v>
      </c>
      <c r="H199">
        <v>3</v>
      </c>
      <c r="I199" t="s">
        <v>442</v>
      </c>
      <c r="J199" t="s">
        <v>32</v>
      </c>
      <c r="K199" t="s">
        <v>29</v>
      </c>
      <c r="L199" t="s">
        <v>432</v>
      </c>
      <c r="M199">
        <v>97.35</v>
      </c>
      <c r="N199" s="1">
        <v>43138</v>
      </c>
      <c r="O199" t="s">
        <v>17</v>
      </c>
      <c r="P199" t="s">
        <v>15</v>
      </c>
      <c r="R199" s="1">
        <v>43852</v>
      </c>
    </row>
    <row r="200" spans="2:18" x14ac:dyDescent="0.3">
      <c r="B200" t="s">
        <v>537</v>
      </c>
      <c r="C200" t="s">
        <v>220</v>
      </c>
      <c r="D200" t="s">
        <v>14</v>
      </c>
      <c r="E200" s="1">
        <v>43585</v>
      </c>
      <c r="F200" s="1">
        <v>43646</v>
      </c>
      <c r="G200" t="s">
        <v>28</v>
      </c>
      <c r="H200">
        <v>3</v>
      </c>
      <c r="I200" t="s">
        <v>442</v>
      </c>
      <c r="J200" t="s">
        <v>32</v>
      </c>
      <c r="K200" t="s">
        <v>29</v>
      </c>
      <c r="L200" t="s">
        <v>432</v>
      </c>
      <c r="M200">
        <v>3854.23</v>
      </c>
      <c r="N200" s="1">
        <v>43585</v>
      </c>
      <c r="O200" t="s">
        <v>17</v>
      </c>
      <c r="P200" t="s">
        <v>15</v>
      </c>
      <c r="R200" s="1">
        <v>43852</v>
      </c>
    </row>
    <row r="201" spans="2:18" x14ac:dyDescent="0.3">
      <c r="B201" t="s">
        <v>538</v>
      </c>
      <c r="C201" t="s">
        <v>221</v>
      </c>
      <c r="D201" t="s">
        <v>14</v>
      </c>
      <c r="E201" s="1">
        <v>43513</v>
      </c>
      <c r="F201" s="1">
        <v>43518</v>
      </c>
      <c r="G201" t="s">
        <v>23</v>
      </c>
      <c r="H201">
        <v>3</v>
      </c>
      <c r="I201" t="s">
        <v>442</v>
      </c>
      <c r="J201" t="s">
        <v>32</v>
      </c>
      <c r="K201" t="s">
        <v>29</v>
      </c>
      <c r="L201" t="s">
        <v>27</v>
      </c>
      <c r="M201">
        <v>6739.76</v>
      </c>
      <c r="N201" s="1">
        <v>43513</v>
      </c>
      <c r="O201" t="s">
        <v>17</v>
      </c>
      <c r="P201" t="s">
        <v>15</v>
      </c>
      <c r="R201" s="1">
        <v>43852</v>
      </c>
    </row>
    <row r="202" spans="2:18" x14ac:dyDescent="0.3">
      <c r="B202" t="s">
        <v>539</v>
      </c>
      <c r="C202" t="s">
        <v>222</v>
      </c>
      <c r="D202" t="s">
        <v>14</v>
      </c>
      <c r="E202" s="1">
        <v>43528</v>
      </c>
      <c r="F202" s="1">
        <v>43534</v>
      </c>
      <c r="G202" t="s">
        <v>26</v>
      </c>
      <c r="H202">
        <v>3</v>
      </c>
      <c r="I202" t="s">
        <v>442</v>
      </c>
      <c r="J202" t="s">
        <v>32</v>
      </c>
      <c r="K202" t="s">
        <v>29</v>
      </c>
      <c r="L202" t="s">
        <v>432</v>
      </c>
      <c r="M202">
        <v>6739.76</v>
      </c>
      <c r="N202" s="1">
        <v>43528</v>
      </c>
      <c r="O202" t="s">
        <v>17</v>
      </c>
      <c r="P202" t="s">
        <v>15</v>
      </c>
      <c r="R202" s="1">
        <v>43852</v>
      </c>
    </row>
    <row r="203" spans="2:18" x14ac:dyDescent="0.3">
      <c r="B203" t="s">
        <v>540</v>
      </c>
      <c r="C203" t="s">
        <v>223</v>
      </c>
      <c r="D203" t="s">
        <v>14</v>
      </c>
      <c r="E203" s="1">
        <v>43514</v>
      </c>
      <c r="F203" s="1">
        <v>43529</v>
      </c>
      <c r="G203" t="s">
        <v>26</v>
      </c>
      <c r="H203">
        <v>3</v>
      </c>
      <c r="I203" t="s">
        <v>442</v>
      </c>
      <c r="J203" t="s">
        <v>32</v>
      </c>
      <c r="K203" t="s">
        <v>29</v>
      </c>
      <c r="L203" t="s">
        <v>432</v>
      </c>
      <c r="M203">
        <v>8468.49</v>
      </c>
      <c r="N203" s="1">
        <v>43514</v>
      </c>
      <c r="O203" t="s">
        <v>17</v>
      </c>
      <c r="P203" t="s">
        <v>15</v>
      </c>
      <c r="R203" s="1">
        <v>43852</v>
      </c>
    </row>
    <row r="204" spans="2:18" x14ac:dyDescent="0.3">
      <c r="B204" t="s">
        <v>541</v>
      </c>
      <c r="C204" t="s">
        <v>224</v>
      </c>
      <c r="D204" t="s">
        <v>14</v>
      </c>
      <c r="E204" s="1">
        <v>43514</v>
      </c>
      <c r="F204" s="1">
        <v>43529</v>
      </c>
      <c r="G204" t="s">
        <v>26</v>
      </c>
      <c r="H204">
        <v>3</v>
      </c>
      <c r="I204" t="s">
        <v>442</v>
      </c>
      <c r="J204" t="s">
        <v>32</v>
      </c>
      <c r="K204" t="s">
        <v>29</v>
      </c>
      <c r="L204" t="s">
        <v>432</v>
      </c>
      <c r="M204">
        <v>529.13</v>
      </c>
      <c r="N204" s="1">
        <v>43514</v>
      </c>
      <c r="O204" t="s">
        <v>17</v>
      </c>
      <c r="P204" t="s">
        <v>15</v>
      </c>
      <c r="R204" s="1">
        <v>43852</v>
      </c>
    </row>
    <row r="205" spans="2:18" x14ac:dyDescent="0.3">
      <c r="B205" t="s">
        <v>542</v>
      </c>
      <c r="C205" t="s">
        <v>225</v>
      </c>
      <c r="D205" t="s">
        <v>14</v>
      </c>
      <c r="E205" s="1">
        <v>43560</v>
      </c>
      <c r="F205" s="1">
        <v>46116</v>
      </c>
      <c r="G205" t="s">
        <v>16</v>
      </c>
      <c r="H205">
        <v>1</v>
      </c>
      <c r="I205" t="s">
        <v>450</v>
      </c>
      <c r="J205" t="s">
        <v>32</v>
      </c>
      <c r="K205" t="s">
        <v>16</v>
      </c>
      <c r="L205" t="s">
        <v>432</v>
      </c>
      <c r="M205">
        <v>162500</v>
      </c>
      <c r="N205" s="1">
        <v>43560</v>
      </c>
      <c r="O205" t="s">
        <v>17</v>
      </c>
      <c r="P205" t="s">
        <v>15</v>
      </c>
      <c r="R205" s="1">
        <v>43852</v>
      </c>
    </row>
    <row r="206" spans="2:18" x14ac:dyDescent="0.3">
      <c r="B206" t="s">
        <v>543</v>
      </c>
      <c r="C206" t="s">
        <v>226</v>
      </c>
      <c r="D206" t="s">
        <v>14</v>
      </c>
      <c r="E206" s="1">
        <v>43573</v>
      </c>
      <c r="F206" s="1">
        <v>45947</v>
      </c>
      <c r="G206" t="s">
        <v>16</v>
      </c>
      <c r="H206">
        <v>1</v>
      </c>
      <c r="I206" t="s">
        <v>450</v>
      </c>
      <c r="J206" t="s">
        <v>32</v>
      </c>
      <c r="K206" t="s">
        <v>16</v>
      </c>
      <c r="L206" t="s">
        <v>432</v>
      </c>
      <c r="M206">
        <v>250000</v>
      </c>
      <c r="N206" s="1">
        <v>43573</v>
      </c>
      <c r="O206" t="s">
        <v>17</v>
      </c>
      <c r="P206" t="s">
        <v>15</v>
      </c>
      <c r="R206" s="1">
        <v>43852</v>
      </c>
    </row>
    <row r="207" spans="2:18" x14ac:dyDescent="0.3">
      <c r="B207" t="s">
        <v>545</v>
      </c>
      <c r="C207" t="s">
        <v>898</v>
      </c>
      <c r="D207" t="s">
        <v>18</v>
      </c>
      <c r="E207" s="1">
        <v>43182</v>
      </c>
      <c r="F207" s="1">
        <v>43546</v>
      </c>
      <c r="G207" t="s">
        <v>16</v>
      </c>
      <c r="H207">
        <v>1</v>
      </c>
      <c r="I207" t="s">
        <v>450</v>
      </c>
      <c r="J207" t="s">
        <v>32</v>
      </c>
      <c r="K207" t="s">
        <v>16</v>
      </c>
      <c r="L207" t="s">
        <v>27</v>
      </c>
      <c r="M207">
        <v>21875</v>
      </c>
      <c r="N207" s="1">
        <v>43182</v>
      </c>
      <c r="O207" t="s">
        <v>17</v>
      </c>
      <c r="P207" t="s">
        <v>15</v>
      </c>
      <c r="R207" s="1">
        <v>43852</v>
      </c>
    </row>
    <row r="208" spans="2:18" x14ac:dyDescent="0.3">
      <c r="B208" t="s">
        <v>547</v>
      </c>
      <c r="C208" t="s">
        <v>229</v>
      </c>
      <c r="D208" t="s">
        <v>14</v>
      </c>
      <c r="E208" s="1">
        <v>43182</v>
      </c>
      <c r="F208" s="1">
        <v>44096</v>
      </c>
      <c r="G208" t="s">
        <v>28</v>
      </c>
      <c r="H208">
        <v>1</v>
      </c>
      <c r="I208" t="s">
        <v>450</v>
      </c>
      <c r="J208" t="s">
        <v>32</v>
      </c>
      <c r="K208" t="s">
        <v>38</v>
      </c>
      <c r="L208" t="s">
        <v>432</v>
      </c>
      <c r="M208">
        <v>26763.4</v>
      </c>
      <c r="N208" s="1">
        <v>43822</v>
      </c>
      <c r="O208" t="s">
        <v>17</v>
      </c>
      <c r="P208" t="s">
        <v>15</v>
      </c>
      <c r="R208" s="1">
        <v>43852</v>
      </c>
    </row>
    <row r="209" spans="2:18" x14ac:dyDescent="0.3">
      <c r="B209" t="s">
        <v>548</v>
      </c>
      <c r="C209" t="s">
        <v>229</v>
      </c>
      <c r="D209" t="s">
        <v>14</v>
      </c>
      <c r="E209" s="1">
        <v>43182</v>
      </c>
      <c r="F209" s="1">
        <v>44096</v>
      </c>
      <c r="G209" t="s">
        <v>28</v>
      </c>
      <c r="H209">
        <v>1</v>
      </c>
      <c r="I209" t="s">
        <v>450</v>
      </c>
      <c r="J209" t="s">
        <v>32</v>
      </c>
      <c r="K209" t="s">
        <v>38</v>
      </c>
      <c r="L209" t="s">
        <v>432</v>
      </c>
      <c r="M209">
        <v>26763.4</v>
      </c>
      <c r="N209" s="1">
        <v>43913</v>
      </c>
      <c r="O209" t="s">
        <v>17</v>
      </c>
      <c r="P209" t="s">
        <v>15</v>
      </c>
      <c r="R209" s="1">
        <v>43852</v>
      </c>
    </row>
    <row r="210" spans="2:18" x14ac:dyDescent="0.3">
      <c r="B210" t="s">
        <v>549</v>
      </c>
      <c r="C210" t="s">
        <v>229</v>
      </c>
      <c r="D210" t="s">
        <v>14</v>
      </c>
      <c r="E210" s="1">
        <v>43182</v>
      </c>
      <c r="F210" s="1">
        <v>44096</v>
      </c>
      <c r="G210" t="s">
        <v>28</v>
      </c>
      <c r="H210">
        <v>1</v>
      </c>
      <c r="I210" t="s">
        <v>450</v>
      </c>
      <c r="J210" t="s">
        <v>32</v>
      </c>
      <c r="K210" t="s">
        <v>38</v>
      </c>
      <c r="L210" t="s">
        <v>432</v>
      </c>
      <c r="M210">
        <v>26763.439999999999</v>
      </c>
      <c r="N210" s="1">
        <v>43274</v>
      </c>
      <c r="O210" t="s">
        <v>17</v>
      </c>
      <c r="P210" t="s">
        <v>15</v>
      </c>
      <c r="R210" s="1">
        <v>43852</v>
      </c>
    </row>
    <row r="211" spans="2:18" x14ac:dyDescent="0.3">
      <c r="B211" t="s">
        <v>550</v>
      </c>
      <c r="C211" t="s">
        <v>229</v>
      </c>
      <c r="D211" t="s">
        <v>14</v>
      </c>
      <c r="E211" s="1">
        <v>43182</v>
      </c>
      <c r="F211" s="1">
        <v>44096</v>
      </c>
      <c r="G211" t="s">
        <v>28</v>
      </c>
      <c r="H211">
        <v>1</v>
      </c>
      <c r="I211" t="s">
        <v>450</v>
      </c>
      <c r="J211" t="s">
        <v>32</v>
      </c>
      <c r="K211" t="s">
        <v>38</v>
      </c>
      <c r="L211" t="s">
        <v>432</v>
      </c>
      <c r="M211">
        <v>26763.439999999999</v>
      </c>
      <c r="N211" s="1">
        <v>43366</v>
      </c>
      <c r="O211" t="s">
        <v>17</v>
      </c>
      <c r="P211" t="s">
        <v>15</v>
      </c>
      <c r="R211" s="1">
        <v>43852</v>
      </c>
    </row>
    <row r="212" spans="2:18" x14ac:dyDescent="0.3">
      <c r="B212" t="s">
        <v>551</v>
      </c>
      <c r="C212" t="s">
        <v>229</v>
      </c>
      <c r="D212" t="s">
        <v>14</v>
      </c>
      <c r="E212" s="1">
        <v>43182</v>
      </c>
      <c r="F212" s="1">
        <v>44096</v>
      </c>
      <c r="G212" t="s">
        <v>28</v>
      </c>
      <c r="H212">
        <v>1</v>
      </c>
      <c r="I212" t="s">
        <v>450</v>
      </c>
      <c r="J212" t="s">
        <v>32</v>
      </c>
      <c r="K212" t="s">
        <v>38</v>
      </c>
      <c r="L212" t="s">
        <v>432</v>
      </c>
      <c r="M212">
        <v>26763.439999999999</v>
      </c>
      <c r="N212" s="1">
        <v>43457</v>
      </c>
      <c r="O212" t="s">
        <v>17</v>
      </c>
      <c r="P212" t="s">
        <v>15</v>
      </c>
      <c r="R212" s="1">
        <v>43852</v>
      </c>
    </row>
    <row r="213" spans="2:18" x14ac:dyDescent="0.3">
      <c r="B213" t="s">
        <v>552</v>
      </c>
      <c r="C213" t="s">
        <v>229</v>
      </c>
      <c r="D213" t="s">
        <v>14</v>
      </c>
      <c r="E213" s="1">
        <v>43182</v>
      </c>
      <c r="F213" s="1">
        <v>44096</v>
      </c>
      <c r="G213" t="s">
        <v>28</v>
      </c>
      <c r="H213">
        <v>1</v>
      </c>
      <c r="I213" t="s">
        <v>450</v>
      </c>
      <c r="J213" t="s">
        <v>32</v>
      </c>
      <c r="K213" t="s">
        <v>38</v>
      </c>
      <c r="L213" t="s">
        <v>432</v>
      </c>
      <c r="M213">
        <v>26763.439999999999</v>
      </c>
      <c r="N213" s="1">
        <v>43547</v>
      </c>
      <c r="O213" t="s">
        <v>17</v>
      </c>
      <c r="P213" t="s">
        <v>15</v>
      </c>
      <c r="R213" s="1">
        <v>43852</v>
      </c>
    </row>
    <row r="214" spans="2:18" x14ac:dyDescent="0.3">
      <c r="B214" t="s">
        <v>553</v>
      </c>
      <c r="C214" t="s">
        <v>229</v>
      </c>
      <c r="D214" t="s">
        <v>14</v>
      </c>
      <c r="E214" s="1">
        <v>43182</v>
      </c>
      <c r="F214" s="1">
        <v>44096</v>
      </c>
      <c r="G214" t="s">
        <v>28</v>
      </c>
      <c r="H214">
        <v>1</v>
      </c>
      <c r="I214" t="s">
        <v>450</v>
      </c>
      <c r="J214" t="s">
        <v>32</v>
      </c>
      <c r="K214" t="s">
        <v>38</v>
      </c>
      <c r="L214" t="s">
        <v>432</v>
      </c>
      <c r="M214">
        <v>26763.439999999999</v>
      </c>
      <c r="N214" s="1">
        <v>43639</v>
      </c>
      <c r="O214" t="s">
        <v>17</v>
      </c>
      <c r="P214" t="s">
        <v>15</v>
      </c>
      <c r="R214" s="1">
        <v>43852</v>
      </c>
    </row>
    <row r="215" spans="2:18" x14ac:dyDescent="0.3">
      <c r="B215" t="s">
        <v>437</v>
      </c>
      <c r="C215" t="s">
        <v>229</v>
      </c>
      <c r="D215" t="s">
        <v>14</v>
      </c>
      <c r="E215" s="1">
        <v>43182</v>
      </c>
      <c r="F215" s="1">
        <v>44096</v>
      </c>
      <c r="G215" t="s">
        <v>28</v>
      </c>
      <c r="H215">
        <v>1</v>
      </c>
      <c r="I215" t="s">
        <v>450</v>
      </c>
      <c r="J215" t="s">
        <v>32</v>
      </c>
      <c r="K215" t="s">
        <v>38</v>
      </c>
      <c r="L215" t="s">
        <v>432</v>
      </c>
      <c r="M215">
        <v>26763.439999999999</v>
      </c>
      <c r="N215" s="1">
        <v>43731</v>
      </c>
      <c r="O215" t="s">
        <v>17</v>
      </c>
      <c r="P215" t="s">
        <v>15</v>
      </c>
      <c r="R215" s="1">
        <v>43852</v>
      </c>
    </row>
    <row r="216" spans="2:18" x14ac:dyDescent="0.3">
      <c r="B216" t="s">
        <v>437</v>
      </c>
      <c r="C216" t="s">
        <v>229</v>
      </c>
      <c r="D216" t="s">
        <v>14</v>
      </c>
      <c r="E216" s="1">
        <v>43182</v>
      </c>
      <c r="F216" s="1">
        <v>44096</v>
      </c>
      <c r="G216" t="s">
        <v>28</v>
      </c>
      <c r="H216">
        <v>1</v>
      </c>
      <c r="I216" t="s">
        <v>450</v>
      </c>
      <c r="J216" t="s">
        <v>32</v>
      </c>
      <c r="K216" t="s">
        <v>38</v>
      </c>
      <c r="L216" t="s">
        <v>432</v>
      </c>
      <c r="M216">
        <v>39440.839999999997</v>
      </c>
      <c r="N216" s="1">
        <v>43182</v>
      </c>
      <c r="O216" t="s">
        <v>17</v>
      </c>
      <c r="P216" t="s">
        <v>15</v>
      </c>
      <c r="R216" s="1">
        <v>43852</v>
      </c>
    </row>
    <row r="217" spans="2:18" x14ac:dyDescent="0.3">
      <c r="B217" t="s">
        <v>437</v>
      </c>
      <c r="C217" t="s">
        <v>230</v>
      </c>
      <c r="D217" t="s">
        <v>14</v>
      </c>
      <c r="E217" s="1">
        <v>43321</v>
      </c>
      <c r="F217" s="1">
        <v>44416</v>
      </c>
      <c r="G217" t="s">
        <v>28</v>
      </c>
      <c r="H217">
        <v>1</v>
      </c>
      <c r="I217" t="s">
        <v>450</v>
      </c>
      <c r="J217" t="s">
        <v>32</v>
      </c>
      <c r="K217" t="s">
        <v>38</v>
      </c>
      <c r="L217" t="s">
        <v>432</v>
      </c>
      <c r="M217">
        <v>14274.76</v>
      </c>
      <c r="N217" s="1">
        <v>43778</v>
      </c>
      <c r="O217" t="s">
        <v>17</v>
      </c>
      <c r="P217" t="s">
        <v>15</v>
      </c>
      <c r="R217" s="1">
        <v>43852</v>
      </c>
    </row>
    <row r="218" spans="2:18" x14ac:dyDescent="0.3">
      <c r="B218" t="s">
        <v>437</v>
      </c>
      <c r="C218" t="s">
        <v>230</v>
      </c>
      <c r="D218" t="s">
        <v>14</v>
      </c>
      <c r="E218" s="1">
        <v>43321</v>
      </c>
      <c r="F218" s="1">
        <v>44416</v>
      </c>
      <c r="G218" t="s">
        <v>28</v>
      </c>
      <c r="H218">
        <v>1</v>
      </c>
      <c r="I218" t="s">
        <v>450</v>
      </c>
      <c r="J218" t="s">
        <v>32</v>
      </c>
      <c r="K218" t="s">
        <v>38</v>
      </c>
      <c r="L218" t="s">
        <v>432</v>
      </c>
      <c r="M218">
        <v>14274.76</v>
      </c>
      <c r="N218" s="1">
        <v>43870</v>
      </c>
      <c r="O218" t="s">
        <v>17</v>
      </c>
      <c r="P218" t="s">
        <v>15</v>
      </c>
      <c r="R218" s="1">
        <v>43852</v>
      </c>
    </row>
    <row r="219" spans="2:18" x14ac:dyDescent="0.3">
      <c r="B219" t="s">
        <v>437</v>
      </c>
      <c r="C219" t="s">
        <v>230</v>
      </c>
      <c r="D219" t="s">
        <v>14</v>
      </c>
      <c r="E219" s="1">
        <v>43321</v>
      </c>
      <c r="F219" s="1">
        <v>44416</v>
      </c>
      <c r="G219" t="s">
        <v>28</v>
      </c>
      <c r="H219">
        <v>1</v>
      </c>
      <c r="I219" t="s">
        <v>450</v>
      </c>
      <c r="J219" t="s">
        <v>32</v>
      </c>
      <c r="K219" t="s">
        <v>38</v>
      </c>
      <c r="L219" t="s">
        <v>432</v>
      </c>
      <c r="M219">
        <v>14274.76</v>
      </c>
      <c r="N219" s="1">
        <v>43960</v>
      </c>
      <c r="O219" t="s">
        <v>17</v>
      </c>
      <c r="P219" t="s">
        <v>15</v>
      </c>
      <c r="R219" s="1">
        <v>43852</v>
      </c>
    </row>
    <row r="220" spans="2:18" x14ac:dyDescent="0.3">
      <c r="B220" t="s">
        <v>437</v>
      </c>
      <c r="C220" t="s">
        <v>230</v>
      </c>
      <c r="D220" t="s">
        <v>14</v>
      </c>
      <c r="E220" s="1">
        <v>43321</v>
      </c>
      <c r="F220" s="1">
        <v>44416</v>
      </c>
      <c r="G220" t="s">
        <v>28</v>
      </c>
      <c r="H220">
        <v>1</v>
      </c>
      <c r="I220" t="s">
        <v>450</v>
      </c>
      <c r="J220" t="s">
        <v>32</v>
      </c>
      <c r="K220" t="s">
        <v>38</v>
      </c>
      <c r="L220" t="s">
        <v>432</v>
      </c>
      <c r="M220">
        <v>14274.76</v>
      </c>
      <c r="N220" s="1">
        <v>44052</v>
      </c>
      <c r="O220" t="s">
        <v>17</v>
      </c>
      <c r="P220" t="s">
        <v>15</v>
      </c>
      <c r="R220" s="1">
        <v>43852</v>
      </c>
    </row>
    <row r="221" spans="2:18" x14ac:dyDescent="0.3">
      <c r="B221" t="s">
        <v>437</v>
      </c>
      <c r="C221" t="s">
        <v>230</v>
      </c>
      <c r="D221" t="s">
        <v>14</v>
      </c>
      <c r="E221" s="1">
        <v>43321</v>
      </c>
      <c r="F221" s="1">
        <v>44416</v>
      </c>
      <c r="G221" t="s">
        <v>28</v>
      </c>
      <c r="H221">
        <v>1</v>
      </c>
      <c r="I221" t="s">
        <v>450</v>
      </c>
      <c r="J221" t="s">
        <v>32</v>
      </c>
      <c r="K221" t="s">
        <v>38</v>
      </c>
      <c r="L221" t="s">
        <v>432</v>
      </c>
      <c r="M221">
        <v>14274.76</v>
      </c>
      <c r="N221" s="1">
        <v>44144</v>
      </c>
      <c r="O221" t="s">
        <v>17</v>
      </c>
      <c r="P221" t="s">
        <v>15</v>
      </c>
      <c r="R221" s="1">
        <v>43852</v>
      </c>
    </row>
    <row r="222" spans="2:18" x14ac:dyDescent="0.3">
      <c r="B222" t="s">
        <v>437</v>
      </c>
      <c r="C222" t="s">
        <v>230</v>
      </c>
      <c r="D222" t="s">
        <v>14</v>
      </c>
      <c r="E222" s="1">
        <v>43321</v>
      </c>
      <c r="F222" s="1">
        <v>44416</v>
      </c>
      <c r="G222" t="s">
        <v>28</v>
      </c>
      <c r="H222">
        <v>1</v>
      </c>
      <c r="I222" t="s">
        <v>450</v>
      </c>
      <c r="J222" t="s">
        <v>32</v>
      </c>
      <c r="K222" t="s">
        <v>38</v>
      </c>
      <c r="L222" t="s">
        <v>432</v>
      </c>
      <c r="M222">
        <v>14274.76</v>
      </c>
      <c r="N222" s="1">
        <v>44236</v>
      </c>
      <c r="O222" t="s">
        <v>17</v>
      </c>
      <c r="P222" t="s">
        <v>15</v>
      </c>
      <c r="R222" s="1">
        <v>43852</v>
      </c>
    </row>
    <row r="223" spans="2:18" x14ac:dyDescent="0.3">
      <c r="B223" t="s">
        <v>437</v>
      </c>
      <c r="C223" t="s">
        <v>230</v>
      </c>
      <c r="D223" t="s">
        <v>14</v>
      </c>
      <c r="E223" s="1">
        <v>43321</v>
      </c>
      <c r="F223" s="1">
        <v>44416</v>
      </c>
      <c r="G223" t="s">
        <v>28</v>
      </c>
      <c r="H223">
        <v>1</v>
      </c>
      <c r="I223" t="s">
        <v>450</v>
      </c>
      <c r="J223" t="s">
        <v>32</v>
      </c>
      <c r="K223" t="s">
        <v>38</v>
      </c>
      <c r="L223" t="s">
        <v>432</v>
      </c>
      <c r="M223">
        <v>14274.76</v>
      </c>
      <c r="N223" s="1">
        <v>43505</v>
      </c>
      <c r="O223" t="s">
        <v>17</v>
      </c>
      <c r="P223" t="s">
        <v>15</v>
      </c>
      <c r="R223" s="1">
        <v>43852</v>
      </c>
    </row>
    <row r="224" spans="2:18" x14ac:dyDescent="0.3">
      <c r="B224" t="s">
        <v>437</v>
      </c>
      <c r="C224" t="s">
        <v>230</v>
      </c>
      <c r="D224" t="s">
        <v>14</v>
      </c>
      <c r="E224" s="1">
        <v>43321</v>
      </c>
      <c r="F224" s="1">
        <v>44416</v>
      </c>
      <c r="G224" t="s">
        <v>28</v>
      </c>
      <c r="H224">
        <v>1</v>
      </c>
      <c r="I224" t="s">
        <v>450</v>
      </c>
      <c r="J224" t="s">
        <v>32</v>
      </c>
      <c r="K224" t="s">
        <v>38</v>
      </c>
      <c r="L224" t="s">
        <v>432</v>
      </c>
      <c r="M224">
        <v>14274.76</v>
      </c>
      <c r="N224" s="1">
        <v>43505</v>
      </c>
      <c r="O224" t="s">
        <v>17</v>
      </c>
      <c r="P224" t="s">
        <v>15</v>
      </c>
      <c r="R224" s="1">
        <v>43852</v>
      </c>
    </row>
    <row r="225" spans="2:18" x14ac:dyDescent="0.3">
      <c r="B225" t="s">
        <v>437</v>
      </c>
      <c r="C225" t="s">
        <v>230</v>
      </c>
      <c r="D225" t="s">
        <v>14</v>
      </c>
      <c r="E225" s="1">
        <v>43321</v>
      </c>
      <c r="F225" s="1">
        <v>44416</v>
      </c>
      <c r="G225" t="s">
        <v>28</v>
      </c>
      <c r="H225">
        <v>1</v>
      </c>
      <c r="I225" t="s">
        <v>450</v>
      </c>
      <c r="J225" t="s">
        <v>32</v>
      </c>
      <c r="K225" t="s">
        <v>38</v>
      </c>
      <c r="L225" t="s">
        <v>432</v>
      </c>
      <c r="M225">
        <v>14274.76</v>
      </c>
      <c r="N225" s="1">
        <v>43594</v>
      </c>
      <c r="O225" t="s">
        <v>17</v>
      </c>
      <c r="P225" t="s">
        <v>15</v>
      </c>
      <c r="R225" s="1">
        <v>43852</v>
      </c>
    </row>
    <row r="226" spans="2:18" x14ac:dyDescent="0.3">
      <c r="B226" t="s">
        <v>437</v>
      </c>
      <c r="C226" t="s">
        <v>230</v>
      </c>
      <c r="D226" t="s">
        <v>14</v>
      </c>
      <c r="E226" s="1">
        <v>43321</v>
      </c>
      <c r="F226" s="1">
        <v>44416</v>
      </c>
      <c r="G226" t="s">
        <v>28</v>
      </c>
      <c r="H226">
        <v>1</v>
      </c>
      <c r="I226" t="s">
        <v>450</v>
      </c>
      <c r="J226" t="s">
        <v>32</v>
      </c>
      <c r="K226" t="s">
        <v>38</v>
      </c>
      <c r="L226" t="s">
        <v>432</v>
      </c>
      <c r="M226">
        <v>14274.76</v>
      </c>
      <c r="N226" s="1">
        <v>43686</v>
      </c>
      <c r="O226" t="s">
        <v>17</v>
      </c>
      <c r="P226" t="s">
        <v>15</v>
      </c>
      <c r="R226" s="1">
        <v>43852</v>
      </c>
    </row>
    <row r="227" spans="2:18" x14ac:dyDescent="0.3">
      <c r="B227" t="s">
        <v>437</v>
      </c>
      <c r="C227" t="s">
        <v>230</v>
      </c>
      <c r="D227" t="s">
        <v>14</v>
      </c>
      <c r="E227" s="1">
        <v>43321</v>
      </c>
      <c r="F227" s="1">
        <v>44416</v>
      </c>
      <c r="G227" t="s">
        <v>28</v>
      </c>
      <c r="H227">
        <v>1</v>
      </c>
      <c r="I227" t="s">
        <v>450</v>
      </c>
      <c r="J227" t="s">
        <v>32</v>
      </c>
      <c r="K227" t="s">
        <v>38</v>
      </c>
      <c r="L227" t="s">
        <v>432</v>
      </c>
      <c r="M227">
        <v>14274.8</v>
      </c>
      <c r="N227" s="1">
        <v>43413</v>
      </c>
      <c r="O227" t="s">
        <v>17</v>
      </c>
      <c r="P227" t="s">
        <v>15</v>
      </c>
      <c r="R227" s="1">
        <v>43852</v>
      </c>
    </row>
    <row r="228" spans="2:18" x14ac:dyDescent="0.3">
      <c r="B228" t="s">
        <v>437</v>
      </c>
      <c r="C228" t="s">
        <v>230</v>
      </c>
      <c r="D228" t="s">
        <v>14</v>
      </c>
      <c r="E228" s="1">
        <v>43321</v>
      </c>
      <c r="F228" s="1">
        <v>44416</v>
      </c>
      <c r="G228" t="s">
        <v>28</v>
      </c>
      <c r="H228">
        <v>1</v>
      </c>
      <c r="I228" t="s">
        <v>450</v>
      </c>
      <c r="J228" t="s">
        <v>32</v>
      </c>
      <c r="K228" t="s">
        <v>38</v>
      </c>
      <c r="L228" t="s">
        <v>432</v>
      </c>
      <c r="M228">
        <v>22539.08</v>
      </c>
      <c r="N228" s="1">
        <v>43321</v>
      </c>
      <c r="O228" t="s">
        <v>17</v>
      </c>
      <c r="P228" t="s">
        <v>15</v>
      </c>
      <c r="R228" s="1">
        <v>43852</v>
      </c>
    </row>
    <row r="229" spans="2:18" x14ac:dyDescent="0.3">
      <c r="B229" t="s">
        <v>437</v>
      </c>
      <c r="C229" t="s">
        <v>231</v>
      </c>
      <c r="D229" t="s">
        <v>14</v>
      </c>
      <c r="E229" s="1">
        <v>43447</v>
      </c>
      <c r="F229" s="1">
        <v>44359</v>
      </c>
      <c r="G229" t="s">
        <v>28</v>
      </c>
      <c r="H229">
        <v>1</v>
      </c>
      <c r="I229" t="s">
        <v>450</v>
      </c>
      <c r="J229" t="s">
        <v>32</v>
      </c>
      <c r="K229" t="s">
        <v>38</v>
      </c>
      <c r="L229" t="s">
        <v>432</v>
      </c>
      <c r="M229">
        <v>24072.23</v>
      </c>
      <c r="N229" s="1">
        <v>43812</v>
      </c>
      <c r="O229" t="s">
        <v>17</v>
      </c>
      <c r="P229" t="s">
        <v>15</v>
      </c>
      <c r="R229" s="1">
        <v>43852</v>
      </c>
    </row>
    <row r="230" spans="2:18" x14ac:dyDescent="0.3">
      <c r="B230" t="s">
        <v>437</v>
      </c>
      <c r="C230" t="s">
        <v>231</v>
      </c>
      <c r="D230" t="s">
        <v>14</v>
      </c>
      <c r="E230" s="1">
        <v>43447</v>
      </c>
      <c r="F230" s="1">
        <v>44359</v>
      </c>
      <c r="G230" t="s">
        <v>28</v>
      </c>
      <c r="H230">
        <v>1</v>
      </c>
      <c r="I230" t="s">
        <v>450</v>
      </c>
      <c r="J230" t="s">
        <v>32</v>
      </c>
      <c r="K230" t="s">
        <v>38</v>
      </c>
      <c r="L230" t="s">
        <v>432</v>
      </c>
      <c r="M230">
        <v>24072.23</v>
      </c>
      <c r="N230" s="1">
        <v>43903</v>
      </c>
      <c r="O230" t="s">
        <v>17</v>
      </c>
      <c r="P230" t="s">
        <v>15</v>
      </c>
      <c r="R230" s="1">
        <v>43852</v>
      </c>
    </row>
    <row r="231" spans="2:18" x14ac:dyDescent="0.3">
      <c r="B231" t="s">
        <v>437</v>
      </c>
      <c r="C231" t="s">
        <v>231</v>
      </c>
      <c r="D231" t="s">
        <v>14</v>
      </c>
      <c r="E231" s="1">
        <v>43447</v>
      </c>
      <c r="F231" s="1">
        <v>44359</v>
      </c>
      <c r="G231" t="s">
        <v>28</v>
      </c>
      <c r="H231">
        <v>1</v>
      </c>
      <c r="I231" t="s">
        <v>450</v>
      </c>
      <c r="J231" t="s">
        <v>32</v>
      </c>
      <c r="K231" t="s">
        <v>38</v>
      </c>
      <c r="L231" t="s">
        <v>432</v>
      </c>
      <c r="M231">
        <v>24072.23</v>
      </c>
      <c r="N231" s="1">
        <v>43995</v>
      </c>
      <c r="O231" t="s">
        <v>17</v>
      </c>
      <c r="P231" t="s">
        <v>15</v>
      </c>
      <c r="R231" s="1">
        <v>43852</v>
      </c>
    </row>
    <row r="232" spans="2:18" x14ac:dyDescent="0.3">
      <c r="B232" t="s">
        <v>437</v>
      </c>
      <c r="C232" t="s">
        <v>231</v>
      </c>
      <c r="D232" t="s">
        <v>14</v>
      </c>
      <c r="E232" s="1">
        <v>43447</v>
      </c>
      <c r="F232" s="1">
        <v>44359</v>
      </c>
      <c r="G232" t="s">
        <v>28</v>
      </c>
      <c r="H232">
        <v>1</v>
      </c>
      <c r="I232" t="s">
        <v>450</v>
      </c>
      <c r="J232" t="s">
        <v>32</v>
      </c>
      <c r="K232" t="s">
        <v>38</v>
      </c>
      <c r="L232" t="s">
        <v>432</v>
      </c>
      <c r="M232">
        <v>24072.23</v>
      </c>
      <c r="N232" s="1">
        <v>44087</v>
      </c>
      <c r="O232" t="s">
        <v>17</v>
      </c>
      <c r="P232" t="s">
        <v>15</v>
      </c>
      <c r="R232" s="1">
        <v>43852</v>
      </c>
    </row>
    <row r="233" spans="2:18" x14ac:dyDescent="0.3">
      <c r="B233" t="s">
        <v>437</v>
      </c>
      <c r="C233" t="s">
        <v>231</v>
      </c>
      <c r="D233" t="s">
        <v>14</v>
      </c>
      <c r="E233" s="1">
        <v>43447</v>
      </c>
      <c r="F233" s="1">
        <v>44359</v>
      </c>
      <c r="G233" t="s">
        <v>28</v>
      </c>
      <c r="H233">
        <v>1</v>
      </c>
      <c r="I233" t="s">
        <v>450</v>
      </c>
      <c r="J233" t="s">
        <v>32</v>
      </c>
      <c r="K233" t="s">
        <v>38</v>
      </c>
      <c r="L233" t="s">
        <v>432</v>
      </c>
      <c r="M233">
        <v>24072.23</v>
      </c>
      <c r="N233" s="1">
        <v>44178</v>
      </c>
      <c r="O233" t="s">
        <v>17</v>
      </c>
      <c r="P233" t="s">
        <v>15</v>
      </c>
      <c r="R233" s="1">
        <v>43852</v>
      </c>
    </row>
    <row r="234" spans="2:18" x14ac:dyDescent="0.3">
      <c r="B234" t="s">
        <v>437</v>
      </c>
      <c r="C234" t="s">
        <v>231</v>
      </c>
      <c r="D234" t="s">
        <v>14</v>
      </c>
      <c r="E234" s="1">
        <v>43447</v>
      </c>
      <c r="F234" s="1">
        <v>44359</v>
      </c>
      <c r="G234" t="s">
        <v>28</v>
      </c>
      <c r="H234">
        <v>1</v>
      </c>
      <c r="I234" t="s">
        <v>450</v>
      </c>
      <c r="J234" t="s">
        <v>32</v>
      </c>
      <c r="K234" t="s">
        <v>38</v>
      </c>
      <c r="L234" t="s">
        <v>432</v>
      </c>
      <c r="M234">
        <v>24072.23</v>
      </c>
      <c r="N234" s="1">
        <v>43629</v>
      </c>
      <c r="O234" t="s">
        <v>17</v>
      </c>
      <c r="P234" t="s">
        <v>15</v>
      </c>
      <c r="R234" s="1">
        <v>43852</v>
      </c>
    </row>
    <row r="235" spans="2:18" x14ac:dyDescent="0.3">
      <c r="B235" t="s">
        <v>437</v>
      </c>
      <c r="C235" t="s">
        <v>231</v>
      </c>
      <c r="D235" t="s">
        <v>14</v>
      </c>
      <c r="E235" s="1">
        <v>43447</v>
      </c>
      <c r="F235" s="1">
        <v>44359</v>
      </c>
      <c r="G235" t="s">
        <v>28</v>
      </c>
      <c r="H235">
        <v>1</v>
      </c>
      <c r="I235" t="s">
        <v>450</v>
      </c>
      <c r="J235" t="s">
        <v>32</v>
      </c>
      <c r="K235" t="s">
        <v>38</v>
      </c>
      <c r="L235" t="s">
        <v>432</v>
      </c>
      <c r="M235">
        <v>24072.23</v>
      </c>
      <c r="N235" s="1">
        <v>43721</v>
      </c>
      <c r="O235" t="s">
        <v>17</v>
      </c>
      <c r="P235" t="s">
        <v>15</v>
      </c>
      <c r="R235" s="1">
        <v>43852</v>
      </c>
    </row>
    <row r="236" spans="2:18" x14ac:dyDescent="0.3">
      <c r="B236" t="s">
        <v>437</v>
      </c>
      <c r="C236" t="s">
        <v>231</v>
      </c>
      <c r="D236" t="s">
        <v>14</v>
      </c>
      <c r="E236" s="1">
        <v>43447</v>
      </c>
      <c r="F236" s="1">
        <v>44359</v>
      </c>
      <c r="G236" t="s">
        <v>28</v>
      </c>
      <c r="H236">
        <v>1</v>
      </c>
      <c r="I236" t="s">
        <v>450</v>
      </c>
      <c r="J236" t="s">
        <v>32</v>
      </c>
      <c r="K236" t="s">
        <v>38</v>
      </c>
      <c r="L236" t="s">
        <v>432</v>
      </c>
      <c r="M236">
        <v>24072.26</v>
      </c>
      <c r="N236" s="1">
        <v>43537</v>
      </c>
      <c r="O236" t="s">
        <v>17</v>
      </c>
      <c r="P236" t="s">
        <v>15</v>
      </c>
      <c r="R236" s="1">
        <v>43852</v>
      </c>
    </row>
    <row r="237" spans="2:18" x14ac:dyDescent="0.3">
      <c r="B237" t="s">
        <v>437</v>
      </c>
      <c r="C237" t="s">
        <v>231</v>
      </c>
      <c r="D237" t="s">
        <v>14</v>
      </c>
      <c r="E237" s="1">
        <v>43447</v>
      </c>
      <c r="F237" s="1">
        <v>44359</v>
      </c>
      <c r="G237" t="s">
        <v>28</v>
      </c>
      <c r="H237">
        <v>1</v>
      </c>
      <c r="I237" t="s">
        <v>450</v>
      </c>
      <c r="J237" t="s">
        <v>32</v>
      </c>
      <c r="K237" t="s">
        <v>38</v>
      </c>
      <c r="L237" t="s">
        <v>432</v>
      </c>
      <c r="M237">
        <v>24072.26</v>
      </c>
      <c r="N237" s="1">
        <v>43537</v>
      </c>
      <c r="O237" t="s">
        <v>17</v>
      </c>
      <c r="P237" t="s">
        <v>15</v>
      </c>
      <c r="R237" s="1">
        <v>43852</v>
      </c>
    </row>
    <row r="238" spans="2:18" x14ac:dyDescent="0.3">
      <c r="B238" t="s">
        <v>437</v>
      </c>
      <c r="C238" t="s">
        <v>231</v>
      </c>
      <c r="D238" t="s">
        <v>14</v>
      </c>
      <c r="E238" s="1">
        <v>43447</v>
      </c>
      <c r="F238" s="1">
        <v>44359</v>
      </c>
      <c r="G238" t="s">
        <v>28</v>
      </c>
      <c r="H238">
        <v>1</v>
      </c>
      <c r="I238" t="s">
        <v>450</v>
      </c>
      <c r="J238" t="s">
        <v>32</v>
      </c>
      <c r="K238" t="s">
        <v>38</v>
      </c>
      <c r="L238" t="s">
        <v>432</v>
      </c>
      <c r="M238">
        <v>35521.53</v>
      </c>
      <c r="N238" s="1">
        <v>43447</v>
      </c>
      <c r="O238" t="s">
        <v>17</v>
      </c>
      <c r="P238" t="s">
        <v>15</v>
      </c>
      <c r="R238" s="1">
        <v>43852</v>
      </c>
    </row>
    <row r="239" spans="2:18" x14ac:dyDescent="0.3">
      <c r="B239" t="s">
        <v>437</v>
      </c>
      <c r="C239" t="s">
        <v>232</v>
      </c>
      <c r="D239" t="s">
        <v>14</v>
      </c>
      <c r="E239" s="1">
        <v>43445</v>
      </c>
      <c r="F239" s="1">
        <v>44357</v>
      </c>
      <c r="G239" t="s">
        <v>28</v>
      </c>
      <c r="H239">
        <v>1</v>
      </c>
      <c r="I239" t="s">
        <v>450</v>
      </c>
      <c r="J239" t="s">
        <v>32</v>
      </c>
      <c r="K239" t="s">
        <v>38</v>
      </c>
      <c r="L239" t="s">
        <v>432</v>
      </c>
      <c r="M239">
        <v>31816.79</v>
      </c>
      <c r="N239" s="1">
        <v>43810</v>
      </c>
      <c r="O239" t="s">
        <v>17</v>
      </c>
      <c r="P239" t="s">
        <v>15</v>
      </c>
      <c r="R239" s="1">
        <v>43852</v>
      </c>
    </row>
    <row r="240" spans="2:18" x14ac:dyDescent="0.3">
      <c r="B240" t="s">
        <v>437</v>
      </c>
      <c r="C240" t="s">
        <v>232</v>
      </c>
      <c r="D240" t="s">
        <v>14</v>
      </c>
      <c r="E240" s="1">
        <v>43445</v>
      </c>
      <c r="F240" s="1">
        <v>44357</v>
      </c>
      <c r="G240" t="s">
        <v>28</v>
      </c>
      <c r="H240">
        <v>1</v>
      </c>
      <c r="I240" t="s">
        <v>450</v>
      </c>
      <c r="J240" t="s">
        <v>32</v>
      </c>
      <c r="K240" t="s">
        <v>38</v>
      </c>
      <c r="L240" t="s">
        <v>432</v>
      </c>
      <c r="M240">
        <v>31816.79</v>
      </c>
      <c r="N240" s="1">
        <v>43901</v>
      </c>
      <c r="O240" t="s">
        <v>17</v>
      </c>
      <c r="P240" t="s">
        <v>15</v>
      </c>
      <c r="R240" s="1">
        <v>43852</v>
      </c>
    </row>
    <row r="241" spans="2:18" x14ac:dyDescent="0.3">
      <c r="B241" t="s">
        <v>437</v>
      </c>
      <c r="C241" t="s">
        <v>232</v>
      </c>
      <c r="D241" t="s">
        <v>14</v>
      </c>
      <c r="E241" s="1">
        <v>43445</v>
      </c>
      <c r="F241" s="1">
        <v>44357</v>
      </c>
      <c r="G241" t="s">
        <v>28</v>
      </c>
      <c r="H241">
        <v>1</v>
      </c>
      <c r="I241" t="s">
        <v>450</v>
      </c>
      <c r="J241" t="s">
        <v>32</v>
      </c>
      <c r="K241" t="s">
        <v>38</v>
      </c>
      <c r="L241" t="s">
        <v>432</v>
      </c>
      <c r="M241">
        <v>31816.79</v>
      </c>
      <c r="N241" s="1">
        <v>43993</v>
      </c>
      <c r="O241" t="s">
        <v>17</v>
      </c>
      <c r="P241" t="s">
        <v>15</v>
      </c>
      <c r="R241" s="1">
        <v>43852</v>
      </c>
    </row>
    <row r="242" spans="2:18" x14ac:dyDescent="0.3">
      <c r="B242" t="s">
        <v>437</v>
      </c>
      <c r="C242" t="s">
        <v>232</v>
      </c>
      <c r="D242" t="s">
        <v>14</v>
      </c>
      <c r="E242" s="1">
        <v>43445</v>
      </c>
      <c r="F242" s="1">
        <v>44357</v>
      </c>
      <c r="G242" t="s">
        <v>28</v>
      </c>
      <c r="H242">
        <v>1</v>
      </c>
      <c r="I242" t="s">
        <v>450</v>
      </c>
      <c r="J242" t="s">
        <v>32</v>
      </c>
      <c r="K242" t="s">
        <v>38</v>
      </c>
      <c r="L242" t="s">
        <v>432</v>
      </c>
      <c r="M242">
        <v>31816.79</v>
      </c>
      <c r="N242" s="1">
        <v>44085</v>
      </c>
      <c r="O242" t="s">
        <v>17</v>
      </c>
      <c r="P242" t="s">
        <v>15</v>
      </c>
      <c r="R242" s="1">
        <v>43852</v>
      </c>
    </row>
    <row r="243" spans="2:18" x14ac:dyDescent="0.3">
      <c r="B243" t="s">
        <v>437</v>
      </c>
      <c r="C243" t="s">
        <v>232</v>
      </c>
      <c r="D243" t="s">
        <v>14</v>
      </c>
      <c r="E243" s="1">
        <v>43445</v>
      </c>
      <c r="F243" s="1">
        <v>44357</v>
      </c>
      <c r="G243" t="s">
        <v>28</v>
      </c>
      <c r="H243">
        <v>1</v>
      </c>
      <c r="I243" t="s">
        <v>450</v>
      </c>
      <c r="J243" t="s">
        <v>32</v>
      </c>
      <c r="K243" t="s">
        <v>38</v>
      </c>
      <c r="L243" t="s">
        <v>432</v>
      </c>
      <c r="M243">
        <v>31816.79</v>
      </c>
      <c r="N243" s="1">
        <v>44176</v>
      </c>
      <c r="O243" t="s">
        <v>17</v>
      </c>
      <c r="P243" t="s">
        <v>15</v>
      </c>
      <c r="R243" s="1">
        <v>43852</v>
      </c>
    </row>
    <row r="244" spans="2:18" x14ac:dyDescent="0.3">
      <c r="B244" t="s">
        <v>437</v>
      </c>
      <c r="C244" t="s">
        <v>232</v>
      </c>
      <c r="D244" t="s">
        <v>14</v>
      </c>
      <c r="E244" s="1">
        <v>43445</v>
      </c>
      <c r="F244" s="1">
        <v>44357</v>
      </c>
      <c r="G244" t="s">
        <v>28</v>
      </c>
      <c r="H244">
        <v>1</v>
      </c>
      <c r="I244" t="s">
        <v>450</v>
      </c>
      <c r="J244" t="s">
        <v>32</v>
      </c>
      <c r="K244" t="s">
        <v>38</v>
      </c>
      <c r="L244" t="s">
        <v>432</v>
      </c>
      <c r="M244">
        <v>31816.79</v>
      </c>
      <c r="N244" s="1">
        <v>43719</v>
      </c>
      <c r="O244" t="s">
        <v>17</v>
      </c>
      <c r="P244" t="s">
        <v>15</v>
      </c>
      <c r="R244" s="1">
        <v>43852</v>
      </c>
    </row>
    <row r="245" spans="2:18" x14ac:dyDescent="0.3">
      <c r="B245" t="s">
        <v>437</v>
      </c>
      <c r="C245" t="s">
        <v>232</v>
      </c>
      <c r="D245" t="s">
        <v>14</v>
      </c>
      <c r="E245" s="1">
        <v>43445</v>
      </c>
      <c r="F245" s="1">
        <v>44357</v>
      </c>
      <c r="G245" t="s">
        <v>28</v>
      </c>
      <c r="H245">
        <v>1</v>
      </c>
      <c r="I245" t="s">
        <v>450</v>
      </c>
      <c r="J245" t="s">
        <v>32</v>
      </c>
      <c r="K245" t="s">
        <v>38</v>
      </c>
      <c r="L245" t="s">
        <v>432</v>
      </c>
      <c r="M245">
        <v>31816.79</v>
      </c>
      <c r="N245" s="1">
        <v>43719</v>
      </c>
      <c r="O245" t="s">
        <v>17</v>
      </c>
      <c r="P245" t="s">
        <v>15</v>
      </c>
      <c r="R245" s="1">
        <v>43852</v>
      </c>
    </row>
    <row r="246" spans="2:18" x14ac:dyDescent="0.3">
      <c r="B246" t="s">
        <v>437</v>
      </c>
      <c r="C246" t="s">
        <v>232</v>
      </c>
      <c r="D246" t="s">
        <v>14</v>
      </c>
      <c r="E246" s="1">
        <v>43445</v>
      </c>
      <c r="F246" s="1">
        <v>44357</v>
      </c>
      <c r="G246" t="s">
        <v>28</v>
      </c>
      <c r="H246">
        <v>1</v>
      </c>
      <c r="I246" t="s">
        <v>450</v>
      </c>
      <c r="J246" t="s">
        <v>32</v>
      </c>
      <c r="K246" t="s">
        <v>38</v>
      </c>
      <c r="L246" t="s">
        <v>432</v>
      </c>
      <c r="M246">
        <v>31816.83</v>
      </c>
      <c r="N246" s="1">
        <v>43535</v>
      </c>
      <c r="O246" t="s">
        <v>17</v>
      </c>
      <c r="P246" t="s">
        <v>15</v>
      </c>
      <c r="R246" s="1">
        <v>43852</v>
      </c>
    </row>
    <row r="247" spans="2:18" x14ac:dyDescent="0.3">
      <c r="B247" t="s">
        <v>437</v>
      </c>
      <c r="C247" t="s">
        <v>232</v>
      </c>
      <c r="D247" t="s">
        <v>14</v>
      </c>
      <c r="E247" s="1">
        <v>43445</v>
      </c>
      <c r="F247" s="1">
        <v>44357</v>
      </c>
      <c r="G247" t="s">
        <v>28</v>
      </c>
      <c r="H247">
        <v>1</v>
      </c>
      <c r="I247" t="s">
        <v>450</v>
      </c>
      <c r="J247" t="s">
        <v>32</v>
      </c>
      <c r="K247" t="s">
        <v>38</v>
      </c>
      <c r="L247" t="s">
        <v>432</v>
      </c>
      <c r="M247">
        <v>31816.83</v>
      </c>
      <c r="N247" s="1">
        <v>43535</v>
      </c>
      <c r="O247" t="s">
        <v>17</v>
      </c>
      <c r="P247" t="s">
        <v>15</v>
      </c>
      <c r="R247" s="1">
        <v>43852</v>
      </c>
    </row>
    <row r="248" spans="2:18" x14ac:dyDescent="0.3">
      <c r="B248" t="s">
        <v>437</v>
      </c>
      <c r="C248" t="s">
        <v>232</v>
      </c>
      <c r="D248" t="s">
        <v>14</v>
      </c>
      <c r="E248" s="1">
        <v>43445</v>
      </c>
      <c r="F248" s="1">
        <v>44357</v>
      </c>
      <c r="G248" t="s">
        <v>28</v>
      </c>
      <c r="H248">
        <v>1</v>
      </c>
      <c r="I248" t="s">
        <v>450</v>
      </c>
      <c r="J248" t="s">
        <v>32</v>
      </c>
      <c r="K248" t="s">
        <v>38</v>
      </c>
      <c r="L248" t="s">
        <v>432</v>
      </c>
      <c r="M248">
        <v>31816.83</v>
      </c>
      <c r="N248" s="1">
        <v>43535</v>
      </c>
      <c r="O248" t="s">
        <v>17</v>
      </c>
      <c r="P248" t="s">
        <v>15</v>
      </c>
      <c r="R248" s="1">
        <v>43852</v>
      </c>
    </row>
    <row r="249" spans="2:18" x14ac:dyDescent="0.3">
      <c r="B249" t="s">
        <v>437</v>
      </c>
      <c r="C249" t="s">
        <v>232</v>
      </c>
      <c r="D249" t="s">
        <v>14</v>
      </c>
      <c r="E249" s="1">
        <v>43445</v>
      </c>
      <c r="F249" s="1">
        <v>44357</v>
      </c>
      <c r="G249" t="s">
        <v>28</v>
      </c>
      <c r="H249">
        <v>1</v>
      </c>
      <c r="I249" t="s">
        <v>450</v>
      </c>
      <c r="J249" t="s">
        <v>32</v>
      </c>
      <c r="K249" t="s">
        <v>38</v>
      </c>
      <c r="L249" t="s">
        <v>432</v>
      </c>
      <c r="M249">
        <v>31816.83</v>
      </c>
      <c r="N249" s="1">
        <v>43627</v>
      </c>
      <c r="O249" t="s">
        <v>17</v>
      </c>
      <c r="P249" t="s">
        <v>15</v>
      </c>
      <c r="R249" s="1">
        <v>43852</v>
      </c>
    </row>
    <row r="250" spans="2:18" x14ac:dyDescent="0.3">
      <c r="B250" t="s">
        <v>437</v>
      </c>
      <c r="C250" t="s">
        <v>232</v>
      </c>
      <c r="D250" t="s">
        <v>14</v>
      </c>
      <c r="E250" s="1">
        <v>43445</v>
      </c>
      <c r="F250" s="1">
        <v>44357</v>
      </c>
      <c r="G250" t="s">
        <v>28</v>
      </c>
      <c r="H250">
        <v>1</v>
      </c>
      <c r="I250" t="s">
        <v>450</v>
      </c>
      <c r="J250" t="s">
        <v>32</v>
      </c>
      <c r="K250" t="s">
        <v>38</v>
      </c>
      <c r="L250" t="s">
        <v>432</v>
      </c>
      <c r="M250">
        <v>31816.83</v>
      </c>
      <c r="N250" s="1">
        <v>43627</v>
      </c>
      <c r="O250" t="s">
        <v>17</v>
      </c>
      <c r="P250" t="s">
        <v>15</v>
      </c>
      <c r="R250" s="1">
        <v>43852</v>
      </c>
    </row>
    <row r="251" spans="2:18" x14ac:dyDescent="0.3">
      <c r="B251" t="s">
        <v>437</v>
      </c>
      <c r="C251" t="s">
        <v>232</v>
      </c>
      <c r="D251" t="s">
        <v>14</v>
      </c>
      <c r="E251" s="1">
        <v>43445</v>
      </c>
      <c r="F251" s="1">
        <v>44357</v>
      </c>
      <c r="G251" t="s">
        <v>28</v>
      </c>
      <c r="H251">
        <v>1</v>
      </c>
      <c r="I251" t="s">
        <v>450</v>
      </c>
      <c r="J251" t="s">
        <v>32</v>
      </c>
      <c r="K251" t="s">
        <v>38</v>
      </c>
      <c r="L251" t="s">
        <v>432</v>
      </c>
      <c r="M251">
        <v>46888.34</v>
      </c>
      <c r="N251" s="1">
        <v>43445</v>
      </c>
      <c r="O251" t="s">
        <v>17</v>
      </c>
      <c r="P251" t="s">
        <v>15</v>
      </c>
      <c r="R251" s="1">
        <v>43852</v>
      </c>
    </row>
    <row r="252" spans="2:18" x14ac:dyDescent="0.3">
      <c r="B252" t="s">
        <v>437</v>
      </c>
      <c r="C252" t="s">
        <v>232</v>
      </c>
      <c r="D252" t="s">
        <v>14</v>
      </c>
      <c r="E252" s="1">
        <v>43445</v>
      </c>
      <c r="F252" s="1">
        <v>44357</v>
      </c>
      <c r="G252" t="s">
        <v>28</v>
      </c>
      <c r="H252">
        <v>1</v>
      </c>
      <c r="I252" t="s">
        <v>450</v>
      </c>
      <c r="J252" t="s">
        <v>32</v>
      </c>
      <c r="K252" t="s">
        <v>38</v>
      </c>
      <c r="L252" t="s">
        <v>432</v>
      </c>
      <c r="M252">
        <v>46888.34</v>
      </c>
      <c r="N252" s="1">
        <v>43445</v>
      </c>
      <c r="O252" t="s">
        <v>17</v>
      </c>
      <c r="P252" t="s">
        <v>15</v>
      </c>
      <c r="R252" s="1">
        <v>43852</v>
      </c>
    </row>
    <row r="253" spans="2:18" x14ac:dyDescent="0.3">
      <c r="B253" t="s">
        <v>437</v>
      </c>
      <c r="C253" t="s">
        <v>232</v>
      </c>
      <c r="D253" t="s">
        <v>14</v>
      </c>
      <c r="E253" s="1">
        <v>43445</v>
      </c>
      <c r="F253" s="1">
        <v>44357</v>
      </c>
      <c r="G253" t="s">
        <v>28</v>
      </c>
      <c r="H253">
        <v>1</v>
      </c>
      <c r="I253" t="s">
        <v>450</v>
      </c>
      <c r="J253" t="s">
        <v>32</v>
      </c>
      <c r="K253" t="s">
        <v>38</v>
      </c>
      <c r="L253" t="s">
        <v>432</v>
      </c>
      <c r="M253">
        <v>46888.34</v>
      </c>
      <c r="N253" s="1">
        <v>43445</v>
      </c>
      <c r="O253" t="s">
        <v>17</v>
      </c>
      <c r="P253" t="s">
        <v>15</v>
      </c>
      <c r="R253" s="1">
        <v>43852</v>
      </c>
    </row>
    <row r="254" spans="2:18" x14ac:dyDescent="0.3">
      <c r="B254" t="s">
        <v>437</v>
      </c>
      <c r="C254" t="s">
        <v>232</v>
      </c>
      <c r="D254" t="s">
        <v>14</v>
      </c>
      <c r="E254" s="1">
        <v>43445</v>
      </c>
      <c r="F254" s="1">
        <v>44357</v>
      </c>
      <c r="G254" t="s">
        <v>28</v>
      </c>
      <c r="H254">
        <v>1</v>
      </c>
      <c r="I254" t="s">
        <v>450</v>
      </c>
      <c r="J254" t="s">
        <v>32</v>
      </c>
      <c r="K254" t="s">
        <v>38</v>
      </c>
      <c r="L254" t="s">
        <v>432</v>
      </c>
      <c r="M254">
        <v>46888.34</v>
      </c>
      <c r="N254" s="1">
        <v>43445</v>
      </c>
      <c r="O254" t="s">
        <v>17</v>
      </c>
      <c r="P254" t="s">
        <v>15</v>
      </c>
      <c r="R254" s="1">
        <v>43852</v>
      </c>
    </row>
    <row r="255" spans="2:18" x14ac:dyDescent="0.3">
      <c r="B255" t="s">
        <v>437</v>
      </c>
      <c r="C255" t="s">
        <v>233</v>
      </c>
      <c r="D255" t="s">
        <v>14</v>
      </c>
      <c r="E255" s="1">
        <v>43295</v>
      </c>
      <c r="F255" s="1">
        <v>44574</v>
      </c>
      <c r="G255" t="s">
        <v>28</v>
      </c>
      <c r="H255">
        <v>1</v>
      </c>
      <c r="I255" t="s">
        <v>450</v>
      </c>
      <c r="J255" t="s">
        <v>32</v>
      </c>
      <c r="K255" t="s">
        <v>38</v>
      </c>
      <c r="L255" t="s">
        <v>432</v>
      </c>
      <c r="M255">
        <v>5712.04</v>
      </c>
      <c r="N255" s="1">
        <v>43752</v>
      </c>
      <c r="O255" t="s">
        <v>17</v>
      </c>
      <c r="P255" t="s">
        <v>15</v>
      </c>
      <c r="R255" s="1">
        <v>43852</v>
      </c>
    </row>
    <row r="256" spans="2:18" x14ac:dyDescent="0.3">
      <c r="B256" t="s">
        <v>437</v>
      </c>
      <c r="C256" t="s">
        <v>233</v>
      </c>
      <c r="D256" t="s">
        <v>14</v>
      </c>
      <c r="E256" s="1">
        <v>43295</v>
      </c>
      <c r="F256" s="1">
        <v>44574</v>
      </c>
      <c r="G256" t="s">
        <v>28</v>
      </c>
      <c r="H256">
        <v>1</v>
      </c>
      <c r="I256" t="s">
        <v>450</v>
      </c>
      <c r="J256" t="s">
        <v>32</v>
      </c>
      <c r="K256" t="s">
        <v>38</v>
      </c>
      <c r="L256" t="s">
        <v>432</v>
      </c>
      <c r="M256">
        <v>5712.04</v>
      </c>
      <c r="N256" s="1">
        <v>43844</v>
      </c>
      <c r="O256" t="s">
        <v>17</v>
      </c>
      <c r="P256" t="s">
        <v>15</v>
      </c>
      <c r="R256" s="1">
        <v>43852</v>
      </c>
    </row>
    <row r="257" spans="2:18" x14ac:dyDescent="0.3">
      <c r="B257" t="s">
        <v>437</v>
      </c>
      <c r="C257" t="s">
        <v>233</v>
      </c>
      <c r="D257" t="s">
        <v>14</v>
      </c>
      <c r="E257" s="1">
        <v>43295</v>
      </c>
      <c r="F257" s="1">
        <v>44574</v>
      </c>
      <c r="G257" t="s">
        <v>28</v>
      </c>
      <c r="H257">
        <v>1</v>
      </c>
      <c r="I257" t="s">
        <v>450</v>
      </c>
      <c r="J257" t="s">
        <v>32</v>
      </c>
      <c r="K257" t="s">
        <v>38</v>
      </c>
      <c r="L257" t="s">
        <v>432</v>
      </c>
      <c r="M257">
        <v>5712.04</v>
      </c>
      <c r="N257" s="1">
        <v>43935</v>
      </c>
      <c r="O257" t="s">
        <v>17</v>
      </c>
      <c r="P257" t="s">
        <v>15</v>
      </c>
      <c r="R257" s="1">
        <v>43852</v>
      </c>
    </row>
    <row r="258" spans="2:18" x14ac:dyDescent="0.3">
      <c r="B258" t="s">
        <v>437</v>
      </c>
      <c r="C258" t="s">
        <v>233</v>
      </c>
      <c r="D258" t="s">
        <v>14</v>
      </c>
      <c r="E258" s="1">
        <v>43295</v>
      </c>
      <c r="F258" s="1">
        <v>44574</v>
      </c>
      <c r="G258" t="s">
        <v>28</v>
      </c>
      <c r="H258">
        <v>1</v>
      </c>
      <c r="I258" t="s">
        <v>450</v>
      </c>
      <c r="J258" t="s">
        <v>32</v>
      </c>
      <c r="K258" t="s">
        <v>38</v>
      </c>
      <c r="L258" t="s">
        <v>432</v>
      </c>
      <c r="M258">
        <v>5712.04</v>
      </c>
      <c r="N258" s="1">
        <v>44026</v>
      </c>
      <c r="O258" t="s">
        <v>17</v>
      </c>
      <c r="P258" t="s">
        <v>15</v>
      </c>
      <c r="R258" s="1">
        <v>43852</v>
      </c>
    </row>
    <row r="259" spans="2:18" x14ac:dyDescent="0.3">
      <c r="B259" t="s">
        <v>437</v>
      </c>
      <c r="C259" t="s">
        <v>233</v>
      </c>
      <c r="D259" t="s">
        <v>14</v>
      </c>
      <c r="E259" s="1">
        <v>43295</v>
      </c>
      <c r="F259" s="1">
        <v>44574</v>
      </c>
      <c r="G259" t="s">
        <v>28</v>
      </c>
      <c r="H259">
        <v>1</v>
      </c>
      <c r="I259" t="s">
        <v>450</v>
      </c>
      <c r="J259" t="s">
        <v>32</v>
      </c>
      <c r="K259" t="s">
        <v>38</v>
      </c>
      <c r="L259" t="s">
        <v>432</v>
      </c>
      <c r="M259">
        <v>5712.04</v>
      </c>
      <c r="N259" s="1">
        <v>44118</v>
      </c>
      <c r="O259" t="s">
        <v>17</v>
      </c>
      <c r="P259" t="s">
        <v>15</v>
      </c>
      <c r="R259" s="1">
        <v>43852</v>
      </c>
    </row>
    <row r="260" spans="2:18" x14ac:dyDescent="0.3">
      <c r="B260" t="s">
        <v>437</v>
      </c>
      <c r="C260" t="s">
        <v>233</v>
      </c>
      <c r="D260" t="s">
        <v>14</v>
      </c>
      <c r="E260" s="1">
        <v>43295</v>
      </c>
      <c r="F260" s="1">
        <v>44574</v>
      </c>
      <c r="G260" t="s">
        <v>28</v>
      </c>
      <c r="H260">
        <v>1</v>
      </c>
      <c r="I260" t="s">
        <v>450</v>
      </c>
      <c r="J260" t="s">
        <v>32</v>
      </c>
      <c r="K260" t="s">
        <v>38</v>
      </c>
      <c r="L260" t="s">
        <v>432</v>
      </c>
      <c r="M260">
        <v>5712.04</v>
      </c>
      <c r="N260" s="1">
        <v>44210</v>
      </c>
      <c r="O260" t="s">
        <v>17</v>
      </c>
      <c r="P260" t="s">
        <v>15</v>
      </c>
      <c r="R260" s="1">
        <v>43852</v>
      </c>
    </row>
    <row r="261" spans="2:18" x14ac:dyDescent="0.3">
      <c r="B261" t="s">
        <v>437</v>
      </c>
      <c r="C261" t="s">
        <v>233</v>
      </c>
      <c r="D261" t="s">
        <v>14</v>
      </c>
      <c r="E261" s="1">
        <v>43295</v>
      </c>
      <c r="F261" s="1">
        <v>44574</v>
      </c>
      <c r="G261" t="s">
        <v>28</v>
      </c>
      <c r="H261">
        <v>1</v>
      </c>
      <c r="I261" t="s">
        <v>450</v>
      </c>
      <c r="J261" t="s">
        <v>32</v>
      </c>
      <c r="K261" t="s">
        <v>38</v>
      </c>
      <c r="L261" t="s">
        <v>432</v>
      </c>
      <c r="M261">
        <v>5712.04</v>
      </c>
      <c r="N261" s="1">
        <v>44300</v>
      </c>
      <c r="O261" t="s">
        <v>17</v>
      </c>
      <c r="P261" t="s">
        <v>15</v>
      </c>
      <c r="R261" s="1">
        <v>43852</v>
      </c>
    </row>
    <row r="262" spans="2:18" x14ac:dyDescent="0.3">
      <c r="B262" t="s">
        <v>437</v>
      </c>
      <c r="C262" t="s">
        <v>233</v>
      </c>
      <c r="D262" t="s">
        <v>14</v>
      </c>
      <c r="E262" s="1">
        <v>43295</v>
      </c>
      <c r="F262" s="1">
        <v>44574</v>
      </c>
      <c r="G262" t="s">
        <v>28</v>
      </c>
      <c r="H262">
        <v>1</v>
      </c>
      <c r="I262" t="s">
        <v>450</v>
      </c>
      <c r="J262" t="s">
        <v>32</v>
      </c>
      <c r="K262" t="s">
        <v>38</v>
      </c>
      <c r="L262" t="s">
        <v>432</v>
      </c>
      <c r="M262">
        <v>5712.04</v>
      </c>
      <c r="N262" s="1">
        <v>44391</v>
      </c>
      <c r="O262" t="s">
        <v>17</v>
      </c>
      <c r="P262" t="s">
        <v>15</v>
      </c>
      <c r="R262" s="1">
        <v>43852</v>
      </c>
    </row>
    <row r="263" spans="2:18" x14ac:dyDescent="0.3">
      <c r="B263" t="s">
        <v>437</v>
      </c>
      <c r="C263" t="s">
        <v>233</v>
      </c>
      <c r="D263" t="s">
        <v>14</v>
      </c>
      <c r="E263" s="1">
        <v>43295</v>
      </c>
      <c r="F263" s="1">
        <v>44574</v>
      </c>
      <c r="G263" t="s">
        <v>28</v>
      </c>
      <c r="H263">
        <v>1</v>
      </c>
      <c r="I263" t="s">
        <v>450</v>
      </c>
      <c r="J263" t="s">
        <v>32</v>
      </c>
      <c r="K263" t="s">
        <v>38</v>
      </c>
      <c r="L263" t="s">
        <v>432</v>
      </c>
      <c r="M263">
        <v>5712.04</v>
      </c>
      <c r="N263" s="1">
        <v>44391</v>
      </c>
      <c r="O263" t="s">
        <v>17</v>
      </c>
      <c r="P263" t="s">
        <v>15</v>
      </c>
      <c r="R263" s="1">
        <v>43852</v>
      </c>
    </row>
    <row r="264" spans="2:18" x14ac:dyDescent="0.3">
      <c r="B264" t="s">
        <v>437</v>
      </c>
      <c r="C264" t="s">
        <v>233</v>
      </c>
      <c r="D264" t="s">
        <v>14</v>
      </c>
      <c r="E264" s="1">
        <v>43295</v>
      </c>
      <c r="F264" s="1">
        <v>44574</v>
      </c>
      <c r="G264" t="s">
        <v>28</v>
      </c>
      <c r="H264">
        <v>1</v>
      </c>
      <c r="I264" t="s">
        <v>450</v>
      </c>
      <c r="J264" t="s">
        <v>32</v>
      </c>
      <c r="K264" t="s">
        <v>38</v>
      </c>
      <c r="L264" t="s">
        <v>432</v>
      </c>
      <c r="M264">
        <v>5712.04</v>
      </c>
      <c r="N264" s="1">
        <v>44391</v>
      </c>
      <c r="O264" t="s">
        <v>17</v>
      </c>
      <c r="P264" t="s">
        <v>15</v>
      </c>
      <c r="R264" s="1">
        <v>43852</v>
      </c>
    </row>
    <row r="265" spans="2:18" x14ac:dyDescent="0.3">
      <c r="B265" t="s">
        <v>437</v>
      </c>
      <c r="C265" t="s">
        <v>233</v>
      </c>
      <c r="D265" t="s">
        <v>14</v>
      </c>
      <c r="E265" s="1">
        <v>43295</v>
      </c>
      <c r="F265" s="1">
        <v>44574</v>
      </c>
      <c r="G265" t="s">
        <v>28</v>
      </c>
      <c r="H265">
        <v>1</v>
      </c>
      <c r="I265" t="s">
        <v>450</v>
      </c>
      <c r="J265" t="s">
        <v>32</v>
      </c>
      <c r="K265" t="s">
        <v>38</v>
      </c>
      <c r="L265" t="s">
        <v>432</v>
      </c>
      <c r="M265">
        <v>5712.04</v>
      </c>
      <c r="N265" s="1">
        <v>44391</v>
      </c>
      <c r="O265" t="s">
        <v>17</v>
      </c>
      <c r="P265" t="s">
        <v>15</v>
      </c>
      <c r="R265" s="1">
        <v>43852</v>
      </c>
    </row>
    <row r="266" spans="2:18" x14ac:dyDescent="0.3">
      <c r="B266" t="s">
        <v>437</v>
      </c>
      <c r="C266" t="s">
        <v>233</v>
      </c>
      <c r="D266" t="s">
        <v>14</v>
      </c>
      <c r="E266" s="1">
        <v>43295</v>
      </c>
      <c r="F266" s="1">
        <v>44574</v>
      </c>
      <c r="G266" t="s">
        <v>28</v>
      </c>
      <c r="H266">
        <v>1</v>
      </c>
      <c r="I266" t="s">
        <v>450</v>
      </c>
      <c r="J266" t="s">
        <v>32</v>
      </c>
      <c r="K266" t="s">
        <v>38</v>
      </c>
      <c r="L266" t="s">
        <v>432</v>
      </c>
      <c r="M266">
        <v>5712.04</v>
      </c>
      <c r="N266" s="1">
        <v>43387</v>
      </c>
      <c r="O266" t="s">
        <v>17</v>
      </c>
      <c r="P266" t="s">
        <v>15</v>
      </c>
      <c r="R266" s="1">
        <v>43852</v>
      </c>
    </row>
    <row r="267" spans="2:18" x14ac:dyDescent="0.3">
      <c r="B267" t="s">
        <v>437</v>
      </c>
      <c r="C267" t="s">
        <v>233</v>
      </c>
      <c r="D267" t="s">
        <v>14</v>
      </c>
      <c r="E267" s="1">
        <v>43295</v>
      </c>
      <c r="F267" s="1">
        <v>44574</v>
      </c>
      <c r="G267" t="s">
        <v>28</v>
      </c>
      <c r="H267">
        <v>1</v>
      </c>
      <c r="I267" t="s">
        <v>450</v>
      </c>
      <c r="J267" t="s">
        <v>32</v>
      </c>
      <c r="K267" t="s">
        <v>38</v>
      </c>
      <c r="L267" t="s">
        <v>432</v>
      </c>
      <c r="M267">
        <v>5712.04</v>
      </c>
      <c r="N267" s="1">
        <v>43479</v>
      </c>
      <c r="O267" t="s">
        <v>17</v>
      </c>
      <c r="P267" t="s">
        <v>15</v>
      </c>
      <c r="R267" s="1">
        <v>43852</v>
      </c>
    </row>
    <row r="268" spans="2:18" x14ac:dyDescent="0.3">
      <c r="B268" t="s">
        <v>437</v>
      </c>
      <c r="C268" t="s">
        <v>233</v>
      </c>
      <c r="D268" t="s">
        <v>14</v>
      </c>
      <c r="E268" s="1">
        <v>43295</v>
      </c>
      <c r="F268" s="1">
        <v>44574</v>
      </c>
      <c r="G268" t="s">
        <v>28</v>
      </c>
      <c r="H268">
        <v>1</v>
      </c>
      <c r="I268" t="s">
        <v>450</v>
      </c>
      <c r="J268" t="s">
        <v>32</v>
      </c>
      <c r="K268" t="s">
        <v>38</v>
      </c>
      <c r="L268" t="s">
        <v>432</v>
      </c>
      <c r="M268">
        <v>5712.04</v>
      </c>
      <c r="N268" s="1">
        <v>43569</v>
      </c>
      <c r="O268" t="s">
        <v>17</v>
      </c>
      <c r="P268" t="s">
        <v>15</v>
      </c>
      <c r="R268" s="1">
        <v>43852</v>
      </c>
    </row>
    <row r="269" spans="2:18" x14ac:dyDescent="0.3">
      <c r="B269" t="s">
        <v>437</v>
      </c>
      <c r="C269" t="s">
        <v>233</v>
      </c>
      <c r="D269" t="s">
        <v>14</v>
      </c>
      <c r="E269" s="1">
        <v>43295</v>
      </c>
      <c r="F269" s="1">
        <v>44574</v>
      </c>
      <c r="G269" t="s">
        <v>28</v>
      </c>
      <c r="H269">
        <v>1</v>
      </c>
      <c r="I269" t="s">
        <v>450</v>
      </c>
      <c r="J269" t="s">
        <v>32</v>
      </c>
      <c r="K269" t="s">
        <v>38</v>
      </c>
      <c r="L269" t="s">
        <v>432</v>
      </c>
      <c r="M269">
        <v>5712.04</v>
      </c>
      <c r="N269" s="1">
        <v>43660</v>
      </c>
      <c r="O269" t="s">
        <v>17</v>
      </c>
      <c r="P269" t="s">
        <v>15</v>
      </c>
      <c r="R269" s="1">
        <v>43852</v>
      </c>
    </row>
    <row r="270" spans="2:18" x14ac:dyDescent="0.3">
      <c r="B270" t="s">
        <v>437</v>
      </c>
      <c r="C270" t="s">
        <v>233</v>
      </c>
      <c r="D270" t="s">
        <v>14</v>
      </c>
      <c r="E270" s="1">
        <v>43295</v>
      </c>
      <c r="F270" s="1">
        <v>44574</v>
      </c>
      <c r="G270" t="s">
        <v>28</v>
      </c>
      <c r="H270">
        <v>1</v>
      </c>
      <c r="I270" t="s">
        <v>450</v>
      </c>
      <c r="J270" t="s">
        <v>32</v>
      </c>
      <c r="K270" t="s">
        <v>38</v>
      </c>
      <c r="L270" t="s">
        <v>432</v>
      </c>
      <c r="M270">
        <v>15832.08</v>
      </c>
      <c r="N270" s="1">
        <v>43295</v>
      </c>
      <c r="O270" t="s">
        <v>17</v>
      </c>
      <c r="P270" t="s">
        <v>15</v>
      </c>
      <c r="R270" s="1">
        <v>43852</v>
      </c>
    </row>
    <row r="271" spans="2:18" x14ac:dyDescent="0.3">
      <c r="B271" t="s">
        <v>437</v>
      </c>
      <c r="C271" t="s">
        <v>234</v>
      </c>
      <c r="D271" t="s">
        <v>14</v>
      </c>
      <c r="E271" s="1">
        <v>43295</v>
      </c>
      <c r="F271" s="1">
        <v>44574</v>
      </c>
      <c r="G271" t="s">
        <v>28</v>
      </c>
      <c r="H271">
        <v>1</v>
      </c>
      <c r="I271" t="s">
        <v>450</v>
      </c>
      <c r="J271" t="s">
        <v>32</v>
      </c>
      <c r="K271" t="s">
        <v>38</v>
      </c>
      <c r="L271" t="s">
        <v>432</v>
      </c>
      <c r="M271">
        <v>11198.33</v>
      </c>
      <c r="N271" s="1">
        <v>44391</v>
      </c>
      <c r="O271" t="s">
        <v>17</v>
      </c>
      <c r="P271" t="s">
        <v>15</v>
      </c>
      <c r="R271" s="1">
        <v>43852</v>
      </c>
    </row>
    <row r="272" spans="2:18" x14ac:dyDescent="0.3">
      <c r="B272" t="s">
        <v>437</v>
      </c>
      <c r="C272" t="s">
        <v>234</v>
      </c>
      <c r="D272" t="s">
        <v>14</v>
      </c>
      <c r="E272" s="1">
        <v>43295</v>
      </c>
      <c r="F272" s="1">
        <v>44574</v>
      </c>
      <c r="G272" t="s">
        <v>28</v>
      </c>
      <c r="H272">
        <v>1</v>
      </c>
      <c r="I272" t="s">
        <v>450</v>
      </c>
      <c r="J272" t="s">
        <v>32</v>
      </c>
      <c r="K272" t="s">
        <v>38</v>
      </c>
      <c r="L272" t="s">
        <v>432</v>
      </c>
      <c r="M272">
        <v>11279.55</v>
      </c>
      <c r="N272" s="1">
        <v>43844</v>
      </c>
      <c r="O272" t="s">
        <v>17</v>
      </c>
      <c r="P272" t="s">
        <v>15</v>
      </c>
      <c r="R272" s="1">
        <v>43852</v>
      </c>
    </row>
    <row r="273" spans="2:18" x14ac:dyDescent="0.3">
      <c r="B273" t="s">
        <v>437</v>
      </c>
      <c r="C273" t="s">
        <v>234</v>
      </c>
      <c r="D273" t="s">
        <v>14</v>
      </c>
      <c r="E273" s="1">
        <v>43295</v>
      </c>
      <c r="F273" s="1">
        <v>44574</v>
      </c>
      <c r="G273" t="s">
        <v>28</v>
      </c>
      <c r="H273">
        <v>1</v>
      </c>
      <c r="I273" t="s">
        <v>450</v>
      </c>
      <c r="J273" t="s">
        <v>32</v>
      </c>
      <c r="K273" t="s">
        <v>38</v>
      </c>
      <c r="L273" t="s">
        <v>432</v>
      </c>
      <c r="M273">
        <v>11279.55</v>
      </c>
      <c r="N273" s="1">
        <v>43935</v>
      </c>
      <c r="O273" t="s">
        <v>17</v>
      </c>
      <c r="P273" t="s">
        <v>15</v>
      </c>
      <c r="R273" s="1">
        <v>43852</v>
      </c>
    </row>
    <row r="274" spans="2:18" x14ac:dyDescent="0.3">
      <c r="B274" t="s">
        <v>437</v>
      </c>
      <c r="C274" t="s">
        <v>234</v>
      </c>
      <c r="D274" t="s">
        <v>14</v>
      </c>
      <c r="E274" s="1">
        <v>43295</v>
      </c>
      <c r="F274" s="1">
        <v>44574</v>
      </c>
      <c r="G274" t="s">
        <v>28</v>
      </c>
      <c r="H274">
        <v>1</v>
      </c>
      <c r="I274" t="s">
        <v>450</v>
      </c>
      <c r="J274" t="s">
        <v>32</v>
      </c>
      <c r="K274" t="s">
        <v>38</v>
      </c>
      <c r="L274" t="s">
        <v>432</v>
      </c>
      <c r="M274">
        <v>11279.55</v>
      </c>
      <c r="N274" s="1">
        <v>44026</v>
      </c>
      <c r="O274" t="s">
        <v>17</v>
      </c>
      <c r="P274" t="s">
        <v>15</v>
      </c>
      <c r="R274" s="1">
        <v>43852</v>
      </c>
    </row>
    <row r="275" spans="2:18" x14ac:dyDescent="0.3">
      <c r="B275" t="s">
        <v>437</v>
      </c>
      <c r="C275" t="s">
        <v>234</v>
      </c>
      <c r="D275" t="s">
        <v>14</v>
      </c>
      <c r="E275" s="1">
        <v>43295</v>
      </c>
      <c r="F275" s="1">
        <v>44574</v>
      </c>
      <c r="G275" t="s">
        <v>28</v>
      </c>
      <c r="H275">
        <v>1</v>
      </c>
      <c r="I275" t="s">
        <v>450</v>
      </c>
      <c r="J275" t="s">
        <v>32</v>
      </c>
      <c r="K275" t="s">
        <v>38</v>
      </c>
      <c r="L275" t="s">
        <v>432</v>
      </c>
      <c r="M275">
        <v>11279.55</v>
      </c>
      <c r="N275" s="1">
        <v>44118</v>
      </c>
      <c r="O275" t="s">
        <v>17</v>
      </c>
      <c r="P275" t="s">
        <v>15</v>
      </c>
      <c r="R275" s="1">
        <v>43852</v>
      </c>
    </row>
    <row r="276" spans="2:18" x14ac:dyDescent="0.3">
      <c r="B276" t="s">
        <v>437</v>
      </c>
      <c r="C276" t="s">
        <v>234</v>
      </c>
      <c r="D276" t="s">
        <v>14</v>
      </c>
      <c r="E276" s="1">
        <v>43295</v>
      </c>
      <c r="F276" s="1">
        <v>44574</v>
      </c>
      <c r="G276" t="s">
        <v>28</v>
      </c>
      <c r="H276">
        <v>1</v>
      </c>
      <c r="I276" t="s">
        <v>450</v>
      </c>
      <c r="J276" t="s">
        <v>32</v>
      </c>
      <c r="K276" t="s">
        <v>38</v>
      </c>
      <c r="L276" t="s">
        <v>432</v>
      </c>
      <c r="M276">
        <v>11279.55</v>
      </c>
      <c r="N276" s="1">
        <v>44210</v>
      </c>
      <c r="O276" t="s">
        <v>17</v>
      </c>
      <c r="P276" t="s">
        <v>15</v>
      </c>
      <c r="R276" s="1">
        <v>43852</v>
      </c>
    </row>
    <row r="277" spans="2:18" x14ac:dyDescent="0.3">
      <c r="B277" t="s">
        <v>437</v>
      </c>
      <c r="C277" t="s">
        <v>234</v>
      </c>
      <c r="D277" t="s">
        <v>14</v>
      </c>
      <c r="E277" s="1">
        <v>43295</v>
      </c>
      <c r="F277" s="1">
        <v>44574</v>
      </c>
      <c r="G277" t="s">
        <v>28</v>
      </c>
      <c r="H277">
        <v>1</v>
      </c>
      <c r="I277" t="s">
        <v>450</v>
      </c>
      <c r="J277" t="s">
        <v>32</v>
      </c>
      <c r="K277" t="s">
        <v>38</v>
      </c>
      <c r="L277" t="s">
        <v>432</v>
      </c>
      <c r="M277">
        <v>11279.55</v>
      </c>
      <c r="N277" s="1">
        <v>44300</v>
      </c>
      <c r="O277" t="s">
        <v>17</v>
      </c>
      <c r="P277" t="s">
        <v>15</v>
      </c>
      <c r="R277" s="1">
        <v>43852</v>
      </c>
    </row>
    <row r="278" spans="2:18" x14ac:dyDescent="0.3">
      <c r="B278" t="s">
        <v>437</v>
      </c>
      <c r="C278" t="s">
        <v>234</v>
      </c>
      <c r="D278" t="s">
        <v>14</v>
      </c>
      <c r="E278" s="1">
        <v>43295</v>
      </c>
      <c r="F278" s="1">
        <v>44574</v>
      </c>
      <c r="G278" t="s">
        <v>28</v>
      </c>
      <c r="H278">
        <v>1</v>
      </c>
      <c r="I278" t="s">
        <v>450</v>
      </c>
      <c r="J278" t="s">
        <v>32</v>
      </c>
      <c r="K278" t="s">
        <v>38</v>
      </c>
      <c r="L278" t="s">
        <v>432</v>
      </c>
      <c r="M278">
        <v>11279.55</v>
      </c>
      <c r="N278" s="1">
        <v>43387</v>
      </c>
      <c r="O278" t="s">
        <v>17</v>
      </c>
      <c r="P278" t="s">
        <v>15</v>
      </c>
      <c r="R278" s="1">
        <v>43852</v>
      </c>
    </row>
    <row r="279" spans="2:18" x14ac:dyDescent="0.3">
      <c r="B279" t="s">
        <v>437</v>
      </c>
      <c r="C279" t="s">
        <v>234</v>
      </c>
      <c r="D279" t="s">
        <v>14</v>
      </c>
      <c r="E279" s="1">
        <v>43295</v>
      </c>
      <c r="F279" s="1">
        <v>44574</v>
      </c>
      <c r="G279" t="s">
        <v>28</v>
      </c>
      <c r="H279">
        <v>1</v>
      </c>
      <c r="I279" t="s">
        <v>450</v>
      </c>
      <c r="J279" t="s">
        <v>32</v>
      </c>
      <c r="K279" t="s">
        <v>38</v>
      </c>
      <c r="L279" t="s">
        <v>432</v>
      </c>
      <c r="M279">
        <v>11279.55</v>
      </c>
      <c r="N279" s="1">
        <v>43479</v>
      </c>
      <c r="O279" t="s">
        <v>17</v>
      </c>
      <c r="P279" t="s">
        <v>15</v>
      </c>
      <c r="R279" s="1">
        <v>43852</v>
      </c>
    </row>
    <row r="280" spans="2:18" x14ac:dyDescent="0.3">
      <c r="B280" t="s">
        <v>437</v>
      </c>
      <c r="C280" t="s">
        <v>234</v>
      </c>
      <c r="D280" t="s">
        <v>14</v>
      </c>
      <c r="E280" s="1">
        <v>43295</v>
      </c>
      <c r="F280" s="1">
        <v>44574</v>
      </c>
      <c r="G280" t="s">
        <v>28</v>
      </c>
      <c r="H280">
        <v>1</v>
      </c>
      <c r="I280" t="s">
        <v>450</v>
      </c>
      <c r="J280" t="s">
        <v>32</v>
      </c>
      <c r="K280" t="s">
        <v>38</v>
      </c>
      <c r="L280" t="s">
        <v>432</v>
      </c>
      <c r="M280">
        <v>11279.55</v>
      </c>
      <c r="N280" s="1">
        <v>43569</v>
      </c>
      <c r="O280" t="s">
        <v>17</v>
      </c>
      <c r="P280" t="s">
        <v>15</v>
      </c>
      <c r="R280" s="1">
        <v>43852</v>
      </c>
    </row>
    <row r="281" spans="2:18" x14ac:dyDescent="0.3">
      <c r="B281" t="s">
        <v>437</v>
      </c>
      <c r="C281" t="s">
        <v>234</v>
      </c>
      <c r="D281" t="s">
        <v>14</v>
      </c>
      <c r="E281" s="1">
        <v>43295</v>
      </c>
      <c r="F281" s="1">
        <v>44574</v>
      </c>
      <c r="G281" t="s">
        <v>28</v>
      </c>
      <c r="H281">
        <v>1</v>
      </c>
      <c r="I281" t="s">
        <v>450</v>
      </c>
      <c r="J281" t="s">
        <v>32</v>
      </c>
      <c r="K281" t="s">
        <v>38</v>
      </c>
      <c r="L281" t="s">
        <v>432</v>
      </c>
      <c r="M281">
        <v>11279.55</v>
      </c>
      <c r="N281" s="1">
        <v>43660</v>
      </c>
      <c r="O281" t="s">
        <v>17</v>
      </c>
      <c r="P281" t="s">
        <v>15</v>
      </c>
      <c r="R281" s="1">
        <v>43852</v>
      </c>
    </row>
    <row r="282" spans="2:18" x14ac:dyDescent="0.3">
      <c r="B282" t="s">
        <v>437</v>
      </c>
      <c r="C282" t="s">
        <v>234</v>
      </c>
      <c r="D282" t="s">
        <v>14</v>
      </c>
      <c r="E282" s="1">
        <v>43295</v>
      </c>
      <c r="F282" s="1">
        <v>44574</v>
      </c>
      <c r="G282" t="s">
        <v>28</v>
      </c>
      <c r="H282">
        <v>1</v>
      </c>
      <c r="I282" t="s">
        <v>450</v>
      </c>
      <c r="J282" t="s">
        <v>32</v>
      </c>
      <c r="K282" t="s">
        <v>38</v>
      </c>
      <c r="L282" t="s">
        <v>432</v>
      </c>
      <c r="M282">
        <v>11279.55</v>
      </c>
      <c r="N282" s="1">
        <v>43752</v>
      </c>
      <c r="O282" t="s">
        <v>17</v>
      </c>
      <c r="P282" t="s">
        <v>15</v>
      </c>
      <c r="R282" s="1">
        <v>43852</v>
      </c>
    </row>
    <row r="283" spans="2:18" x14ac:dyDescent="0.3">
      <c r="B283" t="s">
        <v>437</v>
      </c>
      <c r="C283" t="s">
        <v>234</v>
      </c>
      <c r="D283" t="s">
        <v>14</v>
      </c>
      <c r="E283" s="1">
        <v>43295</v>
      </c>
      <c r="F283" s="1">
        <v>44574</v>
      </c>
      <c r="G283" t="s">
        <v>28</v>
      </c>
      <c r="H283">
        <v>1</v>
      </c>
      <c r="I283" t="s">
        <v>450</v>
      </c>
      <c r="J283" t="s">
        <v>32</v>
      </c>
      <c r="K283" t="s">
        <v>38</v>
      </c>
      <c r="L283" t="s">
        <v>432</v>
      </c>
      <c r="M283">
        <v>27256.2</v>
      </c>
      <c r="N283" s="1">
        <v>43295</v>
      </c>
      <c r="O283" t="s">
        <v>17</v>
      </c>
      <c r="P283" t="s">
        <v>15</v>
      </c>
      <c r="R283" s="1">
        <v>43852</v>
      </c>
    </row>
    <row r="284" spans="2:18" x14ac:dyDescent="0.3">
      <c r="B284" t="s">
        <v>437</v>
      </c>
      <c r="C284" t="s">
        <v>235</v>
      </c>
      <c r="D284" t="s">
        <v>14</v>
      </c>
      <c r="E284" s="1">
        <v>43448</v>
      </c>
      <c r="F284" s="1">
        <v>44360</v>
      </c>
      <c r="G284" t="s">
        <v>28</v>
      </c>
      <c r="H284">
        <v>1</v>
      </c>
      <c r="I284" t="s">
        <v>450</v>
      </c>
      <c r="J284" t="s">
        <v>32</v>
      </c>
      <c r="K284" t="s">
        <v>38</v>
      </c>
      <c r="L284" t="s">
        <v>432</v>
      </c>
      <c r="M284">
        <v>2426.0300000000002</v>
      </c>
      <c r="N284" s="1">
        <v>44179</v>
      </c>
      <c r="O284" t="s">
        <v>17</v>
      </c>
      <c r="P284" t="s">
        <v>15</v>
      </c>
      <c r="R284" s="1">
        <v>43852</v>
      </c>
    </row>
    <row r="285" spans="2:18" x14ac:dyDescent="0.3">
      <c r="B285" t="s">
        <v>437</v>
      </c>
      <c r="C285" t="s">
        <v>235</v>
      </c>
      <c r="D285" t="s">
        <v>14</v>
      </c>
      <c r="E285" s="1">
        <v>43448</v>
      </c>
      <c r="F285" s="1">
        <v>44360</v>
      </c>
      <c r="G285" t="s">
        <v>28</v>
      </c>
      <c r="H285">
        <v>1</v>
      </c>
      <c r="I285" t="s">
        <v>450</v>
      </c>
      <c r="J285" t="s">
        <v>32</v>
      </c>
      <c r="K285" t="s">
        <v>38</v>
      </c>
      <c r="L285" t="s">
        <v>432</v>
      </c>
      <c r="M285">
        <v>2426.06</v>
      </c>
      <c r="N285" s="1">
        <v>43813</v>
      </c>
      <c r="O285" t="s">
        <v>17</v>
      </c>
      <c r="P285" t="s">
        <v>15</v>
      </c>
      <c r="R285" s="1">
        <v>43852</v>
      </c>
    </row>
    <row r="286" spans="2:18" x14ac:dyDescent="0.3">
      <c r="B286" t="s">
        <v>437</v>
      </c>
      <c r="C286" t="s">
        <v>235</v>
      </c>
      <c r="D286" t="s">
        <v>14</v>
      </c>
      <c r="E286" s="1">
        <v>43448</v>
      </c>
      <c r="F286" s="1">
        <v>44360</v>
      </c>
      <c r="G286" t="s">
        <v>28</v>
      </c>
      <c r="H286">
        <v>1</v>
      </c>
      <c r="I286" t="s">
        <v>450</v>
      </c>
      <c r="J286" t="s">
        <v>32</v>
      </c>
      <c r="K286" t="s">
        <v>38</v>
      </c>
      <c r="L286" t="s">
        <v>432</v>
      </c>
      <c r="M286">
        <v>2426.06</v>
      </c>
      <c r="N286" s="1">
        <v>43904</v>
      </c>
      <c r="O286" t="s">
        <v>17</v>
      </c>
      <c r="P286" t="s">
        <v>15</v>
      </c>
      <c r="R286" s="1">
        <v>43852</v>
      </c>
    </row>
    <row r="287" spans="2:18" x14ac:dyDescent="0.3">
      <c r="B287" t="s">
        <v>437</v>
      </c>
      <c r="C287" t="s">
        <v>235</v>
      </c>
      <c r="D287" t="s">
        <v>14</v>
      </c>
      <c r="E287" s="1">
        <v>43448</v>
      </c>
      <c r="F287" s="1">
        <v>44360</v>
      </c>
      <c r="G287" t="s">
        <v>28</v>
      </c>
      <c r="H287">
        <v>1</v>
      </c>
      <c r="I287" t="s">
        <v>450</v>
      </c>
      <c r="J287" t="s">
        <v>32</v>
      </c>
      <c r="K287" t="s">
        <v>38</v>
      </c>
      <c r="L287" t="s">
        <v>432</v>
      </c>
      <c r="M287">
        <v>2426.06</v>
      </c>
      <c r="N287" s="1">
        <v>43996</v>
      </c>
      <c r="O287" t="s">
        <v>17</v>
      </c>
      <c r="P287" t="s">
        <v>15</v>
      </c>
      <c r="R287" s="1">
        <v>43852</v>
      </c>
    </row>
    <row r="288" spans="2:18" x14ac:dyDescent="0.3">
      <c r="B288" t="s">
        <v>437</v>
      </c>
      <c r="C288" t="s">
        <v>235</v>
      </c>
      <c r="D288" t="s">
        <v>14</v>
      </c>
      <c r="E288" s="1">
        <v>43448</v>
      </c>
      <c r="F288" s="1">
        <v>44360</v>
      </c>
      <c r="G288" t="s">
        <v>28</v>
      </c>
      <c r="H288">
        <v>1</v>
      </c>
      <c r="I288" t="s">
        <v>450</v>
      </c>
      <c r="J288" t="s">
        <v>32</v>
      </c>
      <c r="K288" t="s">
        <v>38</v>
      </c>
      <c r="L288" t="s">
        <v>432</v>
      </c>
      <c r="M288">
        <v>2426.06</v>
      </c>
      <c r="N288" s="1">
        <v>44088</v>
      </c>
      <c r="O288" t="s">
        <v>17</v>
      </c>
      <c r="P288" t="s">
        <v>15</v>
      </c>
      <c r="R288" s="1">
        <v>43852</v>
      </c>
    </row>
    <row r="289" spans="2:18" x14ac:dyDescent="0.3">
      <c r="B289" t="s">
        <v>437</v>
      </c>
      <c r="C289" t="s">
        <v>235</v>
      </c>
      <c r="D289" t="s">
        <v>14</v>
      </c>
      <c r="E289" s="1">
        <v>43448</v>
      </c>
      <c r="F289" s="1">
        <v>44360</v>
      </c>
      <c r="G289" t="s">
        <v>28</v>
      </c>
      <c r="H289">
        <v>1</v>
      </c>
      <c r="I289" t="s">
        <v>450</v>
      </c>
      <c r="J289" t="s">
        <v>32</v>
      </c>
      <c r="K289" t="s">
        <v>38</v>
      </c>
      <c r="L289" t="s">
        <v>432</v>
      </c>
      <c r="M289">
        <v>2426.06</v>
      </c>
      <c r="N289" s="1">
        <v>43538</v>
      </c>
      <c r="O289" t="s">
        <v>17</v>
      </c>
      <c r="P289" t="s">
        <v>15</v>
      </c>
      <c r="R289" s="1">
        <v>43852</v>
      </c>
    </row>
    <row r="290" spans="2:18" x14ac:dyDescent="0.3">
      <c r="B290" t="s">
        <v>437</v>
      </c>
      <c r="C290" t="s">
        <v>235</v>
      </c>
      <c r="D290" t="s">
        <v>14</v>
      </c>
      <c r="E290" s="1">
        <v>43448</v>
      </c>
      <c r="F290" s="1">
        <v>44360</v>
      </c>
      <c r="G290" t="s">
        <v>28</v>
      </c>
      <c r="H290">
        <v>1</v>
      </c>
      <c r="I290" t="s">
        <v>450</v>
      </c>
      <c r="J290" t="s">
        <v>32</v>
      </c>
      <c r="K290" t="s">
        <v>38</v>
      </c>
      <c r="L290" t="s">
        <v>432</v>
      </c>
      <c r="M290">
        <v>2426.06</v>
      </c>
      <c r="N290" s="1">
        <v>43630</v>
      </c>
      <c r="O290" t="s">
        <v>17</v>
      </c>
      <c r="P290" t="s">
        <v>15</v>
      </c>
      <c r="R290" s="1">
        <v>43852</v>
      </c>
    </row>
    <row r="291" spans="2:18" x14ac:dyDescent="0.3">
      <c r="B291" t="s">
        <v>437</v>
      </c>
      <c r="C291" t="s">
        <v>235</v>
      </c>
      <c r="D291" t="s">
        <v>14</v>
      </c>
      <c r="E291" s="1">
        <v>43448</v>
      </c>
      <c r="F291" s="1">
        <v>44360</v>
      </c>
      <c r="G291" t="s">
        <v>28</v>
      </c>
      <c r="H291">
        <v>1</v>
      </c>
      <c r="I291" t="s">
        <v>450</v>
      </c>
      <c r="J291" t="s">
        <v>32</v>
      </c>
      <c r="K291" t="s">
        <v>38</v>
      </c>
      <c r="L291" t="s">
        <v>432</v>
      </c>
      <c r="M291">
        <v>2426.06</v>
      </c>
      <c r="N291" s="1">
        <v>43722</v>
      </c>
      <c r="O291" t="s">
        <v>17</v>
      </c>
      <c r="P291" t="s">
        <v>15</v>
      </c>
      <c r="R291" s="1">
        <v>43852</v>
      </c>
    </row>
    <row r="292" spans="2:18" x14ac:dyDescent="0.3">
      <c r="B292" t="s">
        <v>437</v>
      </c>
      <c r="C292" t="s">
        <v>235</v>
      </c>
      <c r="D292" t="s">
        <v>14</v>
      </c>
      <c r="E292" s="1">
        <v>43448</v>
      </c>
      <c r="F292" s="1">
        <v>44360</v>
      </c>
      <c r="G292" t="s">
        <v>28</v>
      </c>
      <c r="H292">
        <v>1</v>
      </c>
      <c r="I292" t="s">
        <v>450</v>
      </c>
      <c r="J292" t="s">
        <v>32</v>
      </c>
      <c r="K292" t="s">
        <v>38</v>
      </c>
      <c r="L292" t="s">
        <v>432</v>
      </c>
      <c r="M292">
        <v>6203.49</v>
      </c>
      <c r="N292" s="1">
        <v>43448</v>
      </c>
      <c r="O292" t="s">
        <v>17</v>
      </c>
      <c r="P292" t="s">
        <v>15</v>
      </c>
      <c r="R292" s="1">
        <v>43852</v>
      </c>
    </row>
    <row r="293" spans="2:18" x14ac:dyDescent="0.3">
      <c r="B293" t="s">
        <v>437</v>
      </c>
      <c r="C293" t="s">
        <v>236</v>
      </c>
      <c r="D293" t="s">
        <v>14</v>
      </c>
      <c r="E293" s="1">
        <v>43642</v>
      </c>
      <c r="F293" s="1">
        <v>44007</v>
      </c>
      <c r="G293" t="s">
        <v>24</v>
      </c>
      <c r="H293">
        <v>11</v>
      </c>
      <c r="I293" t="s">
        <v>446</v>
      </c>
      <c r="J293" t="s">
        <v>32</v>
      </c>
      <c r="K293" t="s">
        <v>38</v>
      </c>
      <c r="L293" t="s">
        <v>432</v>
      </c>
      <c r="M293">
        <v>137712.39000000001</v>
      </c>
      <c r="N293" s="1">
        <v>43642</v>
      </c>
      <c r="O293" t="s">
        <v>17</v>
      </c>
      <c r="P293" t="s">
        <v>15</v>
      </c>
      <c r="R293" s="1">
        <v>43852</v>
      </c>
    </row>
    <row r="294" spans="2:18" x14ac:dyDescent="0.3">
      <c r="B294" t="s">
        <v>437</v>
      </c>
      <c r="C294" t="s">
        <v>238</v>
      </c>
      <c r="D294" t="s">
        <v>18</v>
      </c>
      <c r="E294" s="1">
        <v>42611</v>
      </c>
      <c r="F294" s="1">
        <v>43524</v>
      </c>
      <c r="G294" t="s">
        <v>28</v>
      </c>
      <c r="H294">
        <v>1</v>
      </c>
      <c r="I294" t="s">
        <v>450</v>
      </c>
      <c r="J294" t="s">
        <v>32</v>
      </c>
      <c r="K294" t="s">
        <v>38</v>
      </c>
      <c r="L294" t="s">
        <v>432</v>
      </c>
      <c r="M294">
        <v>55777.3</v>
      </c>
      <c r="N294" s="1">
        <v>42611</v>
      </c>
      <c r="O294" t="s">
        <v>17</v>
      </c>
      <c r="P294" t="s">
        <v>15</v>
      </c>
      <c r="R294" s="1">
        <v>43852</v>
      </c>
    </row>
    <row r="295" spans="2:18" x14ac:dyDescent="0.3">
      <c r="B295" t="s">
        <v>468</v>
      </c>
      <c r="C295" t="s">
        <v>240</v>
      </c>
      <c r="D295" t="s">
        <v>14</v>
      </c>
      <c r="E295" s="1">
        <v>43029</v>
      </c>
      <c r="F295" s="1">
        <v>43393</v>
      </c>
      <c r="G295" t="s">
        <v>24</v>
      </c>
      <c r="H295">
        <v>1</v>
      </c>
      <c r="I295" t="s">
        <v>450</v>
      </c>
      <c r="J295" t="s">
        <v>32</v>
      </c>
      <c r="K295" t="s">
        <v>38</v>
      </c>
      <c r="L295" t="s">
        <v>432</v>
      </c>
      <c r="M295">
        <v>10118.39</v>
      </c>
      <c r="N295" s="1">
        <v>43029</v>
      </c>
      <c r="O295" t="s">
        <v>17</v>
      </c>
      <c r="P295" t="s">
        <v>15</v>
      </c>
      <c r="R295" s="1">
        <v>43852</v>
      </c>
    </row>
    <row r="296" spans="2:18" x14ac:dyDescent="0.3">
      <c r="B296" t="s">
        <v>469</v>
      </c>
      <c r="C296" t="s">
        <v>241</v>
      </c>
      <c r="D296" t="s">
        <v>14</v>
      </c>
      <c r="E296" s="1">
        <v>43029</v>
      </c>
      <c r="F296" s="1">
        <v>43393</v>
      </c>
      <c r="G296" t="s">
        <v>26</v>
      </c>
      <c r="H296">
        <v>1</v>
      </c>
      <c r="I296" t="s">
        <v>450</v>
      </c>
      <c r="J296" t="s">
        <v>32</v>
      </c>
      <c r="K296" t="s">
        <v>38</v>
      </c>
      <c r="L296" t="s">
        <v>432</v>
      </c>
      <c r="M296">
        <v>2254.63</v>
      </c>
      <c r="N296" s="1">
        <v>43029</v>
      </c>
      <c r="O296" t="s">
        <v>17</v>
      </c>
      <c r="P296" t="s">
        <v>15</v>
      </c>
      <c r="R296" s="1">
        <v>43852</v>
      </c>
    </row>
    <row r="297" spans="2:18" x14ac:dyDescent="0.3">
      <c r="B297" t="s">
        <v>470</v>
      </c>
      <c r="C297" t="s">
        <v>242</v>
      </c>
      <c r="D297" t="s">
        <v>14</v>
      </c>
      <c r="E297" s="1">
        <v>42290</v>
      </c>
      <c r="F297" s="1">
        <v>43750</v>
      </c>
      <c r="G297" t="s">
        <v>28</v>
      </c>
      <c r="H297">
        <v>11</v>
      </c>
      <c r="I297" t="s">
        <v>446</v>
      </c>
      <c r="J297" t="s">
        <v>32</v>
      </c>
      <c r="K297" t="s">
        <v>38</v>
      </c>
      <c r="L297" t="s">
        <v>432</v>
      </c>
      <c r="M297">
        <v>0</v>
      </c>
      <c r="N297" s="1">
        <v>42290</v>
      </c>
      <c r="O297" t="s">
        <v>17</v>
      </c>
      <c r="P297" t="s">
        <v>15</v>
      </c>
      <c r="R297" s="1">
        <v>43852</v>
      </c>
    </row>
    <row r="298" spans="2:18" x14ac:dyDescent="0.3">
      <c r="B298" t="s">
        <v>471</v>
      </c>
      <c r="C298" t="s">
        <v>243</v>
      </c>
      <c r="D298" t="s">
        <v>14</v>
      </c>
      <c r="E298" s="1">
        <v>42874</v>
      </c>
      <c r="F298" s="1">
        <v>43787</v>
      </c>
      <c r="G298" t="s">
        <v>28</v>
      </c>
      <c r="H298">
        <v>11</v>
      </c>
      <c r="I298" t="s">
        <v>446</v>
      </c>
      <c r="J298" t="s">
        <v>32</v>
      </c>
      <c r="K298" t="s">
        <v>38</v>
      </c>
      <c r="L298" t="s">
        <v>432</v>
      </c>
      <c r="M298">
        <v>0</v>
      </c>
      <c r="N298" s="1">
        <v>42874</v>
      </c>
      <c r="O298" t="s">
        <v>17</v>
      </c>
      <c r="P298" t="s">
        <v>15</v>
      </c>
      <c r="R298" s="1">
        <v>43852</v>
      </c>
    </row>
    <row r="299" spans="2:18" x14ac:dyDescent="0.3">
      <c r="B299" t="s">
        <v>472</v>
      </c>
      <c r="C299" t="s">
        <v>899</v>
      </c>
      <c r="D299" t="s">
        <v>14</v>
      </c>
      <c r="E299" s="1">
        <v>43249</v>
      </c>
      <c r="F299" s="1">
        <v>46535</v>
      </c>
      <c r="G299" t="s">
        <v>16</v>
      </c>
      <c r="H299">
        <v>1</v>
      </c>
      <c r="I299" t="s">
        <v>450</v>
      </c>
      <c r="J299" t="s">
        <v>32</v>
      </c>
      <c r="K299" t="s">
        <v>16</v>
      </c>
      <c r="L299" t="s">
        <v>432</v>
      </c>
      <c r="M299">
        <v>118750</v>
      </c>
      <c r="N299" s="1">
        <v>43249</v>
      </c>
      <c r="O299" t="s">
        <v>17</v>
      </c>
      <c r="P299" t="s">
        <v>15</v>
      </c>
      <c r="R299" s="1">
        <v>43852</v>
      </c>
    </row>
    <row r="300" spans="2:18" x14ac:dyDescent="0.3">
      <c r="B300" t="s">
        <v>473</v>
      </c>
      <c r="C300" t="s">
        <v>244</v>
      </c>
      <c r="D300" t="s">
        <v>14</v>
      </c>
      <c r="E300" s="1">
        <v>43340</v>
      </c>
      <c r="F300" s="1">
        <v>44066</v>
      </c>
      <c r="G300" t="s">
        <v>28</v>
      </c>
      <c r="H300">
        <v>1</v>
      </c>
      <c r="I300" t="s">
        <v>450</v>
      </c>
      <c r="J300" t="s">
        <v>32</v>
      </c>
      <c r="K300" t="s">
        <v>38</v>
      </c>
      <c r="L300" t="s">
        <v>431</v>
      </c>
      <c r="M300">
        <v>93516.75</v>
      </c>
      <c r="N300" s="1">
        <v>43958</v>
      </c>
      <c r="O300" t="s">
        <v>17</v>
      </c>
      <c r="P300" t="s">
        <v>15</v>
      </c>
      <c r="R300" s="1">
        <v>43852</v>
      </c>
    </row>
    <row r="301" spans="2:18" x14ac:dyDescent="0.3">
      <c r="B301" t="s">
        <v>474</v>
      </c>
      <c r="C301" t="s">
        <v>244</v>
      </c>
      <c r="D301" t="s">
        <v>14</v>
      </c>
      <c r="E301" s="1">
        <v>43340</v>
      </c>
      <c r="F301" s="1">
        <v>44066</v>
      </c>
      <c r="G301" t="s">
        <v>28</v>
      </c>
      <c r="H301">
        <v>1</v>
      </c>
      <c r="I301" t="s">
        <v>450</v>
      </c>
      <c r="J301" t="s">
        <v>32</v>
      </c>
      <c r="K301" t="s">
        <v>38</v>
      </c>
      <c r="L301" t="s">
        <v>431</v>
      </c>
      <c r="M301">
        <v>93516.75</v>
      </c>
      <c r="N301" s="1">
        <v>43958</v>
      </c>
      <c r="O301" t="s">
        <v>17</v>
      </c>
      <c r="P301" t="s">
        <v>15</v>
      </c>
      <c r="R301" s="1">
        <v>43852</v>
      </c>
    </row>
    <row r="302" spans="2:18" x14ac:dyDescent="0.3">
      <c r="B302" t="s">
        <v>475</v>
      </c>
      <c r="C302" t="s">
        <v>244</v>
      </c>
      <c r="D302" t="s">
        <v>14</v>
      </c>
      <c r="E302" s="1">
        <v>43340</v>
      </c>
      <c r="F302" s="1">
        <v>44066</v>
      </c>
      <c r="G302" t="s">
        <v>28</v>
      </c>
      <c r="H302">
        <v>1</v>
      </c>
      <c r="I302" t="s">
        <v>450</v>
      </c>
      <c r="J302" t="s">
        <v>32</v>
      </c>
      <c r="K302" t="s">
        <v>38</v>
      </c>
      <c r="L302" t="s">
        <v>431</v>
      </c>
      <c r="M302">
        <v>93516.75</v>
      </c>
      <c r="N302" s="1">
        <v>43958</v>
      </c>
      <c r="O302" t="s">
        <v>17</v>
      </c>
      <c r="P302" t="s">
        <v>15</v>
      </c>
      <c r="R302" s="1">
        <v>43852</v>
      </c>
    </row>
    <row r="303" spans="2:18" x14ac:dyDescent="0.3">
      <c r="B303" t="s">
        <v>476</v>
      </c>
      <c r="C303" t="s">
        <v>244</v>
      </c>
      <c r="D303" t="s">
        <v>14</v>
      </c>
      <c r="E303" s="1">
        <v>43340</v>
      </c>
      <c r="F303" s="1">
        <v>44066</v>
      </c>
      <c r="G303" t="s">
        <v>28</v>
      </c>
      <c r="H303">
        <v>1</v>
      </c>
      <c r="I303" t="s">
        <v>450</v>
      </c>
      <c r="J303" t="s">
        <v>32</v>
      </c>
      <c r="K303" t="s">
        <v>38</v>
      </c>
      <c r="L303" t="s">
        <v>431</v>
      </c>
      <c r="M303">
        <v>93517.25</v>
      </c>
      <c r="N303" s="1">
        <v>43855</v>
      </c>
      <c r="O303" t="s">
        <v>17</v>
      </c>
      <c r="P303" t="s">
        <v>15</v>
      </c>
      <c r="R303" s="1">
        <v>43852</v>
      </c>
    </row>
    <row r="304" spans="2:18" x14ac:dyDescent="0.3">
      <c r="B304" t="s">
        <v>477</v>
      </c>
      <c r="C304" t="s">
        <v>244</v>
      </c>
      <c r="D304" t="s">
        <v>14</v>
      </c>
      <c r="E304" s="1">
        <v>43340</v>
      </c>
      <c r="F304" s="1">
        <v>44066</v>
      </c>
      <c r="G304" t="s">
        <v>28</v>
      </c>
      <c r="H304">
        <v>1</v>
      </c>
      <c r="I304" t="s">
        <v>450</v>
      </c>
      <c r="J304" t="s">
        <v>32</v>
      </c>
      <c r="K304" t="s">
        <v>38</v>
      </c>
      <c r="L304" t="s">
        <v>431</v>
      </c>
      <c r="M304">
        <v>100710.88</v>
      </c>
      <c r="N304" s="1">
        <v>43443</v>
      </c>
      <c r="O304" t="s">
        <v>17</v>
      </c>
      <c r="P304" t="s">
        <v>15</v>
      </c>
      <c r="R304" s="1">
        <v>43852</v>
      </c>
    </row>
    <row r="305" spans="2:18" x14ac:dyDescent="0.3">
      <c r="B305" t="s">
        <v>478</v>
      </c>
      <c r="C305" t="s">
        <v>244</v>
      </c>
      <c r="D305" t="s">
        <v>14</v>
      </c>
      <c r="E305" s="1">
        <v>43340</v>
      </c>
      <c r="F305" s="1">
        <v>44066</v>
      </c>
      <c r="G305" t="s">
        <v>28</v>
      </c>
      <c r="H305">
        <v>1</v>
      </c>
      <c r="I305" t="s">
        <v>450</v>
      </c>
      <c r="J305" t="s">
        <v>32</v>
      </c>
      <c r="K305" t="s">
        <v>38</v>
      </c>
      <c r="L305" t="s">
        <v>431</v>
      </c>
      <c r="M305">
        <v>100710.88</v>
      </c>
      <c r="N305" s="1">
        <v>43546</v>
      </c>
      <c r="O305" t="s">
        <v>17</v>
      </c>
      <c r="P305" t="s">
        <v>15</v>
      </c>
      <c r="R305" s="1">
        <v>43852</v>
      </c>
    </row>
    <row r="306" spans="2:18" x14ac:dyDescent="0.3">
      <c r="B306" t="s">
        <v>479</v>
      </c>
      <c r="C306" t="s">
        <v>244</v>
      </c>
      <c r="D306" t="s">
        <v>14</v>
      </c>
      <c r="E306" s="1">
        <v>43340</v>
      </c>
      <c r="F306" s="1">
        <v>44066</v>
      </c>
      <c r="G306" t="s">
        <v>28</v>
      </c>
      <c r="H306">
        <v>1</v>
      </c>
      <c r="I306" t="s">
        <v>450</v>
      </c>
      <c r="J306" t="s">
        <v>32</v>
      </c>
      <c r="K306" t="s">
        <v>38</v>
      </c>
      <c r="L306" t="s">
        <v>431</v>
      </c>
      <c r="M306">
        <v>100710.88</v>
      </c>
      <c r="N306" s="1">
        <v>43649</v>
      </c>
      <c r="O306" t="s">
        <v>17</v>
      </c>
      <c r="P306" t="s">
        <v>15</v>
      </c>
      <c r="R306" s="1">
        <v>43852</v>
      </c>
    </row>
    <row r="307" spans="2:18" x14ac:dyDescent="0.3">
      <c r="B307" t="s">
        <v>480</v>
      </c>
      <c r="C307" t="s">
        <v>244</v>
      </c>
      <c r="D307" t="s">
        <v>14</v>
      </c>
      <c r="E307" s="1">
        <v>43340</v>
      </c>
      <c r="F307" s="1">
        <v>44066</v>
      </c>
      <c r="G307" t="s">
        <v>28</v>
      </c>
      <c r="H307">
        <v>1</v>
      </c>
      <c r="I307" t="s">
        <v>450</v>
      </c>
      <c r="J307" t="s">
        <v>32</v>
      </c>
      <c r="K307" t="s">
        <v>38</v>
      </c>
      <c r="L307" t="s">
        <v>431</v>
      </c>
      <c r="M307">
        <v>100710.88</v>
      </c>
      <c r="N307" s="1">
        <v>43752</v>
      </c>
      <c r="O307" t="s">
        <v>17</v>
      </c>
      <c r="P307" t="s">
        <v>15</v>
      </c>
      <c r="R307" s="1">
        <v>43852</v>
      </c>
    </row>
    <row r="308" spans="2:18" x14ac:dyDescent="0.3">
      <c r="B308" t="s">
        <v>481</v>
      </c>
      <c r="C308" t="s">
        <v>244</v>
      </c>
      <c r="D308" t="s">
        <v>14</v>
      </c>
      <c r="E308" s="1">
        <v>43340</v>
      </c>
      <c r="F308" s="1">
        <v>44066</v>
      </c>
      <c r="G308" t="s">
        <v>28</v>
      </c>
      <c r="H308">
        <v>1</v>
      </c>
      <c r="I308" t="s">
        <v>450</v>
      </c>
      <c r="J308" t="s">
        <v>32</v>
      </c>
      <c r="K308" t="s">
        <v>38</v>
      </c>
      <c r="L308" t="s">
        <v>431</v>
      </c>
      <c r="M308">
        <v>129485.38</v>
      </c>
      <c r="N308" s="1">
        <v>43340</v>
      </c>
      <c r="O308" t="s">
        <v>17</v>
      </c>
      <c r="P308" t="s">
        <v>15</v>
      </c>
      <c r="R308" s="1">
        <v>43852</v>
      </c>
    </row>
    <row r="309" spans="2:18" x14ac:dyDescent="0.3">
      <c r="B309" t="s">
        <v>482</v>
      </c>
      <c r="C309" t="s">
        <v>245</v>
      </c>
      <c r="D309" t="s">
        <v>14</v>
      </c>
      <c r="E309" s="1">
        <v>43440</v>
      </c>
      <c r="F309" s="1">
        <v>43804</v>
      </c>
      <c r="G309" t="s">
        <v>28</v>
      </c>
      <c r="H309">
        <v>1</v>
      </c>
      <c r="I309" t="s">
        <v>450</v>
      </c>
      <c r="J309" t="s">
        <v>32</v>
      </c>
      <c r="K309" t="s">
        <v>38</v>
      </c>
      <c r="L309" t="s">
        <v>432</v>
      </c>
      <c r="M309">
        <v>53711</v>
      </c>
      <c r="N309" s="1">
        <v>43440</v>
      </c>
      <c r="O309" t="s">
        <v>17</v>
      </c>
      <c r="P309" t="s">
        <v>15</v>
      </c>
      <c r="R309" s="1">
        <v>43852</v>
      </c>
    </row>
    <row r="310" spans="2:18" x14ac:dyDescent="0.3">
      <c r="B310" t="s">
        <v>483</v>
      </c>
      <c r="C310" t="s">
        <v>246</v>
      </c>
      <c r="D310" t="s">
        <v>14</v>
      </c>
      <c r="E310" s="1">
        <v>43550</v>
      </c>
      <c r="F310" s="1">
        <v>44099</v>
      </c>
      <c r="G310" t="s">
        <v>28</v>
      </c>
      <c r="H310">
        <v>1</v>
      </c>
      <c r="I310" t="s">
        <v>450</v>
      </c>
      <c r="J310" t="s">
        <v>32</v>
      </c>
      <c r="K310" t="s">
        <v>38</v>
      </c>
      <c r="L310" t="s">
        <v>432</v>
      </c>
      <c r="M310">
        <v>49576</v>
      </c>
      <c r="N310" s="1">
        <v>43550</v>
      </c>
      <c r="O310" t="s">
        <v>17</v>
      </c>
      <c r="P310" t="s">
        <v>15</v>
      </c>
      <c r="R310" s="1">
        <v>43852</v>
      </c>
    </row>
    <row r="311" spans="2:18" x14ac:dyDescent="0.3">
      <c r="B311" t="s">
        <v>487</v>
      </c>
      <c r="C311" t="s">
        <v>248</v>
      </c>
      <c r="D311" t="s">
        <v>14</v>
      </c>
      <c r="E311" s="1">
        <v>42887</v>
      </c>
      <c r="F311" s="1">
        <v>43616</v>
      </c>
      <c r="G311" t="s">
        <v>28</v>
      </c>
      <c r="H311">
        <v>1</v>
      </c>
      <c r="I311" t="s">
        <v>450</v>
      </c>
      <c r="J311" t="s">
        <v>32</v>
      </c>
      <c r="K311" t="s">
        <v>38</v>
      </c>
      <c r="L311" t="s">
        <v>432</v>
      </c>
      <c r="M311">
        <v>64971</v>
      </c>
      <c r="N311" s="1">
        <v>43435</v>
      </c>
      <c r="O311" t="s">
        <v>17</v>
      </c>
      <c r="P311" t="s">
        <v>15</v>
      </c>
      <c r="R311" s="1">
        <v>43852</v>
      </c>
    </row>
    <row r="312" spans="2:18" x14ac:dyDescent="0.3">
      <c r="B312" t="s">
        <v>489</v>
      </c>
      <c r="C312" t="s">
        <v>250</v>
      </c>
      <c r="D312" t="s">
        <v>14</v>
      </c>
      <c r="E312" s="1">
        <v>42916</v>
      </c>
      <c r="F312" s="1">
        <v>43280</v>
      </c>
      <c r="G312" t="s">
        <v>23</v>
      </c>
      <c r="H312">
        <v>1</v>
      </c>
      <c r="I312" t="s">
        <v>450</v>
      </c>
      <c r="J312" t="s">
        <v>32</v>
      </c>
      <c r="K312" t="s">
        <v>23</v>
      </c>
      <c r="L312" t="s">
        <v>432</v>
      </c>
      <c r="M312">
        <v>37754.15</v>
      </c>
      <c r="N312" s="1">
        <v>43281</v>
      </c>
      <c r="O312" t="s">
        <v>17</v>
      </c>
      <c r="P312" t="s">
        <v>15</v>
      </c>
      <c r="R312" s="1">
        <v>43852</v>
      </c>
    </row>
    <row r="313" spans="2:18" x14ac:dyDescent="0.3">
      <c r="B313" t="s">
        <v>491</v>
      </c>
      <c r="C313" t="s">
        <v>838</v>
      </c>
      <c r="D313" t="s">
        <v>14</v>
      </c>
      <c r="E313" s="1">
        <v>43344</v>
      </c>
      <c r="F313" s="1">
        <v>43708</v>
      </c>
      <c r="G313" t="s">
        <v>24</v>
      </c>
      <c r="H313">
        <v>1</v>
      </c>
      <c r="I313" t="s">
        <v>450</v>
      </c>
      <c r="J313" t="s">
        <v>32</v>
      </c>
      <c r="K313" t="s">
        <v>25</v>
      </c>
      <c r="L313" t="s">
        <v>27</v>
      </c>
      <c r="M313">
        <v>5763.57</v>
      </c>
      <c r="N313" s="1">
        <v>43344</v>
      </c>
      <c r="O313" t="s">
        <v>17</v>
      </c>
      <c r="P313" t="s">
        <v>15</v>
      </c>
      <c r="R313" s="1">
        <v>43852</v>
      </c>
    </row>
    <row r="314" spans="2:18" x14ac:dyDescent="0.3">
      <c r="B314" t="s">
        <v>492</v>
      </c>
      <c r="C314" t="s">
        <v>838</v>
      </c>
      <c r="D314" t="s">
        <v>18</v>
      </c>
      <c r="E314" s="1">
        <v>43344</v>
      </c>
      <c r="F314" s="1">
        <v>43708</v>
      </c>
      <c r="G314" t="s">
        <v>24</v>
      </c>
      <c r="H314">
        <v>1</v>
      </c>
      <c r="I314" t="s">
        <v>450</v>
      </c>
      <c r="J314" t="s">
        <v>32</v>
      </c>
      <c r="K314" t="s">
        <v>25</v>
      </c>
      <c r="L314" t="s">
        <v>27</v>
      </c>
      <c r="M314">
        <v>5721.71</v>
      </c>
      <c r="N314" s="1">
        <v>43344</v>
      </c>
      <c r="O314" t="s">
        <v>17</v>
      </c>
      <c r="P314" t="s">
        <v>15</v>
      </c>
      <c r="R314" s="1">
        <v>43852</v>
      </c>
    </row>
    <row r="315" spans="2:18" x14ac:dyDescent="0.3">
      <c r="B315" t="s">
        <v>493</v>
      </c>
      <c r="C315" t="s">
        <v>252</v>
      </c>
      <c r="D315" t="s">
        <v>18</v>
      </c>
      <c r="E315" s="1">
        <v>43281</v>
      </c>
      <c r="F315" s="1">
        <v>43645</v>
      </c>
      <c r="G315" t="s">
        <v>23</v>
      </c>
      <c r="H315">
        <v>5</v>
      </c>
      <c r="I315" t="s">
        <v>445</v>
      </c>
      <c r="J315" t="s">
        <v>32</v>
      </c>
      <c r="K315" t="s">
        <v>23</v>
      </c>
      <c r="L315" t="s">
        <v>27</v>
      </c>
      <c r="M315">
        <v>50101.73</v>
      </c>
      <c r="N315" s="1">
        <v>43281</v>
      </c>
      <c r="O315" t="s">
        <v>17</v>
      </c>
      <c r="P315" t="s">
        <v>15</v>
      </c>
      <c r="R315" s="1">
        <v>43852</v>
      </c>
    </row>
    <row r="316" spans="2:18" x14ac:dyDescent="0.3">
      <c r="B316" t="s">
        <v>498</v>
      </c>
      <c r="C316" t="s">
        <v>838</v>
      </c>
      <c r="D316" t="s">
        <v>18</v>
      </c>
      <c r="E316" s="1">
        <v>43344</v>
      </c>
      <c r="F316" s="1">
        <v>43708</v>
      </c>
      <c r="G316" t="s">
        <v>24</v>
      </c>
      <c r="H316">
        <v>1</v>
      </c>
      <c r="I316" t="s">
        <v>450</v>
      </c>
      <c r="J316" t="s">
        <v>32</v>
      </c>
      <c r="K316" t="s">
        <v>25</v>
      </c>
      <c r="L316" t="s">
        <v>27</v>
      </c>
      <c r="M316">
        <v>2164.3000000000002</v>
      </c>
      <c r="N316" s="1">
        <v>43344</v>
      </c>
      <c r="O316" t="s">
        <v>17</v>
      </c>
      <c r="P316" t="s">
        <v>15</v>
      </c>
      <c r="R316" s="1">
        <v>43852</v>
      </c>
    </row>
    <row r="317" spans="2:18" x14ac:dyDescent="0.3">
      <c r="B317" t="s">
        <v>500</v>
      </c>
      <c r="C317" t="s">
        <v>838</v>
      </c>
      <c r="D317" t="s">
        <v>18</v>
      </c>
      <c r="E317" s="1">
        <v>43344</v>
      </c>
      <c r="F317" s="1">
        <v>43708</v>
      </c>
      <c r="G317" t="s">
        <v>24</v>
      </c>
      <c r="H317">
        <v>1</v>
      </c>
      <c r="I317" t="s">
        <v>450</v>
      </c>
      <c r="J317" t="s">
        <v>32</v>
      </c>
      <c r="K317" t="s">
        <v>25</v>
      </c>
      <c r="L317" t="s">
        <v>27</v>
      </c>
      <c r="M317">
        <v>5105.2</v>
      </c>
      <c r="N317" s="1">
        <v>43344</v>
      </c>
      <c r="O317" t="s">
        <v>17</v>
      </c>
      <c r="P317" t="s">
        <v>15</v>
      </c>
      <c r="R317" s="1">
        <v>43852</v>
      </c>
    </row>
    <row r="318" spans="2:18" x14ac:dyDescent="0.3">
      <c r="B318" t="s">
        <v>501</v>
      </c>
      <c r="C318" t="s">
        <v>258</v>
      </c>
      <c r="D318" t="s">
        <v>14</v>
      </c>
      <c r="E318" s="1">
        <v>43847</v>
      </c>
      <c r="F318" s="1">
        <v>43852</v>
      </c>
      <c r="G318" t="s">
        <v>19</v>
      </c>
      <c r="H318">
        <v>1</v>
      </c>
      <c r="I318" t="s">
        <v>450</v>
      </c>
      <c r="J318" t="s">
        <v>32</v>
      </c>
      <c r="K318" t="s">
        <v>43</v>
      </c>
      <c r="L318" t="s">
        <v>432</v>
      </c>
      <c r="M318">
        <v>95.85</v>
      </c>
      <c r="N318" s="1">
        <v>43847</v>
      </c>
      <c r="O318" t="s">
        <v>17</v>
      </c>
      <c r="P318" t="s">
        <v>15</v>
      </c>
      <c r="R318" s="1">
        <v>43852</v>
      </c>
    </row>
    <row r="319" spans="2:18" x14ac:dyDescent="0.3">
      <c r="B319" t="s">
        <v>502</v>
      </c>
      <c r="C319" t="s">
        <v>838</v>
      </c>
      <c r="D319" t="s">
        <v>14</v>
      </c>
      <c r="E319" s="1">
        <v>43344</v>
      </c>
      <c r="F319" s="1">
        <v>43708</v>
      </c>
      <c r="G319" t="s">
        <v>24</v>
      </c>
      <c r="H319">
        <v>1</v>
      </c>
      <c r="I319" t="s">
        <v>450</v>
      </c>
      <c r="J319" t="s">
        <v>32</v>
      </c>
      <c r="K319" t="s">
        <v>25</v>
      </c>
      <c r="L319" t="s">
        <v>27</v>
      </c>
      <c r="M319">
        <v>153.76</v>
      </c>
      <c r="N319" s="1">
        <v>43344</v>
      </c>
      <c r="O319" t="s">
        <v>17</v>
      </c>
      <c r="P319" t="s">
        <v>15</v>
      </c>
      <c r="R319" s="1">
        <v>43852</v>
      </c>
    </row>
    <row r="320" spans="2:18" x14ac:dyDescent="0.3">
      <c r="B320" t="s">
        <v>503</v>
      </c>
      <c r="C320" t="s">
        <v>838</v>
      </c>
      <c r="D320" t="s">
        <v>14</v>
      </c>
      <c r="E320" s="1">
        <v>43344</v>
      </c>
      <c r="F320" s="1">
        <v>43708</v>
      </c>
      <c r="G320" t="s">
        <v>24</v>
      </c>
      <c r="H320">
        <v>1</v>
      </c>
      <c r="I320" t="s">
        <v>450</v>
      </c>
      <c r="J320" t="s">
        <v>32</v>
      </c>
      <c r="K320" t="s">
        <v>25</v>
      </c>
      <c r="L320" t="s">
        <v>27</v>
      </c>
      <c r="M320">
        <v>3842.38</v>
      </c>
      <c r="N320" s="1">
        <v>43344</v>
      </c>
      <c r="O320" t="s">
        <v>17</v>
      </c>
      <c r="P320" t="s">
        <v>15</v>
      </c>
      <c r="R320" s="1">
        <v>43852</v>
      </c>
    </row>
    <row r="321" spans="2:18" x14ac:dyDescent="0.3">
      <c r="B321" t="s">
        <v>504</v>
      </c>
      <c r="C321" t="s">
        <v>259</v>
      </c>
      <c r="D321" t="s">
        <v>14</v>
      </c>
      <c r="E321" s="1">
        <v>43720</v>
      </c>
      <c r="F321" s="1">
        <v>44085</v>
      </c>
      <c r="G321" t="s">
        <v>23</v>
      </c>
      <c r="H321">
        <v>1</v>
      </c>
      <c r="I321" t="s">
        <v>450</v>
      </c>
      <c r="J321" t="s">
        <v>32</v>
      </c>
      <c r="K321" t="s">
        <v>43</v>
      </c>
      <c r="L321" t="s">
        <v>27</v>
      </c>
      <c r="M321">
        <v>3300</v>
      </c>
      <c r="N321" s="1">
        <v>43720</v>
      </c>
      <c r="O321" t="s">
        <v>17</v>
      </c>
      <c r="P321" t="s">
        <v>15</v>
      </c>
      <c r="R321" s="1">
        <v>43852</v>
      </c>
    </row>
    <row r="322" spans="2:18" x14ac:dyDescent="0.3">
      <c r="B322" t="s">
        <v>507</v>
      </c>
      <c r="C322" t="s">
        <v>900</v>
      </c>
      <c r="D322" t="s">
        <v>14</v>
      </c>
      <c r="E322" s="1">
        <v>43355</v>
      </c>
      <c r="F322" s="1">
        <v>43719</v>
      </c>
      <c r="G322" t="s">
        <v>23</v>
      </c>
      <c r="H322">
        <v>5</v>
      </c>
      <c r="I322" t="s">
        <v>445</v>
      </c>
      <c r="J322" t="s">
        <v>32</v>
      </c>
      <c r="K322" t="s">
        <v>23</v>
      </c>
      <c r="L322" t="s">
        <v>27</v>
      </c>
      <c r="M322">
        <v>8745.18</v>
      </c>
      <c r="N322" s="1">
        <v>43355</v>
      </c>
      <c r="O322" t="s">
        <v>17</v>
      </c>
      <c r="P322" t="s">
        <v>15</v>
      </c>
      <c r="R322" s="1">
        <v>43852</v>
      </c>
    </row>
    <row r="323" spans="2:18" x14ac:dyDescent="0.3">
      <c r="B323" t="s">
        <v>508</v>
      </c>
      <c r="C323" t="s">
        <v>261</v>
      </c>
      <c r="D323" t="s">
        <v>14</v>
      </c>
      <c r="E323" s="1">
        <v>43511</v>
      </c>
      <c r="F323" s="1">
        <v>43875</v>
      </c>
      <c r="G323" t="s">
        <v>47</v>
      </c>
      <c r="H323">
        <v>9</v>
      </c>
      <c r="I323" t="s">
        <v>448</v>
      </c>
      <c r="J323" t="s">
        <v>32</v>
      </c>
      <c r="K323" t="s">
        <v>47</v>
      </c>
      <c r="L323" t="s">
        <v>432</v>
      </c>
      <c r="M323">
        <v>10578.39</v>
      </c>
      <c r="N323" s="1">
        <v>43511</v>
      </c>
      <c r="O323" t="s">
        <v>17</v>
      </c>
      <c r="P323" t="s">
        <v>15</v>
      </c>
      <c r="R323" s="1">
        <v>43852</v>
      </c>
    </row>
    <row r="324" spans="2:18" x14ac:dyDescent="0.3">
      <c r="B324" t="s">
        <v>510</v>
      </c>
      <c r="C324" t="s">
        <v>838</v>
      </c>
      <c r="D324" t="s">
        <v>18</v>
      </c>
      <c r="E324" s="1">
        <v>43344</v>
      </c>
      <c r="F324" s="1">
        <v>43708</v>
      </c>
      <c r="G324" t="s">
        <v>24</v>
      </c>
      <c r="H324">
        <v>1</v>
      </c>
      <c r="I324" t="s">
        <v>450</v>
      </c>
      <c r="J324" t="s">
        <v>32</v>
      </c>
      <c r="K324" t="s">
        <v>25</v>
      </c>
      <c r="L324" t="s">
        <v>27</v>
      </c>
      <c r="M324">
        <v>610.77</v>
      </c>
      <c r="N324" s="1">
        <v>43344</v>
      </c>
      <c r="O324" t="s">
        <v>17</v>
      </c>
      <c r="P324" t="s">
        <v>15</v>
      </c>
      <c r="R324" s="1">
        <v>43852</v>
      </c>
    </row>
    <row r="325" spans="2:18" x14ac:dyDescent="0.3">
      <c r="B325" t="s">
        <v>511</v>
      </c>
      <c r="C325" t="s">
        <v>901</v>
      </c>
      <c r="D325" t="s">
        <v>18</v>
      </c>
      <c r="E325" s="1">
        <v>43168</v>
      </c>
      <c r="F325" s="1">
        <v>43532</v>
      </c>
      <c r="G325" t="s">
        <v>16</v>
      </c>
      <c r="H325">
        <v>12</v>
      </c>
      <c r="I325" t="s">
        <v>440</v>
      </c>
      <c r="J325" t="s">
        <v>32</v>
      </c>
      <c r="K325" t="s">
        <v>29</v>
      </c>
      <c r="L325" t="s">
        <v>27</v>
      </c>
      <c r="M325">
        <v>25000</v>
      </c>
      <c r="N325" s="1">
        <v>43168</v>
      </c>
      <c r="O325" t="s">
        <v>17</v>
      </c>
      <c r="P325" t="s">
        <v>15</v>
      </c>
      <c r="R325" s="1">
        <v>43852</v>
      </c>
    </row>
    <row r="326" spans="2:18" x14ac:dyDescent="0.3">
      <c r="B326" t="s">
        <v>513</v>
      </c>
      <c r="C326" t="s">
        <v>902</v>
      </c>
      <c r="D326" t="s">
        <v>18</v>
      </c>
      <c r="E326" s="1">
        <v>43414</v>
      </c>
      <c r="F326" s="1">
        <v>43778</v>
      </c>
      <c r="G326" t="s">
        <v>19</v>
      </c>
      <c r="H326">
        <v>13</v>
      </c>
      <c r="I326" t="s">
        <v>449</v>
      </c>
      <c r="J326" t="s">
        <v>32</v>
      </c>
      <c r="K326" t="s">
        <v>20</v>
      </c>
      <c r="L326" t="s">
        <v>432</v>
      </c>
      <c r="M326">
        <v>0</v>
      </c>
      <c r="N326" s="1">
        <v>43414</v>
      </c>
      <c r="O326" t="s">
        <v>17</v>
      </c>
      <c r="P326" t="s">
        <v>15</v>
      </c>
      <c r="R326" s="1">
        <v>43852</v>
      </c>
    </row>
    <row r="327" spans="2:18" x14ac:dyDescent="0.3">
      <c r="B327" t="s">
        <v>519</v>
      </c>
      <c r="C327" t="s">
        <v>903</v>
      </c>
      <c r="D327" t="s">
        <v>14</v>
      </c>
      <c r="E327" s="1">
        <v>43794</v>
      </c>
      <c r="F327" s="1">
        <v>44159</v>
      </c>
      <c r="G327" t="s">
        <v>16</v>
      </c>
      <c r="H327">
        <v>13</v>
      </c>
      <c r="I327" t="s">
        <v>449</v>
      </c>
      <c r="J327" t="s">
        <v>32</v>
      </c>
      <c r="K327" t="s">
        <v>16</v>
      </c>
      <c r="L327" t="s">
        <v>27</v>
      </c>
      <c r="M327">
        <v>18975</v>
      </c>
      <c r="N327" s="1">
        <v>43794</v>
      </c>
      <c r="O327" t="s">
        <v>17</v>
      </c>
      <c r="P327" t="s">
        <v>15</v>
      </c>
      <c r="R327" s="1">
        <v>43852</v>
      </c>
    </row>
    <row r="328" spans="2:18" x14ac:dyDescent="0.3">
      <c r="B328" t="s">
        <v>521</v>
      </c>
      <c r="C328" t="s">
        <v>904</v>
      </c>
      <c r="D328" t="s">
        <v>14</v>
      </c>
      <c r="E328" s="1">
        <v>43655</v>
      </c>
      <c r="F328" s="1">
        <v>44020</v>
      </c>
      <c r="G328" t="s">
        <v>19</v>
      </c>
      <c r="H328">
        <v>13</v>
      </c>
      <c r="I328" t="s">
        <v>449</v>
      </c>
      <c r="J328" t="s">
        <v>32</v>
      </c>
      <c r="K328" t="s">
        <v>20</v>
      </c>
      <c r="L328" t="s">
        <v>432</v>
      </c>
      <c r="M328">
        <v>9056.48</v>
      </c>
      <c r="N328" s="1">
        <v>43655</v>
      </c>
      <c r="O328" t="s">
        <v>17</v>
      </c>
      <c r="P328" t="s">
        <v>15</v>
      </c>
      <c r="R328" s="1">
        <v>43852</v>
      </c>
    </row>
    <row r="329" spans="2:18" x14ac:dyDescent="0.3">
      <c r="B329" t="s">
        <v>523</v>
      </c>
      <c r="C329" t="s">
        <v>267</v>
      </c>
      <c r="D329" t="s">
        <v>18</v>
      </c>
      <c r="E329" s="1">
        <v>43291</v>
      </c>
      <c r="F329" s="1">
        <v>43655</v>
      </c>
      <c r="G329" t="s">
        <v>24</v>
      </c>
      <c r="H329">
        <v>13</v>
      </c>
      <c r="I329" t="s">
        <v>449</v>
      </c>
      <c r="J329" t="s">
        <v>32</v>
      </c>
      <c r="K329" t="s">
        <v>25</v>
      </c>
      <c r="L329" t="s">
        <v>432</v>
      </c>
      <c r="M329">
        <v>10416.75</v>
      </c>
      <c r="N329" s="1">
        <v>43291</v>
      </c>
      <c r="O329" t="s">
        <v>17</v>
      </c>
      <c r="P329" t="s">
        <v>15</v>
      </c>
      <c r="R329" s="1">
        <v>43852</v>
      </c>
    </row>
    <row r="330" spans="2:18" x14ac:dyDescent="0.3">
      <c r="B330" t="s">
        <v>524</v>
      </c>
      <c r="C330" t="s">
        <v>268</v>
      </c>
      <c r="D330" t="s">
        <v>18</v>
      </c>
      <c r="E330" s="1">
        <v>43291</v>
      </c>
      <c r="F330" s="1">
        <v>43655</v>
      </c>
      <c r="G330" t="s">
        <v>26</v>
      </c>
      <c r="H330">
        <v>13</v>
      </c>
      <c r="I330" t="s">
        <v>449</v>
      </c>
      <c r="J330" t="s">
        <v>32</v>
      </c>
      <c r="K330" t="s">
        <v>25</v>
      </c>
      <c r="L330" t="s">
        <v>432</v>
      </c>
      <c r="M330">
        <v>1232</v>
      </c>
      <c r="N330" s="1">
        <v>43291</v>
      </c>
      <c r="O330" t="s">
        <v>17</v>
      </c>
      <c r="P330" t="s">
        <v>15</v>
      </c>
      <c r="R330" s="1">
        <v>43852</v>
      </c>
    </row>
    <row r="331" spans="2:18" x14ac:dyDescent="0.3">
      <c r="B331" t="s">
        <v>526</v>
      </c>
      <c r="C331" t="s">
        <v>270</v>
      </c>
      <c r="D331" t="s">
        <v>14</v>
      </c>
      <c r="E331" s="1">
        <v>43474</v>
      </c>
      <c r="F331" s="1">
        <v>43838</v>
      </c>
      <c r="G331" t="s">
        <v>26</v>
      </c>
      <c r="H331">
        <v>13</v>
      </c>
      <c r="I331" t="s">
        <v>449</v>
      </c>
      <c r="J331" t="s">
        <v>32</v>
      </c>
      <c r="K331" t="s">
        <v>25</v>
      </c>
      <c r="L331" t="s">
        <v>432</v>
      </c>
      <c r="M331">
        <v>643.75</v>
      </c>
      <c r="N331" s="1">
        <v>43474</v>
      </c>
      <c r="O331" t="s">
        <v>17</v>
      </c>
      <c r="P331" t="s">
        <v>15</v>
      </c>
      <c r="R331" s="1">
        <v>43852</v>
      </c>
    </row>
    <row r="332" spans="2:18" x14ac:dyDescent="0.3">
      <c r="B332" t="s">
        <v>527</v>
      </c>
      <c r="C332" t="s">
        <v>271</v>
      </c>
      <c r="D332" t="s">
        <v>14</v>
      </c>
      <c r="E332" s="1">
        <v>43601</v>
      </c>
      <c r="F332" s="1">
        <v>43966</v>
      </c>
      <c r="G332" t="s">
        <v>24</v>
      </c>
      <c r="H332">
        <v>13</v>
      </c>
      <c r="I332" t="s">
        <v>449</v>
      </c>
      <c r="J332" t="s">
        <v>32</v>
      </c>
      <c r="K332" t="s">
        <v>25</v>
      </c>
      <c r="L332" t="s">
        <v>432</v>
      </c>
      <c r="M332">
        <v>4595.75</v>
      </c>
      <c r="N332" s="1">
        <v>43601</v>
      </c>
      <c r="O332" t="s">
        <v>17</v>
      </c>
      <c r="P332" t="s">
        <v>15</v>
      </c>
      <c r="R332" s="1">
        <v>43852</v>
      </c>
    </row>
    <row r="333" spans="2:18" x14ac:dyDescent="0.3">
      <c r="B333" t="s">
        <v>532</v>
      </c>
      <c r="C333" t="s">
        <v>275</v>
      </c>
      <c r="D333" t="s">
        <v>14</v>
      </c>
      <c r="E333" s="1">
        <v>43440</v>
      </c>
      <c r="F333" s="1">
        <v>43804</v>
      </c>
      <c r="G333" t="s">
        <v>23</v>
      </c>
      <c r="H333">
        <v>1</v>
      </c>
      <c r="I333" t="s">
        <v>450</v>
      </c>
      <c r="J333" t="s">
        <v>32</v>
      </c>
      <c r="K333" t="s">
        <v>23</v>
      </c>
      <c r="L333" t="s">
        <v>432</v>
      </c>
      <c r="M333">
        <v>10725</v>
      </c>
      <c r="N333" s="1">
        <v>43440</v>
      </c>
      <c r="O333" t="s">
        <v>17</v>
      </c>
      <c r="P333" t="s">
        <v>15</v>
      </c>
      <c r="R333" s="1">
        <v>43852</v>
      </c>
    </row>
    <row r="334" spans="2:18" x14ac:dyDescent="0.3">
      <c r="B334" t="s">
        <v>533</v>
      </c>
      <c r="C334" t="s">
        <v>905</v>
      </c>
      <c r="D334" t="s">
        <v>14</v>
      </c>
      <c r="E334" s="1">
        <v>43533</v>
      </c>
      <c r="F334" s="1">
        <v>43898</v>
      </c>
      <c r="G334" t="s">
        <v>16</v>
      </c>
      <c r="H334">
        <v>2</v>
      </c>
      <c r="I334" t="s">
        <v>451</v>
      </c>
      <c r="J334" t="s">
        <v>32</v>
      </c>
      <c r="K334" t="s">
        <v>16</v>
      </c>
      <c r="L334" t="s">
        <v>432</v>
      </c>
      <c r="M334">
        <v>27530.38</v>
      </c>
      <c r="N334" s="1">
        <v>43533</v>
      </c>
      <c r="O334" t="s">
        <v>17</v>
      </c>
      <c r="P334" t="s">
        <v>15</v>
      </c>
      <c r="R334" s="1">
        <v>43852</v>
      </c>
    </row>
    <row r="335" spans="2:18" x14ac:dyDescent="0.3">
      <c r="B335" t="s">
        <v>535</v>
      </c>
      <c r="C335" t="s">
        <v>838</v>
      </c>
      <c r="D335" t="s">
        <v>14</v>
      </c>
      <c r="E335" s="1">
        <v>43473</v>
      </c>
      <c r="F335" s="1">
        <v>43562</v>
      </c>
      <c r="G335" t="s">
        <v>24</v>
      </c>
      <c r="H335">
        <v>2</v>
      </c>
      <c r="I335" t="s">
        <v>451</v>
      </c>
      <c r="J335" t="s">
        <v>32</v>
      </c>
      <c r="K335" t="s">
        <v>43</v>
      </c>
      <c r="L335" t="s">
        <v>432</v>
      </c>
      <c r="M335">
        <v>3978.77</v>
      </c>
      <c r="N335" s="1">
        <v>43473</v>
      </c>
      <c r="O335" t="s">
        <v>17</v>
      </c>
      <c r="P335" t="s">
        <v>15</v>
      </c>
      <c r="R335" s="1">
        <v>43852</v>
      </c>
    </row>
    <row r="336" spans="2:18" x14ac:dyDescent="0.3">
      <c r="B336" t="s">
        <v>536</v>
      </c>
      <c r="C336" t="s">
        <v>838</v>
      </c>
      <c r="D336" t="s">
        <v>14</v>
      </c>
      <c r="E336" s="1">
        <v>43484</v>
      </c>
      <c r="F336" s="1">
        <v>43573</v>
      </c>
      <c r="G336" t="s">
        <v>24</v>
      </c>
      <c r="H336">
        <v>2</v>
      </c>
      <c r="I336" t="s">
        <v>451</v>
      </c>
      <c r="J336" t="s">
        <v>32</v>
      </c>
      <c r="K336" t="s">
        <v>43</v>
      </c>
      <c r="L336" t="s">
        <v>432</v>
      </c>
      <c r="M336">
        <v>9453.35</v>
      </c>
      <c r="N336" s="1">
        <v>43484</v>
      </c>
      <c r="O336" t="s">
        <v>17</v>
      </c>
      <c r="P336" t="s">
        <v>15</v>
      </c>
      <c r="R336" s="1">
        <v>43852</v>
      </c>
    </row>
    <row r="337" spans="2:18" x14ac:dyDescent="0.3">
      <c r="B337" t="s">
        <v>537</v>
      </c>
      <c r="C337" t="s">
        <v>838</v>
      </c>
      <c r="D337" t="s">
        <v>14</v>
      </c>
      <c r="E337" s="1">
        <v>43522</v>
      </c>
      <c r="F337" s="1">
        <v>43580</v>
      </c>
      <c r="G337" t="s">
        <v>24</v>
      </c>
      <c r="H337">
        <v>2</v>
      </c>
      <c r="I337" t="s">
        <v>451</v>
      </c>
      <c r="J337" t="s">
        <v>32</v>
      </c>
      <c r="K337" t="s">
        <v>43</v>
      </c>
      <c r="L337" t="s">
        <v>432</v>
      </c>
      <c r="M337">
        <v>4156.79</v>
      </c>
      <c r="N337" s="1">
        <v>43522</v>
      </c>
      <c r="O337" t="s">
        <v>17</v>
      </c>
      <c r="P337" t="s">
        <v>15</v>
      </c>
      <c r="R337" s="1">
        <v>43852</v>
      </c>
    </row>
    <row r="338" spans="2:18" x14ac:dyDescent="0.3">
      <c r="B338" t="s">
        <v>538</v>
      </c>
      <c r="C338" t="s">
        <v>906</v>
      </c>
      <c r="D338" t="s">
        <v>14</v>
      </c>
      <c r="E338" s="1">
        <v>43577</v>
      </c>
      <c r="F338" s="1">
        <v>43942</v>
      </c>
      <c r="G338" t="s">
        <v>26</v>
      </c>
      <c r="H338">
        <v>13</v>
      </c>
      <c r="I338" t="s">
        <v>449</v>
      </c>
      <c r="J338" t="s">
        <v>32</v>
      </c>
      <c r="K338" t="s">
        <v>16</v>
      </c>
      <c r="L338" t="s">
        <v>431</v>
      </c>
      <c r="M338">
        <v>7451.24</v>
      </c>
      <c r="N338" s="1">
        <v>43577</v>
      </c>
      <c r="O338" t="s">
        <v>17</v>
      </c>
      <c r="P338" t="s">
        <v>15</v>
      </c>
      <c r="R338" s="1">
        <v>43852</v>
      </c>
    </row>
    <row r="339" spans="2:18" x14ac:dyDescent="0.3">
      <c r="B339" t="s">
        <v>539</v>
      </c>
      <c r="C339" t="s">
        <v>276</v>
      </c>
      <c r="D339" t="s">
        <v>14</v>
      </c>
      <c r="E339" s="1">
        <v>43441</v>
      </c>
      <c r="F339" s="1">
        <v>43805</v>
      </c>
      <c r="G339" t="s">
        <v>23</v>
      </c>
      <c r="H339">
        <v>1</v>
      </c>
      <c r="I339" t="s">
        <v>450</v>
      </c>
      <c r="J339" t="s">
        <v>32</v>
      </c>
      <c r="K339" t="s">
        <v>23</v>
      </c>
      <c r="L339" t="s">
        <v>432</v>
      </c>
      <c r="M339">
        <v>3630</v>
      </c>
      <c r="N339" s="1">
        <v>43816</v>
      </c>
      <c r="O339" t="s">
        <v>17</v>
      </c>
      <c r="P339" t="s">
        <v>15</v>
      </c>
      <c r="R339" s="1">
        <v>43852</v>
      </c>
    </row>
    <row r="340" spans="2:18" x14ac:dyDescent="0.3">
      <c r="B340" t="s">
        <v>540</v>
      </c>
      <c r="C340" t="s">
        <v>59</v>
      </c>
      <c r="D340" t="s">
        <v>14</v>
      </c>
      <c r="E340" s="1">
        <v>43354</v>
      </c>
      <c r="F340" s="1">
        <v>43718</v>
      </c>
      <c r="G340" t="s">
        <v>23</v>
      </c>
      <c r="H340">
        <v>1</v>
      </c>
      <c r="I340" t="s">
        <v>450</v>
      </c>
      <c r="J340" t="s">
        <v>32</v>
      </c>
      <c r="K340" t="s">
        <v>23</v>
      </c>
      <c r="L340" t="s">
        <v>27</v>
      </c>
      <c r="M340">
        <v>1072.5</v>
      </c>
      <c r="N340" s="1">
        <v>43719</v>
      </c>
      <c r="O340" t="s">
        <v>17</v>
      </c>
      <c r="P340" t="s">
        <v>15</v>
      </c>
      <c r="R340" s="1">
        <v>43852</v>
      </c>
    </row>
    <row r="341" spans="2:18" x14ac:dyDescent="0.3">
      <c r="B341" t="s">
        <v>541</v>
      </c>
      <c r="C341" t="s">
        <v>898</v>
      </c>
      <c r="D341" t="s">
        <v>14</v>
      </c>
      <c r="E341" s="1">
        <v>43468</v>
      </c>
      <c r="F341" s="1">
        <v>43740</v>
      </c>
      <c r="G341" t="s">
        <v>28</v>
      </c>
      <c r="H341">
        <v>3</v>
      </c>
      <c r="I341" t="s">
        <v>442</v>
      </c>
      <c r="J341" t="s">
        <v>32</v>
      </c>
      <c r="K341" t="s">
        <v>29</v>
      </c>
      <c r="L341" t="s">
        <v>432</v>
      </c>
      <c r="M341">
        <v>49401.25</v>
      </c>
      <c r="N341" s="1">
        <v>43468</v>
      </c>
      <c r="O341" t="s">
        <v>17</v>
      </c>
      <c r="P341" t="s">
        <v>15</v>
      </c>
      <c r="R341" s="1">
        <v>43852</v>
      </c>
    </row>
    <row r="342" spans="2:18" x14ac:dyDescent="0.3">
      <c r="B342" t="s">
        <v>542</v>
      </c>
      <c r="C342" t="s">
        <v>898</v>
      </c>
      <c r="D342" t="s">
        <v>14</v>
      </c>
      <c r="E342" s="1">
        <v>43468</v>
      </c>
      <c r="F342" s="1">
        <v>43740</v>
      </c>
      <c r="G342" t="s">
        <v>28</v>
      </c>
      <c r="H342">
        <v>3</v>
      </c>
      <c r="I342" t="s">
        <v>442</v>
      </c>
      <c r="J342" t="s">
        <v>32</v>
      </c>
      <c r="K342" t="s">
        <v>29</v>
      </c>
      <c r="L342" t="s">
        <v>432</v>
      </c>
      <c r="M342">
        <v>49401.25</v>
      </c>
      <c r="N342" s="1">
        <v>43468</v>
      </c>
      <c r="O342" t="s">
        <v>17</v>
      </c>
      <c r="P342" t="s">
        <v>15</v>
      </c>
      <c r="R342" s="1">
        <v>43852</v>
      </c>
    </row>
    <row r="343" spans="2:18" x14ac:dyDescent="0.3">
      <c r="B343" t="s">
        <v>543</v>
      </c>
      <c r="C343" t="s">
        <v>898</v>
      </c>
      <c r="D343" t="s">
        <v>14</v>
      </c>
      <c r="E343" s="1">
        <v>43468</v>
      </c>
      <c r="F343" s="1">
        <v>43740</v>
      </c>
      <c r="G343" t="s">
        <v>28</v>
      </c>
      <c r="H343">
        <v>3</v>
      </c>
      <c r="I343" t="s">
        <v>442</v>
      </c>
      <c r="J343" t="s">
        <v>32</v>
      </c>
      <c r="K343" t="s">
        <v>29</v>
      </c>
      <c r="L343" t="s">
        <v>432</v>
      </c>
      <c r="M343">
        <v>45000</v>
      </c>
      <c r="N343" s="1">
        <v>43468</v>
      </c>
      <c r="O343" t="s">
        <v>17</v>
      </c>
      <c r="P343" t="s">
        <v>15</v>
      </c>
      <c r="R343" s="1">
        <v>43852</v>
      </c>
    </row>
    <row r="344" spans="2:18" x14ac:dyDescent="0.3">
      <c r="B344" t="s">
        <v>544</v>
      </c>
      <c r="C344" t="s">
        <v>277</v>
      </c>
      <c r="D344" t="s">
        <v>18</v>
      </c>
      <c r="E344" s="1">
        <v>43373</v>
      </c>
      <c r="F344" s="1">
        <v>43737</v>
      </c>
      <c r="G344" t="s">
        <v>19</v>
      </c>
      <c r="H344">
        <v>10</v>
      </c>
      <c r="I344" t="s">
        <v>441</v>
      </c>
      <c r="J344" t="s">
        <v>32</v>
      </c>
      <c r="K344" t="s">
        <v>20</v>
      </c>
      <c r="L344" t="s">
        <v>27</v>
      </c>
      <c r="M344">
        <v>54000</v>
      </c>
      <c r="N344" s="1">
        <v>43373</v>
      </c>
      <c r="O344" t="s">
        <v>17</v>
      </c>
      <c r="P344" t="s">
        <v>15</v>
      </c>
      <c r="R344" s="1">
        <v>43852</v>
      </c>
    </row>
    <row r="345" spans="2:18" x14ac:dyDescent="0.3">
      <c r="B345" t="s">
        <v>545</v>
      </c>
      <c r="C345" t="s">
        <v>278</v>
      </c>
      <c r="D345" t="s">
        <v>14</v>
      </c>
      <c r="E345" s="1">
        <v>43448</v>
      </c>
      <c r="F345" s="1">
        <v>43812</v>
      </c>
      <c r="G345" t="s">
        <v>23</v>
      </c>
      <c r="H345">
        <v>12</v>
      </c>
      <c r="I345" t="s">
        <v>440</v>
      </c>
      <c r="J345" t="s">
        <v>32</v>
      </c>
      <c r="K345" t="s">
        <v>29</v>
      </c>
      <c r="L345" t="s">
        <v>432</v>
      </c>
      <c r="M345">
        <v>5659.5</v>
      </c>
      <c r="N345" s="1">
        <v>43448</v>
      </c>
      <c r="O345" t="s">
        <v>17</v>
      </c>
      <c r="P345" t="s">
        <v>15</v>
      </c>
      <c r="R345" s="1">
        <v>43852</v>
      </c>
    </row>
    <row r="346" spans="2:18" x14ac:dyDescent="0.3">
      <c r="B346" t="s">
        <v>546</v>
      </c>
      <c r="C346" t="s">
        <v>834</v>
      </c>
      <c r="D346" t="s">
        <v>14</v>
      </c>
      <c r="E346" s="1">
        <v>43566</v>
      </c>
      <c r="F346" s="1">
        <v>43930</v>
      </c>
      <c r="G346" t="s">
        <v>26</v>
      </c>
      <c r="H346">
        <v>3</v>
      </c>
      <c r="I346" t="s">
        <v>442</v>
      </c>
      <c r="J346" t="s">
        <v>32</v>
      </c>
      <c r="K346" t="s">
        <v>29</v>
      </c>
      <c r="L346" t="s">
        <v>432</v>
      </c>
      <c r="M346">
        <v>2942.25</v>
      </c>
      <c r="N346" s="1">
        <v>43566</v>
      </c>
      <c r="O346" t="s">
        <v>17</v>
      </c>
      <c r="P346" t="s">
        <v>15</v>
      </c>
      <c r="R346" s="1">
        <v>43852</v>
      </c>
    </row>
    <row r="347" spans="2:18" x14ac:dyDescent="0.3">
      <c r="B347" t="s">
        <v>547</v>
      </c>
      <c r="C347" t="s">
        <v>279</v>
      </c>
      <c r="D347" t="s">
        <v>18</v>
      </c>
      <c r="E347" s="1">
        <v>43397</v>
      </c>
      <c r="F347" s="1">
        <v>43761</v>
      </c>
      <c r="G347" t="s">
        <v>26</v>
      </c>
      <c r="H347">
        <v>3</v>
      </c>
      <c r="I347" t="s">
        <v>442</v>
      </c>
      <c r="J347" t="s">
        <v>32</v>
      </c>
      <c r="K347" t="s">
        <v>29</v>
      </c>
      <c r="L347" t="s">
        <v>27</v>
      </c>
      <c r="M347">
        <v>6335.5</v>
      </c>
      <c r="N347" s="1">
        <v>43761</v>
      </c>
      <c r="O347" t="s">
        <v>17</v>
      </c>
      <c r="P347" t="s">
        <v>15</v>
      </c>
      <c r="R347" s="1">
        <v>43852</v>
      </c>
    </row>
    <row r="348" spans="2:18" x14ac:dyDescent="0.3">
      <c r="B348" t="s">
        <v>549</v>
      </c>
      <c r="C348" t="s">
        <v>907</v>
      </c>
      <c r="D348" t="s">
        <v>18</v>
      </c>
      <c r="E348" s="1">
        <v>43397</v>
      </c>
      <c r="F348" s="1">
        <v>43761</v>
      </c>
      <c r="G348" t="s">
        <v>24</v>
      </c>
      <c r="H348">
        <v>3</v>
      </c>
      <c r="I348" t="s">
        <v>442</v>
      </c>
      <c r="J348" t="s">
        <v>32</v>
      </c>
      <c r="K348" t="s">
        <v>29</v>
      </c>
      <c r="L348" t="s">
        <v>27</v>
      </c>
      <c r="M348">
        <v>18321.23</v>
      </c>
      <c r="N348" s="1">
        <v>43397</v>
      </c>
      <c r="O348" t="s">
        <v>17</v>
      </c>
      <c r="P348" t="s">
        <v>15</v>
      </c>
      <c r="R348" s="1">
        <v>43852</v>
      </c>
    </row>
    <row r="349" spans="2:18" x14ac:dyDescent="0.3">
      <c r="B349" t="s">
        <v>551</v>
      </c>
      <c r="C349" t="s">
        <v>282</v>
      </c>
      <c r="D349" t="s">
        <v>14</v>
      </c>
      <c r="E349" s="1">
        <v>43101</v>
      </c>
      <c r="F349" s="1">
        <v>43465</v>
      </c>
      <c r="G349" t="s">
        <v>26</v>
      </c>
      <c r="H349">
        <v>3</v>
      </c>
      <c r="I349" t="s">
        <v>442</v>
      </c>
      <c r="J349" t="s">
        <v>32</v>
      </c>
      <c r="K349" t="s">
        <v>29</v>
      </c>
      <c r="L349" t="s">
        <v>27</v>
      </c>
      <c r="M349">
        <v>159956.76</v>
      </c>
      <c r="N349" s="1">
        <v>43101</v>
      </c>
      <c r="O349" t="s">
        <v>17</v>
      </c>
      <c r="P349" t="s">
        <v>15</v>
      </c>
      <c r="R349" s="1">
        <v>43852</v>
      </c>
    </row>
    <row r="350" spans="2:18" x14ac:dyDescent="0.3">
      <c r="B350" t="s">
        <v>552</v>
      </c>
      <c r="C350" t="s">
        <v>283</v>
      </c>
      <c r="D350" t="s">
        <v>14</v>
      </c>
      <c r="E350" s="1">
        <v>43466</v>
      </c>
      <c r="F350" s="1">
        <v>43830</v>
      </c>
      <c r="G350" t="s">
        <v>24</v>
      </c>
      <c r="H350">
        <v>3</v>
      </c>
      <c r="I350" t="s">
        <v>442</v>
      </c>
      <c r="J350" t="s">
        <v>32</v>
      </c>
      <c r="K350" t="s">
        <v>29</v>
      </c>
      <c r="L350" t="s">
        <v>27</v>
      </c>
      <c r="M350">
        <v>0</v>
      </c>
      <c r="N350" s="1">
        <v>43466</v>
      </c>
      <c r="O350" t="s">
        <v>17</v>
      </c>
      <c r="P350" t="s">
        <v>15</v>
      </c>
      <c r="R350" s="1">
        <v>43852</v>
      </c>
    </row>
    <row r="351" spans="2:18" x14ac:dyDescent="0.3">
      <c r="B351" t="s">
        <v>553</v>
      </c>
      <c r="C351" t="s">
        <v>883</v>
      </c>
      <c r="D351" t="s">
        <v>14</v>
      </c>
      <c r="E351" s="1">
        <v>43251</v>
      </c>
      <c r="F351" s="1">
        <v>43373</v>
      </c>
      <c r="G351" t="s">
        <v>28</v>
      </c>
      <c r="H351">
        <v>3</v>
      </c>
      <c r="I351" t="s">
        <v>442</v>
      </c>
      <c r="J351" t="s">
        <v>32</v>
      </c>
      <c r="K351" t="s">
        <v>29</v>
      </c>
      <c r="L351" t="s">
        <v>27</v>
      </c>
      <c r="M351">
        <v>8268.1299999999992</v>
      </c>
      <c r="N351" s="1">
        <v>43373</v>
      </c>
      <c r="O351" t="s">
        <v>17</v>
      </c>
      <c r="P351" t="s">
        <v>15</v>
      </c>
      <c r="R351" s="1">
        <v>43852</v>
      </c>
    </row>
    <row r="352" spans="2:18" x14ac:dyDescent="0.3">
      <c r="B352" t="s">
        <v>438</v>
      </c>
      <c r="C352" t="s">
        <v>837</v>
      </c>
      <c r="D352" t="s">
        <v>14</v>
      </c>
      <c r="E352" s="1">
        <v>43186</v>
      </c>
      <c r="F352" s="1">
        <v>43550</v>
      </c>
      <c r="G352" t="s">
        <v>26</v>
      </c>
      <c r="H352">
        <v>3</v>
      </c>
      <c r="I352" t="s">
        <v>442</v>
      </c>
      <c r="J352" t="s">
        <v>32</v>
      </c>
      <c r="K352" t="s">
        <v>29</v>
      </c>
      <c r="L352" t="s">
        <v>27</v>
      </c>
      <c r="M352">
        <v>10584.15</v>
      </c>
      <c r="N352" s="1">
        <v>43186</v>
      </c>
      <c r="O352" t="s">
        <v>17</v>
      </c>
      <c r="P352" t="s">
        <v>15</v>
      </c>
      <c r="R352" s="1">
        <v>43852</v>
      </c>
    </row>
    <row r="353" spans="2:18" x14ac:dyDescent="0.3">
      <c r="B353" t="s">
        <v>438</v>
      </c>
      <c r="C353" t="s">
        <v>837</v>
      </c>
      <c r="D353" t="s">
        <v>14</v>
      </c>
      <c r="E353" s="1">
        <v>43467</v>
      </c>
      <c r="F353" s="1">
        <v>43830</v>
      </c>
      <c r="G353" t="s">
        <v>16</v>
      </c>
      <c r="H353">
        <v>3</v>
      </c>
      <c r="I353" t="s">
        <v>442</v>
      </c>
      <c r="J353" t="s">
        <v>32</v>
      </c>
      <c r="K353" t="s">
        <v>29</v>
      </c>
      <c r="L353" t="s">
        <v>27</v>
      </c>
      <c r="M353">
        <v>14393.8</v>
      </c>
      <c r="N353" s="1">
        <v>43467</v>
      </c>
      <c r="O353" t="s">
        <v>17</v>
      </c>
      <c r="P353" t="s">
        <v>15</v>
      </c>
      <c r="R353" s="1">
        <v>43852</v>
      </c>
    </row>
    <row r="354" spans="2:18" x14ac:dyDescent="0.3">
      <c r="B354" t="s">
        <v>438</v>
      </c>
      <c r="C354" t="s">
        <v>284</v>
      </c>
      <c r="D354" t="s">
        <v>18</v>
      </c>
      <c r="E354" s="1">
        <v>43235</v>
      </c>
      <c r="F354" s="1">
        <v>43599</v>
      </c>
      <c r="G354" t="s">
        <v>26</v>
      </c>
      <c r="H354">
        <v>3</v>
      </c>
      <c r="I354" t="s">
        <v>442</v>
      </c>
      <c r="J354" t="s">
        <v>32</v>
      </c>
      <c r="K354" t="s">
        <v>29</v>
      </c>
      <c r="L354" t="s">
        <v>27</v>
      </c>
      <c r="M354">
        <v>691.85</v>
      </c>
      <c r="N354" s="1">
        <v>43235</v>
      </c>
      <c r="O354" t="s">
        <v>17</v>
      </c>
      <c r="P354" t="s">
        <v>15</v>
      </c>
      <c r="R354" s="1">
        <v>43852</v>
      </c>
    </row>
    <row r="355" spans="2:18" x14ac:dyDescent="0.3">
      <c r="B355" t="s">
        <v>438</v>
      </c>
      <c r="C355" t="s">
        <v>286</v>
      </c>
      <c r="D355" t="s">
        <v>14</v>
      </c>
      <c r="E355" s="1">
        <v>42969</v>
      </c>
      <c r="F355" s="1">
        <v>43333</v>
      </c>
      <c r="G355" t="s">
        <v>26</v>
      </c>
      <c r="H355">
        <v>3</v>
      </c>
      <c r="I355" t="s">
        <v>442</v>
      </c>
      <c r="J355" t="s">
        <v>32</v>
      </c>
      <c r="K355" t="s">
        <v>29</v>
      </c>
      <c r="L355" t="s">
        <v>27</v>
      </c>
      <c r="M355">
        <v>10964.79</v>
      </c>
      <c r="N355" s="1">
        <v>42969</v>
      </c>
      <c r="O355" t="s">
        <v>17</v>
      </c>
      <c r="P355" t="s">
        <v>15</v>
      </c>
      <c r="R355" s="1">
        <v>43852</v>
      </c>
    </row>
    <row r="356" spans="2:18" x14ac:dyDescent="0.3">
      <c r="B356" t="s">
        <v>438</v>
      </c>
      <c r="C356" t="s">
        <v>287</v>
      </c>
      <c r="D356" t="s">
        <v>18</v>
      </c>
      <c r="E356" s="1">
        <v>43334</v>
      </c>
      <c r="F356" s="1">
        <v>43698</v>
      </c>
      <c r="G356" t="s">
        <v>26</v>
      </c>
      <c r="H356">
        <v>3</v>
      </c>
      <c r="I356" t="s">
        <v>442</v>
      </c>
      <c r="J356" t="s">
        <v>32</v>
      </c>
      <c r="K356" t="s">
        <v>29</v>
      </c>
      <c r="L356" t="s">
        <v>27</v>
      </c>
      <c r="M356">
        <v>13630.7</v>
      </c>
      <c r="N356" s="1">
        <v>43698</v>
      </c>
      <c r="O356" t="s">
        <v>17</v>
      </c>
      <c r="P356" t="s">
        <v>15</v>
      </c>
      <c r="R356" s="1">
        <v>43852</v>
      </c>
    </row>
    <row r="357" spans="2:18" x14ac:dyDescent="0.3">
      <c r="B357" t="s">
        <v>438</v>
      </c>
      <c r="C357" t="s">
        <v>289</v>
      </c>
      <c r="D357" t="s">
        <v>18</v>
      </c>
      <c r="E357" s="1">
        <v>43246</v>
      </c>
      <c r="F357" s="1">
        <v>43610</v>
      </c>
      <c r="G357" t="s">
        <v>28</v>
      </c>
      <c r="H357">
        <v>12</v>
      </c>
      <c r="I357" t="s">
        <v>440</v>
      </c>
      <c r="J357" t="s">
        <v>32</v>
      </c>
      <c r="K357" t="s">
        <v>29</v>
      </c>
      <c r="L357" t="s">
        <v>27</v>
      </c>
      <c r="M357">
        <v>869.63</v>
      </c>
      <c r="N357" s="1">
        <v>43246</v>
      </c>
      <c r="O357" t="s">
        <v>17</v>
      </c>
      <c r="P357" t="s">
        <v>15</v>
      </c>
      <c r="R357" s="1">
        <v>43852</v>
      </c>
    </row>
    <row r="358" spans="2:18" x14ac:dyDescent="0.3">
      <c r="B358" t="s">
        <v>438</v>
      </c>
      <c r="C358" t="s">
        <v>291</v>
      </c>
      <c r="D358" t="s">
        <v>14</v>
      </c>
      <c r="E358" s="1">
        <v>43147</v>
      </c>
      <c r="F358" s="1">
        <v>43511</v>
      </c>
      <c r="G358" t="s">
        <v>16</v>
      </c>
      <c r="H358">
        <v>3</v>
      </c>
      <c r="I358" t="s">
        <v>442</v>
      </c>
      <c r="J358" t="s">
        <v>32</v>
      </c>
      <c r="K358" t="s">
        <v>29</v>
      </c>
      <c r="L358" t="s">
        <v>27</v>
      </c>
      <c r="M358">
        <v>1562.5</v>
      </c>
      <c r="N358" s="1">
        <v>43512</v>
      </c>
      <c r="O358" t="s">
        <v>17</v>
      </c>
      <c r="P358" t="s">
        <v>15</v>
      </c>
      <c r="R358" s="1">
        <v>43852</v>
      </c>
    </row>
    <row r="359" spans="2:18" x14ac:dyDescent="0.3">
      <c r="B359" t="s">
        <v>438</v>
      </c>
      <c r="C359" t="s">
        <v>294</v>
      </c>
      <c r="D359" t="s">
        <v>18</v>
      </c>
      <c r="E359" s="1">
        <v>43101</v>
      </c>
      <c r="F359" s="1">
        <v>43465</v>
      </c>
      <c r="G359" t="s">
        <v>23</v>
      </c>
      <c r="H359">
        <v>3</v>
      </c>
      <c r="I359" t="s">
        <v>442</v>
      </c>
      <c r="J359" t="s">
        <v>32</v>
      </c>
      <c r="K359" t="s">
        <v>29</v>
      </c>
      <c r="L359" t="s">
        <v>27</v>
      </c>
      <c r="M359">
        <v>36612.18</v>
      </c>
      <c r="N359" s="1">
        <v>43101</v>
      </c>
      <c r="O359" t="s">
        <v>17</v>
      </c>
      <c r="P359" t="s">
        <v>15</v>
      </c>
      <c r="R359" s="1">
        <v>43852</v>
      </c>
    </row>
    <row r="360" spans="2:18" x14ac:dyDescent="0.3">
      <c r="B360" t="s">
        <v>438</v>
      </c>
      <c r="C360" t="s">
        <v>295</v>
      </c>
      <c r="D360" t="s">
        <v>18</v>
      </c>
      <c r="E360" s="1">
        <v>43101</v>
      </c>
      <c r="F360" s="1">
        <v>43465</v>
      </c>
      <c r="G360" t="s">
        <v>16</v>
      </c>
      <c r="H360">
        <v>3</v>
      </c>
      <c r="I360" t="s">
        <v>442</v>
      </c>
      <c r="J360" t="s">
        <v>32</v>
      </c>
      <c r="K360" t="s">
        <v>29</v>
      </c>
      <c r="L360" t="s">
        <v>27</v>
      </c>
      <c r="M360">
        <v>28735.65</v>
      </c>
      <c r="N360" s="1">
        <v>43101</v>
      </c>
      <c r="O360" t="s">
        <v>17</v>
      </c>
      <c r="P360" t="s">
        <v>15</v>
      </c>
      <c r="R360" s="1">
        <v>43852</v>
      </c>
    </row>
    <row r="361" spans="2:18" x14ac:dyDescent="0.3">
      <c r="B361" t="s">
        <v>438</v>
      </c>
      <c r="C361" t="s">
        <v>298</v>
      </c>
      <c r="D361" t="s">
        <v>14</v>
      </c>
      <c r="E361" s="1">
        <v>43486</v>
      </c>
      <c r="F361" s="1">
        <v>43850</v>
      </c>
      <c r="G361" t="s">
        <v>19</v>
      </c>
      <c r="H361">
        <v>3</v>
      </c>
      <c r="I361" t="s">
        <v>442</v>
      </c>
      <c r="J361" t="s">
        <v>32</v>
      </c>
      <c r="K361" t="s">
        <v>29</v>
      </c>
      <c r="L361" t="s">
        <v>432</v>
      </c>
      <c r="M361">
        <v>15084.15</v>
      </c>
      <c r="N361" s="1">
        <v>43486</v>
      </c>
      <c r="O361" t="s">
        <v>17</v>
      </c>
      <c r="P361" t="s">
        <v>15</v>
      </c>
      <c r="R361" s="1">
        <v>43852</v>
      </c>
    </row>
    <row r="362" spans="2:18" x14ac:dyDescent="0.3">
      <c r="B362" t="s">
        <v>438</v>
      </c>
      <c r="C362" t="s">
        <v>299</v>
      </c>
      <c r="D362" t="s">
        <v>18</v>
      </c>
      <c r="E362" s="1">
        <v>43284</v>
      </c>
      <c r="F362" s="1">
        <v>43648</v>
      </c>
      <c r="G362" t="s">
        <v>16</v>
      </c>
      <c r="H362">
        <v>1</v>
      </c>
      <c r="I362" t="s">
        <v>450</v>
      </c>
      <c r="J362" t="s">
        <v>32</v>
      </c>
      <c r="K362" t="s">
        <v>16</v>
      </c>
      <c r="L362" t="s">
        <v>27</v>
      </c>
      <c r="M362">
        <v>37500</v>
      </c>
      <c r="N362" s="1">
        <v>43284</v>
      </c>
      <c r="O362" t="s">
        <v>17</v>
      </c>
      <c r="P362" t="s">
        <v>15</v>
      </c>
      <c r="R362" s="1">
        <v>43852</v>
      </c>
    </row>
    <row r="363" spans="2:18" x14ac:dyDescent="0.3">
      <c r="B363" t="s">
        <v>438</v>
      </c>
      <c r="C363" t="s">
        <v>863</v>
      </c>
      <c r="D363" t="s">
        <v>14</v>
      </c>
      <c r="E363" s="1">
        <v>42792</v>
      </c>
      <c r="F363" s="1">
        <v>43156</v>
      </c>
      <c r="G363" t="s">
        <v>24</v>
      </c>
      <c r="H363">
        <v>1</v>
      </c>
      <c r="I363" t="s">
        <v>450</v>
      </c>
      <c r="J363" t="s">
        <v>32</v>
      </c>
      <c r="K363" t="s">
        <v>38</v>
      </c>
      <c r="L363" t="s">
        <v>432</v>
      </c>
      <c r="M363">
        <v>992.51</v>
      </c>
      <c r="N363" s="1">
        <v>43156</v>
      </c>
      <c r="O363" t="s">
        <v>17</v>
      </c>
      <c r="P363" t="s">
        <v>15</v>
      </c>
      <c r="R363" s="1">
        <v>43852</v>
      </c>
    </row>
    <row r="364" spans="2:18" x14ac:dyDescent="0.3">
      <c r="B364" t="s">
        <v>438</v>
      </c>
      <c r="C364" t="s">
        <v>863</v>
      </c>
      <c r="D364" t="s">
        <v>18</v>
      </c>
      <c r="E364" s="1">
        <v>42914</v>
      </c>
      <c r="F364" s="1">
        <v>43278</v>
      </c>
      <c r="G364" t="s">
        <v>24</v>
      </c>
      <c r="H364">
        <v>1</v>
      </c>
      <c r="I364" t="s">
        <v>450</v>
      </c>
      <c r="J364" t="s">
        <v>32</v>
      </c>
      <c r="K364" t="s">
        <v>38</v>
      </c>
      <c r="L364" t="s">
        <v>432</v>
      </c>
      <c r="M364">
        <v>61251.58</v>
      </c>
      <c r="N364" s="1">
        <v>42914</v>
      </c>
      <c r="O364" t="s">
        <v>17</v>
      </c>
      <c r="P364" t="s">
        <v>15</v>
      </c>
      <c r="R364" s="1">
        <v>43852</v>
      </c>
    </row>
    <row r="365" spans="2:18" x14ac:dyDescent="0.3">
      <c r="B365" t="s">
        <v>438</v>
      </c>
      <c r="C365" t="s">
        <v>301</v>
      </c>
      <c r="D365" t="s">
        <v>18</v>
      </c>
      <c r="E365" s="1">
        <v>42914</v>
      </c>
      <c r="F365" s="1">
        <v>43278</v>
      </c>
      <c r="G365" t="s">
        <v>24</v>
      </c>
      <c r="H365">
        <v>1</v>
      </c>
      <c r="I365" t="s">
        <v>450</v>
      </c>
      <c r="J365" t="s">
        <v>32</v>
      </c>
      <c r="K365" t="s">
        <v>38</v>
      </c>
      <c r="L365" t="s">
        <v>432</v>
      </c>
      <c r="M365">
        <v>62070.81</v>
      </c>
      <c r="N365" s="1">
        <v>42914</v>
      </c>
      <c r="O365" t="s">
        <v>17</v>
      </c>
      <c r="P365" t="s">
        <v>15</v>
      </c>
      <c r="R365" s="1">
        <v>43852</v>
      </c>
    </row>
    <row r="366" spans="2:18" x14ac:dyDescent="0.3">
      <c r="B366" t="s">
        <v>438</v>
      </c>
      <c r="C366" t="s">
        <v>863</v>
      </c>
      <c r="D366" t="s">
        <v>14</v>
      </c>
      <c r="E366" s="1">
        <v>42922</v>
      </c>
      <c r="F366" s="1">
        <v>43286</v>
      </c>
      <c r="G366" t="s">
        <v>24</v>
      </c>
      <c r="H366">
        <v>1</v>
      </c>
      <c r="I366" t="s">
        <v>450</v>
      </c>
      <c r="J366" t="s">
        <v>32</v>
      </c>
      <c r="K366" t="s">
        <v>38</v>
      </c>
      <c r="L366" t="s">
        <v>432</v>
      </c>
      <c r="M366">
        <v>1261.8399999999999</v>
      </c>
      <c r="N366" s="1">
        <v>42922</v>
      </c>
      <c r="O366" t="s">
        <v>17</v>
      </c>
      <c r="P366" t="s">
        <v>15</v>
      </c>
      <c r="R366" s="1">
        <v>43852</v>
      </c>
    </row>
    <row r="367" spans="2:18" x14ac:dyDescent="0.3">
      <c r="B367" t="s">
        <v>438</v>
      </c>
      <c r="C367" t="s">
        <v>302</v>
      </c>
      <c r="D367" t="s">
        <v>18</v>
      </c>
      <c r="E367" s="1">
        <v>43145</v>
      </c>
      <c r="F367" s="1">
        <v>43509</v>
      </c>
      <c r="G367" t="s">
        <v>24</v>
      </c>
      <c r="H367">
        <v>1</v>
      </c>
      <c r="I367" t="s">
        <v>450</v>
      </c>
      <c r="J367" t="s">
        <v>32</v>
      </c>
      <c r="K367" t="s">
        <v>25</v>
      </c>
      <c r="L367" t="s">
        <v>27</v>
      </c>
      <c r="M367">
        <v>107689.68</v>
      </c>
      <c r="N367" s="1">
        <v>43145</v>
      </c>
      <c r="O367" t="s">
        <v>17</v>
      </c>
      <c r="P367" t="s">
        <v>15</v>
      </c>
      <c r="R367" s="1">
        <v>43852</v>
      </c>
    </row>
    <row r="368" spans="2:18" x14ac:dyDescent="0.3">
      <c r="B368" t="s">
        <v>438</v>
      </c>
      <c r="C368" t="s">
        <v>303</v>
      </c>
      <c r="D368" t="s">
        <v>18</v>
      </c>
      <c r="E368" s="1">
        <v>43301</v>
      </c>
      <c r="F368" s="1">
        <v>43665</v>
      </c>
      <c r="G368" t="s">
        <v>24</v>
      </c>
      <c r="H368">
        <v>1</v>
      </c>
      <c r="I368" t="s">
        <v>450</v>
      </c>
      <c r="J368" t="s">
        <v>32</v>
      </c>
      <c r="K368" t="s">
        <v>25</v>
      </c>
      <c r="L368" t="s">
        <v>27</v>
      </c>
      <c r="M368">
        <v>5417.97</v>
      </c>
      <c r="N368" s="1">
        <v>43301</v>
      </c>
      <c r="O368" t="s">
        <v>17</v>
      </c>
      <c r="P368" t="s">
        <v>15</v>
      </c>
      <c r="R368" s="1">
        <v>43852</v>
      </c>
    </row>
    <row r="369" spans="2:18" x14ac:dyDescent="0.3">
      <c r="B369" t="s">
        <v>438</v>
      </c>
      <c r="C369" t="s">
        <v>305</v>
      </c>
      <c r="D369" t="s">
        <v>14</v>
      </c>
      <c r="E369" s="1">
        <v>43481</v>
      </c>
      <c r="F369" s="1">
        <v>43845</v>
      </c>
      <c r="G369" t="s">
        <v>24</v>
      </c>
      <c r="H369">
        <v>1</v>
      </c>
      <c r="I369" t="s">
        <v>450</v>
      </c>
      <c r="J369" t="s">
        <v>32</v>
      </c>
      <c r="K369" t="s">
        <v>25</v>
      </c>
      <c r="L369" t="s">
        <v>27</v>
      </c>
      <c r="M369">
        <v>98931.05</v>
      </c>
      <c r="N369" s="1">
        <v>43481</v>
      </c>
      <c r="O369" t="s">
        <v>17</v>
      </c>
      <c r="P369" t="s">
        <v>15</v>
      </c>
      <c r="R369" s="1">
        <v>43852</v>
      </c>
    </row>
    <row r="370" spans="2:18" x14ac:dyDescent="0.3">
      <c r="B370" t="s">
        <v>438</v>
      </c>
      <c r="C370" t="s">
        <v>306</v>
      </c>
      <c r="D370" t="s">
        <v>14</v>
      </c>
      <c r="E370" s="1">
        <v>43510</v>
      </c>
      <c r="F370" s="1">
        <v>43874</v>
      </c>
      <c r="G370" t="s">
        <v>24</v>
      </c>
      <c r="H370">
        <v>1</v>
      </c>
      <c r="I370" t="s">
        <v>450</v>
      </c>
      <c r="J370" t="s">
        <v>32</v>
      </c>
      <c r="K370" t="s">
        <v>25</v>
      </c>
      <c r="L370" t="s">
        <v>27</v>
      </c>
      <c r="M370">
        <v>1610</v>
      </c>
      <c r="N370" s="1">
        <v>43510</v>
      </c>
      <c r="O370" t="s">
        <v>17</v>
      </c>
      <c r="P370" t="s">
        <v>15</v>
      </c>
      <c r="R370" s="1">
        <v>43852</v>
      </c>
    </row>
    <row r="371" spans="2:18" x14ac:dyDescent="0.3">
      <c r="B371" t="s">
        <v>438</v>
      </c>
      <c r="C371" t="s">
        <v>308</v>
      </c>
      <c r="D371" t="s">
        <v>14</v>
      </c>
      <c r="E371" s="1">
        <v>43540</v>
      </c>
      <c r="F371" s="1">
        <v>43905</v>
      </c>
      <c r="G371" t="s">
        <v>24</v>
      </c>
      <c r="H371">
        <v>1</v>
      </c>
      <c r="I371" t="s">
        <v>450</v>
      </c>
      <c r="J371" t="s">
        <v>32</v>
      </c>
      <c r="K371" t="s">
        <v>25</v>
      </c>
      <c r="L371" t="s">
        <v>27</v>
      </c>
      <c r="M371">
        <v>2056.4299999999998</v>
      </c>
      <c r="N371" s="1">
        <v>43540</v>
      </c>
      <c r="O371" t="s">
        <v>17</v>
      </c>
      <c r="P371" t="s">
        <v>15</v>
      </c>
      <c r="R371" s="1">
        <v>43852</v>
      </c>
    </row>
    <row r="372" spans="2:18" x14ac:dyDescent="0.3">
      <c r="B372" t="s">
        <v>438</v>
      </c>
      <c r="C372" t="s">
        <v>309</v>
      </c>
      <c r="D372" t="s">
        <v>14</v>
      </c>
      <c r="E372" s="1">
        <v>43536</v>
      </c>
      <c r="F372" s="1">
        <v>43901</v>
      </c>
      <c r="G372" t="s">
        <v>24</v>
      </c>
      <c r="H372">
        <v>1</v>
      </c>
      <c r="I372" t="s">
        <v>450</v>
      </c>
      <c r="J372" t="s">
        <v>32</v>
      </c>
      <c r="K372" t="s">
        <v>25</v>
      </c>
      <c r="L372" t="s">
        <v>27</v>
      </c>
      <c r="M372">
        <v>1194.28</v>
      </c>
      <c r="N372" s="1">
        <v>43536</v>
      </c>
      <c r="O372" t="s">
        <v>17</v>
      </c>
      <c r="P372" t="s">
        <v>15</v>
      </c>
      <c r="R372" s="1">
        <v>43852</v>
      </c>
    </row>
    <row r="373" spans="2:18" x14ac:dyDescent="0.3">
      <c r="B373" t="s">
        <v>438</v>
      </c>
      <c r="C373" t="s">
        <v>863</v>
      </c>
      <c r="D373" t="s">
        <v>14</v>
      </c>
      <c r="E373" s="1">
        <v>42892</v>
      </c>
      <c r="F373" s="1">
        <v>43256</v>
      </c>
      <c r="G373" t="s">
        <v>23</v>
      </c>
      <c r="H373">
        <v>1</v>
      </c>
      <c r="I373" t="s">
        <v>450</v>
      </c>
      <c r="J373" t="s">
        <v>32</v>
      </c>
      <c r="K373" t="s">
        <v>38</v>
      </c>
      <c r="L373" t="s">
        <v>432</v>
      </c>
      <c r="M373">
        <v>2887.38</v>
      </c>
      <c r="N373" s="1">
        <v>42922</v>
      </c>
      <c r="O373" t="s">
        <v>17</v>
      </c>
      <c r="P373" t="s">
        <v>15</v>
      </c>
      <c r="R373" s="1">
        <v>43852</v>
      </c>
    </row>
    <row r="374" spans="2:18" x14ac:dyDescent="0.3">
      <c r="B374" t="s">
        <v>438</v>
      </c>
      <c r="C374" t="s">
        <v>313</v>
      </c>
      <c r="D374" t="s">
        <v>14</v>
      </c>
      <c r="E374" s="1">
        <v>43494</v>
      </c>
      <c r="F374" s="1">
        <v>43858</v>
      </c>
      <c r="G374" t="s">
        <v>23</v>
      </c>
      <c r="H374">
        <v>1</v>
      </c>
      <c r="I374" t="s">
        <v>450</v>
      </c>
      <c r="J374" t="s">
        <v>32</v>
      </c>
      <c r="K374" t="s">
        <v>23</v>
      </c>
      <c r="L374" t="s">
        <v>432</v>
      </c>
      <c r="M374">
        <v>11539.77</v>
      </c>
      <c r="N374" s="1">
        <v>43494</v>
      </c>
      <c r="O374" t="s">
        <v>17</v>
      </c>
      <c r="P374" t="s">
        <v>15</v>
      </c>
      <c r="R374" s="1">
        <v>43852</v>
      </c>
    </row>
    <row r="375" spans="2:18" x14ac:dyDescent="0.3">
      <c r="B375" t="s">
        <v>438</v>
      </c>
      <c r="C375" t="s">
        <v>314</v>
      </c>
      <c r="D375" t="s">
        <v>14</v>
      </c>
      <c r="E375" s="1">
        <v>43497</v>
      </c>
      <c r="F375" s="1">
        <v>43861</v>
      </c>
      <c r="G375" t="s">
        <v>16</v>
      </c>
      <c r="H375">
        <v>1</v>
      </c>
      <c r="I375" t="s">
        <v>450</v>
      </c>
      <c r="J375" t="s">
        <v>32</v>
      </c>
      <c r="K375" t="s">
        <v>16</v>
      </c>
      <c r="L375" t="s">
        <v>432</v>
      </c>
      <c r="M375">
        <v>21875</v>
      </c>
      <c r="N375" s="1">
        <v>43497</v>
      </c>
      <c r="O375" t="s">
        <v>17</v>
      </c>
      <c r="P375" t="s">
        <v>15</v>
      </c>
      <c r="R375" s="1">
        <v>43852</v>
      </c>
    </row>
    <row r="376" spans="2:18" x14ac:dyDescent="0.3">
      <c r="B376" t="s">
        <v>438</v>
      </c>
      <c r="C376" t="s">
        <v>863</v>
      </c>
      <c r="D376" t="s">
        <v>14</v>
      </c>
      <c r="E376" s="1">
        <v>42744</v>
      </c>
      <c r="F376" s="1">
        <v>43473</v>
      </c>
      <c r="G376" t="s">
        <v>28</v>
      </c>
      <c r="H376">
        <v>1</v>
      </c>
      <c r="I376" t="s">
        <v>450</v>
      </c>
      <c r="J376" t="s">
        <v>32</v>
      </c>
      <c r="K376" t="s">
        <v>38</v>
      </c>
      <c r="L376" t="s">
        <v>432</v>
      </c>
      <c r="M376">
        <v>8588.56</v>
      </c>
      <c r="N376" s="1">
        <v>42835</v>
      </c>
      <c r="O376" t="s">
        <v>17</v>
      </c>
      <c r="P376" t="s">
        <v>15</v>
      </c>
      <c r="R376" s="1">
        <v>43852</v>
      </c>
    </row>
    <row r="377" spans="2:18" x14ac:dyDescent="0.3">
      <c r="B377" t="s">
        <v>438</v>
      </c>
      <c r="C377" t="s">
        <v>863</v>
      </c>
      <c r="D377" t="s">
        <v>14</v>
      </c>
      <c r="E377" s="1">
        <v>42774</v>
      </c>
      <c r="F377" s="1">
        <v>43319</v>
      </c>
      <c r="G377" t="s">
        <v>28</v>
      </c>
      <c r="H377">
        <v>1</v>
      </c>
      <c r="I377" t="s">
        <v>450</v>
      </c>
      <c r="J377" t="s">
        <v>32</v>
      </c>
      <c r="K377" t="s">
        <v>38</v>
      </c>
      <c r="L377" t="s">
        <v>432</v>
      </c>
      <c r="M377">
        <v>3050.6</v>
      </c>
      <c r="N377" s="1">
        <v>42774</v>
      </c>
      <c r="O377" t="s">
        <v>17</v>
      </c>
      <c r="P377" t="s">
        <v>15</v>
      </c>
      <c r="R377" s="1">
        <v>43852</v>
      </c>
    </row>
    <row r="378" spans="2:18" x14ac:dyDescent="0.3">
      <c r="B378" t="s">
        <v>438</v>
      </c>
      <c r="C378" t="s">
        <v>863</v>
      </c>
      <c r="D378" t="s">
        <v>14</v>
      </c>
      <c r="E378" s="1">
        <v>42774</v>
      </c>
      <c r="F378" s="1">
        <v>43319</v>
      </c>
      <c r="G378" t="s">
        <v>28</v>
      </c>
      <c r="H378">
        <v>1</v>
      </c>
      <c r="I378" t="s">
        <v>450</v>
      </c>
      <c r="J378" t="s">
        <v>32</v>
      </c>
      <c r="K378" t="s">
        <v>38</v>
      </c>
      <c r="L378" t="s">
        <v>432</v>
      </c>
      <c r="M378">
        <v>3050.6</v>
      </c>
      <c r="N378" s="1">
        <v>42954</v>
      </c>
      <c r="O378" t="s">
        <v>17</v>
      </c>
      <c r="P378" t="s">
        <v>15</v>
      </c>
      <c r="R378" s="1">
        <v>43852</v>
      </c>
    </row>
    <row r="379" spans="2:18" x14ac:dyDescent="0.3">
      <c r="B379" t="s">
        <v>438</v>
      </c>
      <c r="C379" t="s">
        <v>863</v>
      </c>
      <c r="D379" t="s">
        <v>14</v>
      </c>
      <c r="E379" s="1">
        <v>42663</v>
      </c>
      <c r="F379" s="1">
        <v>43209</v>
      </c>
      <c r="G379" t="s">
        <v>28</v>
      </c>
      <c r="H379">
        <v>1</v>
      </c>
      <c r="I379" t="s">
        <v>450</v>
      </c>
      <c r="J379" t="s">
        <v>32</v>
      </c>
      <c r="K379" t="s">
        <v>38</v>
      </c>
      <c r="L379" t="s">
        <v>432</v>
      </c>
      <c r="M379">
        <v>40309.5</v>
      </c>
      <c r="N379" s="1">
        <v>43099</v>
      </c>
      <c r="O379" t="s">
        <v>17</v>
      </c>
      <c r="P379" t="s">
        <v>15</v>
      </c>
      <c r="R379" s="1">
        <v>43852</v>
      </c>
    </row>
    <row r="380" spans="2:18" x14ac:dyDescent="0.3">
      <c r="B380" t="s">
        <v>438</v>
      </c>
      <c r="C380" t="s">
        <v>863</v>
      </c>
      <c r="D380" t="s">
        <v>14</v>
      </c>
      <c r="E380" s="1">
        <v>42663</v>
      </c>
      <c r="F380" s="1">
        <v>43209</v>
      </c>
      <c r="G380" t="s">
        <v>28</v>
      </c>
      <c r="H380">
        <v>1</v>
      </c>
      <c r="I380" t="s">
        <v>450</v>
      </c>
      <c r="J380" t="s">
        <v>32</v>
      </c>
      <c r="K380" t="s">
        <v>38</v>
      </c>
      <c r="L380" t="s">
        <v>432</v>
      </c>
      <c r="M380">
        <v>40309.68</v>
      </c>
      <c r="N380" s="1">
        <v>42772</v>
      </c>
      <c r="O380" t="s">
        <v>17</v>
      </c>
      <c r="P380" t="s">
        <v>15</v>
      </c>
      <c r="R380" s="1">
        <v>43852</v>
      </c>
    </row>
    <row r="381" spans="2:18" x14ac:dyDescent="0.3">
      <c r="B381" t="s">
        <v>438</v>
      </c>
      <c r="C381" t="s">
        <v>863</v>
      </c>
      <c r="D381" t="s">
        <v>14</v>
      </c>
      <c r="E381" s="1">
        <v>42663</v>
      </c>
      <c r="F381" s="1">
        <v>43209</v>
      </c>
      <c r="G381" t="s">
        <v>28</v>
      </c>
      <c r="H381">
        <v>1</v>
      </c>
      <c r="I381" t="s">
        <v>450</v>
      </c>
      <c r="J381" t="s">
        <v>32</v>
      </c>
      <c r="K381" t="s">
        <v>38</v>
      </c>
      <c r="L381" t="s">
        <v>432</v>
      </c>
      <c r="M381">
        <v>40309.68</v>
      </c>
      <c r="N381" s="1">
        <v>42880</v>
      </c>
      <c r="O381" t="s">
        <v>17</v>
      </c>
      <c r="P381" t="s">
        <v>15</v>
      </c>
      <c r="R381" s="1">
        <v>43852</v>
      </c>
    </row>
    <row r="382" spans="2:18" x14ac:dyDescent="0.3">
      <c r="B382" t="s">
        <v>438</v>
      </c>
      <c r="C382" t="s">
        <v>863</v>
      </c>
      <c r="D382" t="s">
        <v>14</v>
      </c>
      <c r="E382" s="1">
        <v>42663</v>
      </c>
      <c r="F382" s="1">
        <v>43209</v>
      </c>
      <c r="G382" t="s">
        <v>28</v>
      </c>
      <c r="H382">
        <v>1</v>
      </c>
      <c r="I382" t="s">
        <v>450</v>
      </c>
      <c r="J382" t="s">
        <v>32</v>
      </c>
      <c r="K382" t="s">
        <v>38</v>
      </c>
      <c r="L382" t="s">
        <v>432</v>
      </c>
      <c r="M382">
        <v>40309.68</v>
      </c>
      <c r="N382" s="1">
        <v>42990</v>
      </c>
      <c r="O382" t="s">
        <v>17</v>
      </c>
      <c r="P382" t="s">
        <v>15</v>
      </c>
      <c r="R382" s="1">
        <v>43852</v>
      </c>
    </row>
    <row r="383" spans="2:18" x14ac:dyDescent="0.3">
      <c r="B383" t="s">
        <v>438</v>
      </c>
      <c r="C383" t="s">
        <v>863</v>
      </c>
      <c r="D383" t="s">
        <v>14</v>
      </c>
      <c r="E383" s="1">
        <v>42663</v>
      </c>
      <c r="F383" s="1">
        <v>43209</v>
      </c>
      <c r="G383" t="s">
        <v>28</v>
      </c>
      <c r="H383">
        <v>1</v>
      </c>
      <c r="I383" t="s">
        <v>450</v>
      </c>
      <c r="J383" t="s">
        <v>32</v>
      </c>
      <c r="K383" t="s">
        <v>38</v>
      </c>
      <c r="L383" t="s">
        <v>432</v>
      </c>
      <c r="M383">
        <v>50909.599999999999</v>
      </c>
      <c r="N383" s="1">
        <v>42663</v>
      </c>
      <c r="O383" t="s">
        <v>17</v>
      </c>
      <c r="P383" t="s">
        <v>15</v>
      </c>
      <c r="R383" s="1">
        <v>43852</v>
      </c>
    </row>
    <row r="384" spans="2:18" x14ac:dyDescent="0.3">
      <c r="B384" t="s">
        <v>438</v>
      </c>
      <c r="C384" t="s">
        <v>863</v>
      </c>
      <c r="D384" t="s">
        <v>14</v>
      </c>
      <c r="E384" s="1">
        <v>42731</v>
      </c>
      <c r="F384" s="1">
        <v>43307</v>
      </c>
      <c r="G384" t="s">
        <v>28</v>
      </c>
      <c r="H384">
        <v>1</v>
      </c>
      <c r="I384" t="s">
        <v>450</v>
      </c>
      <c r="J384" t="s">
        <v>32</v>
      </c>
      <c r="K384" t="s">
        <v>38</v>
      </c>
      <c r="L384" t="s">
        <v>432</v>
      </c>
      <c r="M384">
        <v>31079.56</v>
      </c>
      <c r="N384" s="1">
        <v>42821</v>
      </c>
      <c r="O384" t="s">
        <v>17</v>
      </c>
      <c r="P384" t="s">
        <v>15</v>
      </c>
      <c r="R384" s="1">
        <v>43852</v>
      </c>
    </row>
    <row r="385" spans="2:18" x14ac:dyDescent="0.3">
      <c r="B385" t="s">
        <v>438</v>
      </c>
      <c r="C385" t="s">
        <v>863</v>
      </c>
      <c r="D385" t="s">
        <v>14</v>
      </c>
      <c r="E385" s="1">
        <v>42731</v>
      </c>
      <c r="F385" s="1">
        <v>43307</v>
      </c>
      <c r="G385" t="s">
        <v>28</v>
      </c>
      <c r="H385">
        <v>1</v>
      </c>
      <c r="I385" t="s">
        <v>450</v>
      </c>
      <c r="J385" t="s">
        <v>32</v>
      </c>
      <c r="K385" t="s">
        <v>38</v>
      </c>
      <c r="L385" t="s">
        <v>432</v>
      </c>
      <c r="M385">
        <v>31079.56</v>
      </c>
      <c r="N385" s="1">
        <v>42913</v>
      </c>
      <c r="O385" t="s">
        <v>17</v>
      </c>
      <c r="P385" t="s">
        <v>15</v>
      </c>
      <c r="R385" s="1">
        <v>43852</v>
      </c>
    </row>
    <row r="386" spans="2:18" x14ac:dyDescent="0.3">
      <c r="B386" t="s">
        <v>438</v>
      </c>
      <c r="C386" t="s">
        <v>863</v>
      </c>
      <c r="D386" t="s">
        <v>14</v>
      </c>
      <c r="E386" s="1">
        <v>42731</v>
      </c>
      <c r="F386" s="1">
        <v>43307</v>
      </c>
      <c r="G386" t="s">
        <v>28</v>
      </c>
      <c r="H386">
        <v>1</v>
      </c>
      <c r="I386" t="s">
        <v>450</v>
      </c>
      <c r="J386" t="s">
        <v>32</v>
      </c>
      <c r="K386" t="s">
        <v>38</v>
      </c>
      <c r="L386" t="s">
        <v>432</v>
      </c>
      <c r="M386">
        <v>31079.56</v>
      </c>
      <c r="N386" s="1">
        <v>43005</v>
      </c>
      <c r="O386" t="s">
        <v>17</v>
      </c>
      <c r="P386" t="s">
        <v>15</v>
      </c>
      <c r="R386" s="1">
        <v>43852</v>
      </c>
    </row>
    <row r="387" spans="2:18" x14ac:dyDescent="0.3">
      <c r="B387" t="s">
        <v>438</v>
      </c>
      <c r="C387" t="s">
        <v>863</v>
      </c>
      <c r="D387" t="s">
        <v>14</v>
      </c>
      <c r="E387" s="1">
        <v>42731</v>
      </c>
      <c r="F387" s="1">
        <v>43307</v>
      </c>
      <c r="G387" t="s">
        <v>28</v>
      </c>
      <c r="H387">
        <v>1</v>
      </c>
      <c r="I387" t="s">
        <v>450</v>
      </c>
      <c r="J387" t="s">
        <v>32</v>
      </c>
      <c r="K387" t="s">
        <v>38</v>
      </c>
      <c r="L387" t="s">
        <v>432</v>
      </c>
      <c r="M387">
        <v>31088.49</v>
      </c>
      <c r="N387" s="1">
        <v>43096</v>
      </c>
      <c r="O387" t="s">
        <v>17</v>
      </c>
      <c r="P387" t="s">
        <v>15</v>
      </c>
      <c r="R387" s="1">
        <v>43852</v>
      </c>
    </row>
    <row r="388" spans="2:18" x14ac:dyDescent="0.3">
      <c r="B388" t="s">
        <v>438</v>
      </c>
      <c r="C388" t="s">
        <v>863</v>
      </c>
      <c r="D388" t="s">
        <v>14</v>
      </c>
      <c r="E388" s="1">
        <v>42731</v>
      </c>
      <c r="F388" s="1">
        <v>43307</v>
      </c>
      <c r="G388" t="s">
        <v>28</v>
      </c>
      <c r="H388">
        <v>1</v>
      </c>
      <c r="I388" t="s">
        <v>450</v>
      </c>
      <c r="J388" t="s">
        <v>32</v>
      </c>
      <c r="K388" t="s">
        <v>38</v>
      </c>
      <c r="L388" t="s">
        <v>432</v>
      </c>
      <c r="M388">
        <v>39249.53</v>
      </c>
      <c r="N388" s="1">
        <v>42731</v>
      </c>
      <c r="O388" t="s">
        <v>17</v>
      </c>
      <c r="P388" t="s">
        <v>15</v>
      </c>
      <c r="R388" s="1">
        <v>43852</v>
      </c>
    </row>
    <row r="389" spans="2:18" x14ac:dyDescent="0.3">
      <c r="B389" t="s">
        <v>438</v>
      </c>
      <c r="C389" t="s">
        <v>863</v>
      </c>
      <c r="D389" t="s">
        <v>14</v>
      </c>
      <c r="E389" s="1">
        <v>42823</v>
      </c>
      <c r="F389" s="1">
        <v>43187</v>
      </c>
      <c r="G389" t="s">
        <v>26</v>
      </c>
      <c r="H389">
        <v>1</v>
      </c>
      <c r="I389" t="s">
        <v>450</v>
      </c>
      <c r="J389" t="s">
        <v>32</v>
      </c>
      <c r="K389" t="s">
        <v>38</v>
      </c>
      <c r="L389" t="s">
        <v>432</v>
      </c>
      <c r="M389">
        <v>8961.75</v>
      </c>
      <c r="N389" s="1">
        <v>42823</v>
      </c>
      <c r="O389" t="s">
        <v>17</v>
      </c>
      <c r="P389" t="s">
        <v>15</v>
      </c>
      <c r="R389" s="1">
        <v>43852</v>
      </c>
    </row>
    <row r="390" spans="2:18" x14ac:dyDescent="0.3">
      <c r="B390" t="s">
        <v>438</v>
      </c>
      <c r="C390" t="s">
        <v>863</v>
      </c>
      <c r="D390" t="s">
        <v>14</v>
      </c>
      <c r="E390" s="1">
        <v>42954</v>
      </c>
      <c r="F390" s="1">
        <v>43318</v>
      </c>
      <c r="G390" t="s">
        <v>28</v>
      </c>
      <c r="H390">
        <v>1</v>
      </c>
      <c r="I390" t="s">
        <v>450</v>
      </c>
      <c r="J390" t="s">
        <v>32</v>
      </c>
      <c r="K390" t="s">
        <v>38</v>
      </c>
      <c r="L390" t="s">
        <v>432</v>
      </c>
      <c r="M390">
        <v>877.71</v>
      </c>
      <c r="N390" s="1">
        <v>43318</v>
      </c>
      <c r="O390" t="s">
        <v>17</v>
      </c>
      <c r="P390" t="s">
        <v>15</v>
      </c>
      <c r="R390" s="1">
        <v>43852</v>
      </c>
    </row>
    <row r="391" spans="2:18" x14ac:dyDescent="0.3">
      <c r="B391" t="s">
        <v>438</v>
      </c>
      <c r="C391" t="s">
        <v>863</v>
      </c>
      <c r="D391" t="s">
        <v>18</v>
      </c>
      <c r="E391" s="1">
        <v>42903</v>
      </c>
      <c r="F391" s="1">
        <v>43267</v>
      </c>
      <c r="G391" t="s">
        <v>28</v>
      </c>
      <c r="H391">
        <v>1</v>
      </c>
      <c r="I391" t="s">
        <v>450</v>
      </c>
      <c r="J391" t="s">
        <v>32</v>
      </c>
      <c r="K391" t="s">
        <v>38</v>
      </c>
      <c r="L391" t="s">
        <v>432</v>
      </c>
      <c r="M391">
        <v>8107.49</v>
      </c>
      <c r="N391" s="1">
        <v>43297</v>
      </c>
      <c r="O391" t="s">
        <v>17</v>
      </c>
      <c r="P391" t="s">
        <v>15</v>
      </c>
      <c r="R391" s="1">
        <v>43852</v>
      </c>
    </row>
    <row r="392" spans="2:18" x14ac:dyDescent="0.3">
      <c r="B392" t="s">
        <v>438</v>
      </c>
      <c r="C392" t="s">
        <v>863</v>
      </c>
      <c r="D392" t="s">
        <v>14</v>
      </c>
      <c r="E392" s="1">
        <v>42922</v>
      </c>
      <c r="F392" s="1">
        <v>43286</v>
      </c>
      <c r="G392" t="s">
        <v>28</v>
      </c>
      <c r="H392">
        <v>1</v>
      </c>
      <c r="I392" t="s">
        <v>450</v>
      </c>
      <c r="J392" t="s">
        <v>32</v>
      </c>
      <c r="K392" t="s">
        <v>38</v>
      </c>
      <c r="L392" t="s">
        <v>432</v>
      </c>
      <c r="M392">
        <v>7398.74</v>
      </c>
      <c r="N392" s="1">
        <v>43286</v>
      </c>
      <c r="O392" t="s">
        <v>17</v>
      </c>
      <c r="P392" t="s">
        <v>15</v>
      </c>
      <c r="R392" s="1">
        <v>43852</v>
      </c>
    </row>
    <row r="393" spans="2:18" x14ac:dyDescent="0.3">
      <c r="B393" t="s">
        <v>438</v>
      </c>
      <c r="C393" t="s">
        <v>863</v>
      </c>
      <c r="D393" t="s">
        <v>14</v>
      </c>
      <c r="E393" s="1">
        <v>43017</v>
      </c>
      <c r="F393" s="1">
        <v>43381</v>
      </c>
      <c r="G393" t="s">
        <v>28</v>
      </c>
      <c r="H393">
        <v>1</v>
      </c>
      <c r="I393" t="s">
        <v>450</v>
      </c>
      <c r="J393" t="s">
        <v>32</v>
      </c>
      <c r="K393" t="s">
        <v>38</v>
      </c>
      <c r="L393" t="s">
        <v>432</v>
      </c>
      <c r="M393">
        <v>15429.84</v>
      </c>
      <c r="N393" s="1">
        <v>43017</v>
      </c>
      <c r="O393" t="s">
        <v>17</v>
      </c>
      <c r="P393" t="s">
        <v>15</v>
      </c>
      <c r="R393" s="1">
        <v>43852</v>
      </c>
    </row>
    <row r="394" spans="2:18" x14ac:dyDescent="0.3">
      <c r="B394" t="s">
        <v>438</v>
      </c>
      <c r="C394" t="s">
        <v>315</v>
      </c>
      <c r="D394" t="s">
        <v>18</v>
      </c>
      <c r="E394" s="1">
        <v>43145</v>
      </c>
      <c r="F394" s="1">
        <v>43509</v>
      </c>
      <c r="G394" t="s">
        <v>26</v>
      </c>
      <c r="H394">
        <v>1</v>
      </c>
      <c r="I394" t="s">
        <v>450</v>
      </c>
      <c r="J394" t="s">
        <v>32</v>
      </c>
      <c r="K394" t="s">
        <v>38</v>
      </c>
      <c r="L394" t="s">
        <v>432</v>
      </c>
      <c r="M394">
        <v>3120.25</v>
      </c>
      <c r="N394" s="1">
        <v>43145</v>
      </c>
      <c r="O394" t="s">
        <v>17</v>
      </c>
      <c r="P394" t="s">
        <v>15</v>
      </c>
      <c r="R394" s="1">
        <v>43852</v>
      </c>
    </row>
    <row r="395" spans="2:18" x14ac:dyDescent="0.3">
      <c r="B395" t="s">
        <v>438</v>
      </c>
      <c r="C395" t="s">
        <v>317</v>
      </c>
      <c r="D395" t="s">
        <v>14</v>
      </c>
      <c r="E395" s="1">
        <v>43220</v>
      </c>
      <c r="F395" s="1">
        <v>44134</v>
      </c>
      <c r="G395" t="s">
        <v>28</v>
      </c>
      <c r="H395">
        <v>1</v>
      </c>
      <c r="I395" t="s">
        <v>450</v>
      </c>
      <c r="J395" t="s">
        <v>32</v>
      </c>
      <c r="K395" t="s">
        <v>38</v>
      </c>
      <c r="L395" t="s">
        <v>432</v>
      </c>
      <c r="M395">
        <v>4278.13</v>
      </c>
      <c r="N395" s="1">
        <v>43826</v>
      </c>
      <c r="O395" t="s">
        <v>17</v>
      </c>
      <c r="P395" t="s">
        <v>15</v>
      </c>
      <c r="R395" s="1">
        <v>43852</v>
      </c>
    </row>
    <row r="396" spans="2:18" x14ac:dyDescent="0.3">
      <c r="B396" t="s">
        <v>438</v>
      </c>
      <c r="C396" t="s">
        <v>317</v>
      </c>
      <c r="D396" t="s">
        <v>14</v>
      </c>
      <c r="E396" s="1">
        <v>43220</v>
      </c>
      <c r="F396" s="1">
        <v>44134</v>
      </c>
      <c r="G396" t="s">
        <v>28</v>
      </c>
      <c r="H396">
        <v>1</v>
      </c>
      <c r="I396" t="s">
        <v>450</v>
      </c>
      <c r="J396" t="s">
        <v>32</v>
      </c>
      <c r="K396" t="s">
        <v>38</v>
      </c>
      <c r="L396" t="s">
        <v>432</v>
      </c>
      <c r="M396">
        <v>4278.13</v>
      </c>
      <c r="N396" s="1">
        <v>43927</v>
      </c>
      <c r="O396" t="s">
        <v>17</v>
      </c>
      <c r="P396" t="s">
        <v>15</v>
      </c>
      <c r="R396" s="1">
        <v>43852</v>
      </c>
    </row>
    <row r="397" spans="2:18" x14ac:dyDescent="0.3">
      <c r="B397" t="s">
        <v>438</v>
      </c>
      <c r="C397" t="s">
        <v>317</v>
      </c>
      <c r="D397" t="s">
        <v>14</v>
      </c>
      <c r="E397" s="1">
        <v>43220</v>
      </c>
      <c r="F397" s="1">
        <v>44134</v>
      </c>
      <c r="G397" t="s">
        <v>28</v>
      </c>
      <c r="H397">
        <v>1</v>
      </c>
      <c r="I397" t="s">
        <v>450</v>
      </c>
      <c r="J397" t="s">
        <v>32</v>
      </c>
      <c r="K397" t="s">
        <v>38</v>
      </c>
      <c r="L397" t="s">
        <v>432</v>
      </c>
      <c r="M397">
        <v>4278.25</v>
      </c>
      <c r="N397" s="1">
        <v>44028</v>
      </c>
      <c r="O397" t="s">
        <v>17</v>
      </c>
      <c r="P397" t="s">
        <v>15</v>
      </c>
      <c r="R397" s="1">
        <v>43852</v>
      </c>
    </row>
    <row r="398" spans="2:18" x14ac:dyDescent="0.3">
      <c r="B398" t="s">
        <v>438</v>
      </c>
      <c r="C398" t="s">
        <v>317</v>
      </c>
      <c r="D398" t="s">
        <v>14</v>
      </c>
      <c r="E398" s="1">
        <v>43220</v>
      </c>
      <c r="F398" s="1">
        <v>44134</v>
      </c>
      <c r="G398" t="s">
        <v>28</v>
      </c>
      <c r="H398">
        <v>1</v>
      </c>
      <c r="I398" t="s">
        <v>450</v>
      </c>
      <c r="J398" t="s">
        <v>32</v>
      </c>
      <c r="K398" t="s">
        <v>38</v>
      </c>
      <c r="L398" t="s">
        <v>432</v>
      </c>
      <c r="M398">
        <v>4278.25</v>
      </c>
      <c r="N398" s="1">
        <v>44028</v>
      </c>
      <c r="O398" t="s">
        <v>17</v>
      </c>
      <c r="P398" t="s">
        <v>15</v>
      </c>
      <c r="R398" s="1">
        <v>43852</v>
      </c>
    </row>
    <row r="399" spans="2:18" x14ac:dyDescent="0.3">
      <c r="B399" t="s">
        <v>438</v>
      </c>
      <c r="C399" t="s">
        <v>317</v>
      </c>
      <c r="D399" t="s">
        <v>14</v>
      </c>
      <c r="E399" s="1">
        <v>43220</v>
      </c>
      <c r="F399" s="1">
        <v>44134</v>
      </c>
      <c r="G399" t="s">
        <v>28</v>
      </c>
      <c r="H399">
        <v>1</v>
      </c>
      <c r="I399" t="s">
        <v>450</v>
      </c>
      <c r="J399" t="s">
        <v>32</v>
      </c>
      <c r="K399" t="s">
        <v>38</v>
      </c>
      <c r="L399" t="s">
        <v>432</v>
      </c>
      <c r="M399">
        <v>4278.25</v>
      </c>
      <c r="N399" s="1">
        <v>44028</v>
      </c>
      <c r="O399" t="s">
        <v>17</v>
      </c>
      <c r="P399" t="s">
        <v>15</v>
      </c>
      <c r="R399" s="1">
        <v>43852</v>
      </c>
    </row>
    <row r="400" spans="2:18" x14ac:dyDescent="0.3">
      <c r="B400" t="s">
        <v>438</v>
      </c>
      <c r="C400" t="s">
        <v>317</v>
      </c>
      <c r="D400" t="s">
        <v>14</v>
      </c>
      <c r="E400" s="1">
        <v>43220</v>
      </c>
      <c r="F400" s="1">
        <v>44134</v>
      </c>
      <c r="G400" t="s">
        <v>28</v>
      </c>
      <c r="H400">
        <v>1</v>
      </c>
      <c r="I400" t="s">
        <v>450</v>
      </c>
      <c r="J400" t="s">
        <v>32</v>
      </c>
      <c r="K400" t="s">
        <v>38</v>
      </c>
      <c r="L400" t="s">
        <v>432</v>
      </c>
      <c r="M400">
        <v>4278.25</v>
      </c>
      <c r="N400" s="1">
        <v>44028</v>
      </c>
      <c r="O400" t="s">
        <v>17</v>
      </c>
      <c r="P400" t="s">
        <v>15</v>
      </c>
      <c r="R400" s="1">
        <v>43852</v>
      </c>
    </row>
    <row r="401" spans="2:18" x14ac:dyDescent="0.3">
      <c r="B401" t="s">
        <v>438</v>
      </c>
      <c r="C401" t="s">
        <v>317</v>
      </c>
      <c r="D401" t="s">
        <v>14</v>
      </c>
      <c r="E401" s="1">
        <v>43220</v>
      </c>
      <c r="F401" s="1">
        <v>44134</v>
      </c>
      <c r="G401" t="s">
        <v>28</v>
      </c>
      <c r="H401">
        <v>1</v>
      </c>
      <c r="I401" t="s">
        <v>450</v>
      </c>
      <c r="J401" t="s">
        <v>32</v>
      </c>
      <c r="K401" t="s">
        <v>38</v>
      </c>
      <c r="L401" t="s">
        <v>432</v>
      </c>
      <c r="M401">
        <v>4705.88</v>
      </c>
      <c r="N401" s="1">
        <v>43321</v>
      </c>
      <c r="O401" t="s">
        <v>17</v>
      </c>
      <c r="P401" t="s">
        <v>15</v>
      </c>
      <c r="R401" s="1">
        <v>43852</v>
      </c>
    </row>
    <row r="402" spans="2:18" x14ac:dyDescent="0.3">
      <c r="B402" t="s">
        <v>438</v>
      </c>
      <c r="C402" t="s">
        <v>317</v>
      </c>
      <c r="D402" t="s">
        <v>14</v>
      </c>
      <c r="E402" s="1">
        <v>43220</v>
      </c>
      <c r="F402" s="1">
        <v>44134</v>
      </c>
      <c r="G402" t="s">
        <v>28</v>
      </c>
      <c r="H402">
        <v>1</v>
      </c>
      <c r="I402" t="s">
        <v>450</v>
      </c>
      <c r="J402" t="s">
        <v>32</v>
      </c>
      <c r="K402" t="s">
        <v>38</v>
      </c>
      <c r="L402" t="s">
        <v>432</v>
      </c>
      <c r="M402">
        <v>4705.88</v>
      </c>
      <c r="N402" s="1">
        <v>43422</v>
      </c>
      <c r="O402" t="s">
        <v>17</v>
      </c>
      <c r="P402" t="s">
        <v>15</v>
      </c>
      <c r="R402" s="1">
        <v>43852</v>
      </c>
    </row>
    <row r="403" spans="2:18" x14ac:dyDescent="0.3">
      <c r="B403" t="s">
        <v>438</v>
      </c>
      <c r="C403" t="s">
        <v>317</v>
      </c>
      <c r="D403" t="s">
        <v>14</v>
      </c>
      <c r="E403" s="1">
        <v>43220</v>
      </c>
      <c r="F403" s="1">
        <v>44134</v>
      </c>
      <c r="G403" t="s">
        <v>28</v>
      </c>
      <c r="H403">
        <v>1</v>
      </c>
      <c r="I403" t="s">
        <v>450</v>
      </c>
      <c r="J403" t="s">
        <v>32</v>
      </c>
      <c r="K403" t="s">
        <v>38</v>
      </c>
      <c r="L403" t="s">
        <v>432</v>
      </c>
      <c r="M403">
        <v>4705.88</v>
      </c>
      <c r="N403" s="1">
        <v>43523</v>
      </c>
      <c r="O403" t="s">
        <v>17</v>
      </c>
      <c r="P403" t="s">
        <v>15</v>
      </c>
      <c r="R403" s="1">
        <v>43852</v>
      </c>
    </row>
    <row r="404" spans="2:18" x14ac:dyDescent="0.3">
      <c r="B404" t="s">
        <v>438</v>
      </c>
      <c r="C404" t="s">
        <v>317</v>
      </c>
      <c r="D404" t="s">
        <v>14</v>
      </c>
      <c r="E404" s="1">
        <v>43220</v>
      </c>
      <c r="F404" s="1">
        <v>44134</v>
      </c>
      <c r="G404" t="s">
        <v>28</v>
      </c>
      <c r="H404">
        <v>1</v>
      </c>
      <c r="I404" t="s">
        <v>450</v>
      </c>
      <c r="J404" t="s">
        <v>32</v>
      </c>
      <c r="K404" t="s">
        <v>38</v>
      </c>
      <c r="L404" t="s">
        <v>432</v>
      </c>
      <c r="M404">
        <v>4705.88</v>
      </c>
      <c r="N404" s="1">
        <v>43624</v>
      </c>
      <c r="O404" t="s">
        <v>17</v>
      </c>
      <c r="P404" t="s">
        <v>15</v>
      </c>
      <c r="R404" s="1">
        <v>43852</v>
      </c>
    </row>
    <row r="405" spans="2:18" x14ac:dyDescent="0.3">
      <c r="B405" t="s">
        <v>438</v>
      </c>
      <c r="C405" t="s">
        <v>317</v>
      </c>
      <c r="D405" t="s">
        <v>14</v>
      </c>
      <c r="E405" s="1">
        <v>43220</v>
      </c>
      <c r="F405" s="1">
        <v>44134</v>
      </c>
      <c r="G405" t="s">
        <v>28</v>
      </c>
      <c r="H405">
        <v>1</v>
      </c>
      <c r="I405" t="s">
        <v>450</v>
      </c>
      <c r="J405" t="s">
        <v>32</v>
      </c>
      <c r="K405" t="s">
        <v>38</v>
      </c>
      <c r="L405" t="s">
        <v>432</v>
      </c>
      <c r="M405">
        <v>4705.88</v>
      </c>
      <c r="N405" s="1">
        <v>43725</v>
      </c>
      <c r="O405" t="s">
        <v>17</v>
      </c>
      <c r="P405" t="s">
        <v>15</v>
      </c>
      <c r="R405" s="1">
        <v>43852</v>
      </c>
    </row>
    <row r="406" spans="2:18" x14ac:dyDescent="0.3">
      <c r="B406" t="s">
        <v>438</v>
      </c>
      <c r="C406" t="s">
        <v>317</v>
      </c>
      <c r="D406" t="s">
        <v>14</v>
      </c>
      <c r="E406" s="1">
        <v>43220</v>
      </c>
      <c r="F406" s="1">
        <v>44134</v>
      </c>
      <c r="G406" t="s">
        <v>28</v>
      </c>
      <c r="H406">
        <v>1</v>
      </c>
      <c r="I406" t="s">
        <v>450</v>
      </c>
      <c r="J406" t="s">
        <v>32</v>
      </c>
      <c r="K406" t="s">
        <v>38</v>
      </c>
      <c r="L406" t="s">
        <v>432</v>
      </c>
      <c r="M406">
        <v>6417.13</v>
      </c>
      <c r="N406" s="1">
        <v>43220</v>
      </c>
      <c r="O406" t="s">
        <v>17</v>
      </c>
      <c r="P406" t="s">
        <v>15</v>
      </c>
      <c r="R406" s="1">
        <v>43852</v>
      </c>
    </row>
    <row r="407" spans="2:18" x14ac:dyDescent="0.3">
      <c r="B407" t="s">
        <v>438</v>
      </c>
      <c r="C407" t="s">
        <v>319</v>
      </c>
      <c r="D407" t="s">
        <v>14</v>
      </c>
      <c r="E407" s="1">
        <v>43339</v>
      </c>
      <c r="F407" s="1">
        <v>44069</v>
      </c>
      <c r="G407" t="s">
        <v>28</v>
      </c>
      <c r="H407">
        <v>1</v>
      </c>
      <c r="I407" t="s">
        <v>450</v>
      </c>
      <c r="J407" t="s">
        <v>32</v>
      </c>
      <c r="K407" t="s">
        <v>38</v>
      </c>
      <c r="L407" t="s">
        <v>432</v>
      </c>
      <c r="M407">
        <v>70935.55</v>
      </c>
      <c r="N407" s="1">
        <v>43888</v>
      </c>
      <c r="O407" t="s">
        <v>17</v>
      </c>
      <c r="P407" t="s">
        <v>15</v>
      </c>
      <c r="R407" s="1">
        <v>43852</v>
      </c>
    </row>
    <row r="408" spans="2:18" x14ac:dyDescent="0.3">
      <c r="B408" t="s">
        <v>438</v>
      </c>
      <c r="C408" t="s">
        <v>319</v>
      </c>
      <c r="D408" t="s">
        <v>14</v>
      </c>
      <c r="E408" s="1">
        <v>43339</v>
      </c>
      <c r="F408" s="1">
        <v>44069</v>
      </c>
      <c r="G408" t="s">
        <v>28</v>
      </c>
      <c r="H408">
        <v>1</v>
      </c>
      <c r="I408" t="s">
        <v>450</v>
      </c>
      <c r="J408" t="s">
        <v>32</v>
      </c>
      <c r="K408" t="s">
        <v>38</v>
      </c>
      <c r="L408" t="s">
        <v>432</v>
      </c>
      <c r="M408">
        <v>70935.55</v>
      </c>
      <c r="N408" s="1">
        <v>43888</v>
      </c>
      <c r="O408" t="s">
        <v>17</v>
      </c>
      <c r="P408" t="s">
        <v>15</v>
      </c>
      <c r="R408" s="1">
        <v>43852</v>
      </c>
    </row>
    <row r="409" spans="2:18" x14ac:dyDescent="0.3">
      <c r="B409" t="s">
        <v>438</v>
      </c>
      <c r="C409" t="s">
        <v>319</v>
      </c>
      <c r="D409" t="s">
        <v>14</v>
      </c>
      <c r="E409" s="1">
        <v>43339</v>
      </c>
      <c r="F409" s="1">
        <v>44069</v>
      </c>
      <c r="G409" t="s">
        <v>28</v>
      </c>
      <c r="H409">
        <v>1</v>
      </c>
      <c r="I409" t="s">
        <v>450</v>
      </c>
      <c r="J409" t="s">
        <v>32</v>
      </c>
      <c r="K409" t="s">
        <v>38</v>
      </c>
      <c r="L409" t="s">
        <v>432</v>
      </c>
      <c r="M409">
        <v>70935.55</v>
      </c>
      <c r="N409" s="1">
        <v>43888</v>
      </c>
      <c r="O409" t="s">
        <v>17</v>
      </c>
      <c r="P409" t="s">
        <v>15</v>
      </c>
      <c r="R409" s="1">
        <v>43852</v>
      </c>
    </row>
    <row r="410" spans="2:18" x14ac:dyDescent="0.3">
      <c r="B410" t="s">
        <v>438</v>
      </c>
      <c r="C410" t="s">
        <v>319</v>
      </c>
      <c r="D410" t="s">
        <v>14</v>
      </c>
      <c r="E410" s="1">
        <v>43339</v>
      </c>
      <c r="F410" s="1">
        <v>44069</v>
      </c>
      <c r="G410" t="s">
        <v>28</v>
      </c>
      <c r="H410">
        <v>1</v>
      </c>
      <c r="I410" t="s">
        <v>450</v>
      </c>
      <c r="J410" t="s">
        <v>32</v>
      </c>
      <c r="K410" t="s">
        <v>38</v>
      </c>
      <c r="L410" t="s">
        <v>432</v>
      </c>
      <c r="M410">
        <v>70935.55</v>
      </c>
      <c r="N410" s="1">
        <v>43888</v>
      </c>
      <c r="O410" t="s">
        <v>17</v>
      </c>
      <c r="P410" t="s">
        <v>15</v>
      </c>
      <c r="R410" s="1">
        <v>43852</v>
      </c>
    </row>
    <row r="411" spans="2:18" x14ac:dyDescent="0.3">
      <c r="B411" t="s">
        <v>438</v>
      </c>
      <c r="C411" t="s">
        <v>319</v>
      </c>
      <c r="D411" t="s">
        <v>14</v>
      </c>
      <c r="E411" s="1">
        <v>43339</v>
      </c>
      <c r="F411" s="1">
        <v>44069</v>
      </c>
      <c r="G411" t="s">
        <v>28</v>
      </c>
      <c r="H411">
        <v>1</v>
      </c>
      <c r="I411" t="s">
        <v>450</v>
      </c>
      <c r="J411" t="s">
        <v>32</v>
      </c>
      <c r="K411" t="s">
        <v>38</v>
      </c>
      <c r="L411" t="s">
        <v>432</v>
      </c>
      <c r="M411">
        <v>90281.89</v>
      </c>
      <c r="N411" s="1">
        <v>43431</v>
      </c>
      <c r="O411" t="s">
        <v>17</v>
      </c>
      <c r="P411" t="s">
        <v>15</v>
      </c>
      <c r="R411" s="1">
        <v>43852</v>
      </c>
    </row>
    <row r="412" spans="2:18" x14ac:dyDescent="0.3">
      <c r="B412" t="s">
        <v>438</v>
      </c>
      <c r="C412" t="s">
        <v>319</v>
      </c>
      <c r="D412" t="s">
        <v>14</v>
      </c>
      <c r="E412" s="1">
        <v>43339</v>
      </c>
      <c r="F412" s="1">
        <v>44069</v>
      </c>
      <c r="G412" t="s">
        <v>28</v>
      </c>
      <c r="H412">
        <v>1</v>
      </c>
      <c r="I412" t="s">
        <v>450</v>
      </c>
      <c r="J412" t="s">
        <v>32</v>
      </c>
      <c r="K412" t="s">
        <v>38</v>
      </c>
      <c r="L412" t="s">
        <v>432</v>
      </c>
      <c r="M412">
        <v>90281.89</v>
      </c>
      <c r="N412" s="1">
        <v>43523</v>
      </c>
      <c r="O412" t="s">
        <v>17</v>
      </c>
      <c r="P412" t="s">
        <v>15</v>
      </c>
      <c r="R412" s="1">
        <v>43852</v>
      </c>
    </row>
    <row r="413" spans="2:18" x14ac:dyDescent="0.3">
      <c r="B413" t="s">
        <v>438</v>
      </c>
      <c r="C413" t="s">
        <v>319</v>
      </c>
      <c r="D413" t="s">
        <v>14</v>
      </c>
      <c r="E413" s="1">
        <v>43339</v>
      </c>
      <c r="F413" s="1">
        <v>44069</v>
      </c>
      <c r="G413" t="s">
        <v>28</v>
      </c>
      <c r="H413">
        <v>1</v>
      </c>
      <c r="I413" t="s">
        <v>450</v>
      </c>
      <c r="J413" t="s">
        <v>32</v>
      </c>
      <c r="K413" t="s">
        <v>38</v>
      </c>
      <c r="L413" t="s">
        <v>432</v>
      </c>
      <c r="M413">
        <v>90281.89</v>
      </c>
      <c r="N413" s="1">
        <v>43612</v>
      </c>
      <c r="O413" t="s">
        <v>17</v>
      </c>
      <c r="P413" t="s">
        <v>15</v>
      </c>
      <c r="R413" s="1">
        <v>43852</v>
      </c>
    </row>
    <row r="414" spans="2:18" x14ac:dyDescent="0.3">
      <c r="B414" t="s">
        <v>438</v>
      </c>
      <c r="C414" t="s">
        <v>319</v>
      </c>
      <c r="D414" t="s">
        <v>14</v>
      </c>
      <c r="E414" s="1">
        <v>43339</v>
      </c>
      <c r="F414" s="1">
        <v>44069</v>
      </c>
      <c r="G414" t="s">
        <v>28</v>
      </c>
      <c r="H414">
        <v>1</v>
      </c>
      <c r="I414" t="s">
        <v>450</v>
      </c>
      <c r="J414" t="s">
        <v>32</v>
      </c>
      <c r="K414" t="s">
        <v>38</v>
      </c>
      <c r="L414" t="s">
        <v>432</v>
      </c>
      <c r="M414">
        <v>90281.89</v>
      </c>
      <c r="N414" s="1">
        <v>43704</v>
      </c>
      <c r="O414" t="s">
        <v>17</v>
      </c>
      <c r="P414" t="s">
        <v>15</v>
      </c>
      <c r="R414" s="1">
        <v>43852</v>
      </c>
    </row>
    <row r="415" spans="2:18" x14ac:dyDescent="0.3">
      <c r="B415" t="s">
        <v>438</v>
      </c>
      <c r="C415" t="s">
        <v>319</v>
      </c>
      <c r="D415" t="s">
        <v>14</v>
      </c>
      <c r="E415" s="1">
        <v>43339</v>
      </c>
      <c r="F415" s="1">
        <v>44069</v>
      </c>
      <c r="G415" t="s">
        <v>28</v>
      </c>
      <c r="H415">
        <v>1</v>
      </c>
      <c r="I415" t="s">
        <v>450</v>
      </c>
      <c r="J415" t="s">
        <v>32</v>
      </c>
      <c r="K415" t="s">
        <v>38</v>
      </c>
      <c r="L415" t="s">
        <v>432</v>
      </c>
      <c r="M415">
        <v>90281.89</v>
      </c>
      <c r="N415" s="1">
        <v>43796</v>
      </c>
      <c r="O415" t="s">
        <v>17</v>
      </c>
      <c r="P415" t="s">
        <v>15</v>
      </c>
      <c r="R415" s="1">
        <v>43852</v>
      </c>
    </row>
    <row r="416" spans="2:18" x14ac:dyDescent="0.3">
      <c r="B416" t="s">
        <v>438</v>
      </c>
      <c r="C416" t="s">
        <v>319</v>
      </c>
      <c r="D416" t="s">
        <v>14</v>
      </c>
      <c r="E416" s="1">
        <v>43339</v>
      </c>
      <c r="F416" s="1">
        <v>44069</v>
      </c>
      <c r="G416" t="s">
        <v>28</v>
      </c>
      <c r="H416">
        <v>1</v>
      </c>
      <c r="I416" t="s">
        <v>450</v>
      </c>
      <c r="J416" t="s">
        <v>32</v>
      </c>
      <c r="K416" t="s">
        <v>38</v>
      </c>
      <c r="L416" t="s">
        <v>432</v>
      </c>
      <c r="M416">
        <v>122525.38</v>
      </c>
      <c r="N416" s="1">
        <v>43339</v>
      </c>
      <c r="O416" t="s">
        <v>17</v>
      </c>
      <c r="P416" t="s">
        <v>15</v>
      </c>
      <c r="R416" s="1">
        <v>43852</v>
      </c>
    </row>
    <row r="417" spans="2:18" x14ac:dyDescent="0.3">
      <c r="B417" t="s">
        <v>438</v>
      </c>
      <c r="C417" t="s">
        <v>319</v>
      </c>
      <c r="D417" t="s">
        <v>14</v>
      </c>
      <c r="E417" s="1">
        <v>43339</v>
      </c>
      <c r="F417" s="1">
        <v>44069</v>
      </c>
      <c r="G417" t="s">
        <v>28</v>
      </c>
      <c r="H417">
        <v>1</v>
      </c>
      <c r="I417" t="s">
        <v>450</v>
      </c>
      <c r="J417" t="s">
        <v>32</v>
      </c>
      <c r="K417" t="s">
        <v>38</v>
      </c>
      <c r="L417" t="s">
        <v>432</v>
      </c>
      <c r="M417">
        <v>0</v>
      </c>
      <c r="N417" s="1">
        <v>43888</v>
      </c>
      <c r="O417" t="s">
        <v>17</v>
      </c>
      <c r="P417" t="s">
        <v>15</v>
      </c>
      <c r="R417" s="1">
        <v>43852</v>
      </c>
    </row>
    <row r="418" spans="2:18" x14ac:dyDescent="0.3">
      <c r="B418" t="s">
        <v>438</v>
      </c>
      <c r="C418" t="s">
        <v>319</v>
      </c>
      <c r="D418" t="s">
        <v>14</v>
      </c>
      <c r="E418" s="1">
        <v>43339</v>
      </c>
      <c r="F418" s="1">
        <v>44069</v>
      </c>
      <c r="G418" t="s">
        <v>28</v>
      </c>
      <c r="H418">
        <v>1</v>
      </c>
      <c r="I418" t="s">
        <v>450</v>
      </c>
      <c r="J418" t="s">
        <v>32</v>
      </c>
      <c r="K418" t="s">
        <v>38</v>
      </c>
      <c r="L418" t="s">
        <v>432</v>
      </c>
      <c r="M418">
        <v>0</v>
      </c>
      <c r="N418" s="1">
        <v>43888</v>
      </c>
      <c r="O418" t="s">
        <v>17</v>
      </c>
      <c r="P418" t="s">
        <v>15</v>
      </c>
      <c r="R418" s="1">
        <v>43852</v>
      </c>
    </row>
    <row r="419" spans="2:18" x14ac:dyDescent="0.3">
      <c r="B419" t="s">
        <v>438</v>
      </c>
      <c r="C419" t="s">
        <v>319</v>
      </c>
      <c r="D419" t="s">
        <v>14</v>
      </c>
      <c r="E419" s="1">
        <v>43339</v>
      </c>
      <c r="F419" s="1">
        <v>44069</v>
      </c>
      <c r="G419" t="s">
        <v>28</v>
      </c>
      <c r="H419">
        <v>1</v>
      </c>
      <c r="I419" t="s">
        <v>450</v>
      </c>
      <c r="J419" t="s">
        <v>32</v>
      </c>
      <c r="K419" t="s">
        <v>38</v>
      </c>
      <c r="L419" t="s">
        <v>432</v>
      </c>
      <c r="M419">
        <v>0</v>
      </c>
      <c r="N419" s="1">
        <v>43888</v>
      </c>
      <c r="O419" t="s">
        <v>17</v>
      </c>
      <c r="P419" t="s">
        <v>15</v>
      </c>
      <c r="R419" s="1">
        <v>43852</v>
      </c>
    </row>
    <row r="420" spans="2:18" x14ac:dyDescent="0.3">
      <c r="B420" t="s">
        <v>438</v>
      </c>
      <c r="C420" t="s">
        <v>319</v>
      </c>
      <c r="D420" t="s">
        <v>14</v>
      </c>
      <c r="E420" s="1">
        <v>43339</v>
      </c>
      <c r="F420" s="1">
        <v>44069</v>
      </c>
      <c r="G420" t="s">
        <v>28</v>
      </c>
      <c r="H420">
        <v>1</v>
      </c>
      <c r="I420" t="s">
        <v>450</v>
      </c>
      <c r="J420" t="s">
        <v>32</v>
      </c>
      <c r="K420" t="s">
        <v>38</v>
      </c>
      <c r="L420" t="s">
        <v>432</v>
      </c>
      <c r="M420">
        <v>0</v>
      </c>
      <c r="N420" s="1">
        <v>43888</v>
      </c>
      <c r="O420" t="s">
        <v>17</v>
      </c>
      <c r="P420" t="s">
        <v>15</v>
      </c>
      <c r="R420" s="1">
        <v>43852</v>
      </c>
    </row>
    <row r="421" spans="2:18" x14ac:dyDescent="0.3">
      <c r="B421" t="s">
        <v>438</v>
      </c>
      <c r="C421" t="s">
        <v>319</v>
      </c>
      <c r="D421" t="s">
        <v>14</v>
      </c>
      <c r="E421" s="1">
        <v>43339</v>
      </c>
      <c r="F421" s="1">
        <v>44069</v>
      </c>
      <c r="G421" t="s">
        <v>28</v>
      </c>
      <c r="H421">
        <v>1</v>
      </c>
      <c r="I421" t="s">
        <v>450</v>
      </c>
      <c r="J421" t="s">
        <v>32</v>
      </c>
      <c r="K421" t="s">
        <v>38</v>
      </c>
      <c r="L421" t="s">
        <v>432</v>
      </c>
      <c r="M421">
        <v>0</v>
      </c>
      <c r="N421" s="1">
        <v>43431</v>
      </c>
      <c r="O421" t="s">
        <v>17</v>
      </c>
      <c r="P421" t="s">
        <v>15</v>
      </c>
      <c r="R421" s="1">
        <v>43852</v>
      </c>
    </row>
    <row r="422" spans="2:18" x14ac:dyDescent="0.3">
      <c r="B422" t="s">
        <v>438</v>
      </c>
      <c r="C422" t="s">
        <v>319</v>
      </c>
      <c r="D422" t="s">
        <v>14</v>
      </c>
      <c r="E422" s="1">
        <v>43339</v>
      </c>
      <c r="F422" s="1">
        <v>44069</v>
      </c>
      <c r="G422" t="s">
        <v>28</v>
      </c>
      <c r="H422">
        <v>1</v>
      </c>
      <c r="I422" t="s">
        <v>450</v>
      </c>
      <c r="J422" t="s">
        <v>32</v>
      </c>
      <c r="K422" t="s">
        <v>38</v>
      </c>
      <c r="L422" t="s">
        <v>432</v>
      </c>
      <c r="M422">
        <v>0</v>
      </c>
      <c r="N422" s="1">
        <v>43523</v>
      </c>
      <c r="O422" t="s">
        <v>17</v>
      </c>
      <c r="P422" t="s">
        <v>15</v>
      </c>
      <c r="R422" s="1">
        <v>43852</v>
      </c>
    </row>
    <row r="423" spans="2:18" x14ac:dyDescent="0.3">
      <c r="B423" t="s">
        <v>438</v>
      </c>
      <c r="C423" t="s">
        <v>319</v>
      </c>
      <c r="D423" t="s">
        <v>14</v>
      </c>
      <c r="E423" s="1">
        <v>43339</v>
      </c>
      <c r="F423" s="1">
        <v>44069</v>
      </c>
      <c r="G423" t="s">
        <v>28</v>
      </c>
      <c r="H423">
        <v>1</v>
      </c>
      <c r="I423" t="s">
        <v>450</v>
      </c>
      <c r="J423" t="s">
        <v>32</v>
      </c>
      <c r="K423" t="s">
        <v>38</v>
      </c>
      <c r="L423" t="s">
        <v>432</v>
      </c>
      <c r="M423">
        <v>0</v>
      </c>
      <c r="N423" s="1">
        <v>43612</v>
      </c>
      <c r="O423" t="s">
        <v>17</v>
      </c>
      <c r="P423" t="s">
        <v>15</v>
      </c>
      <c r="R423" s="1">
        <v>43852</v>
      </c>
    </row>
    <row r="424" spans="2:18" x14ac:dyDescent="0.3">
      <c r="B424" t="s">
        <v>438</v>
      </c>
      <c r="C424" t="s">
        <v>319</v>
      </c>
      <c r="D424" t="s">
        <v>14</v>
      </c>
      <c r="E424" s="1">
        <v>43339</v>
      </c>
      <c r="F424" s="1">
        <v>44069</v>
      </c>
      <c r="G424" t="s">
        <v>28</v>
      </c>
      <c r="H424">
        <v>1</v>
      </c>
      <c r="I424" t="s">
        <v>450</v>
      </c>
      <c r="J424" t="s">
        <v>32</v>
      </c>
      <c r="K424" t="s">
        <v>38</v>
      </c>
      <c r="L424" t="s">
        <v>432</v>
      </c>
      <c r="M424">
        <v>0</v>
      </c>
      <c r="N424" s="1">
        <v>43704</v>
      </c>
      <c r="O424" t="s">
        <v>17</v>
      </c>
      <c r="P424" t="s">
        <v>15</v>
      </c>
      <c r="R424" s="1">
        <v>43852</v>
      </c>
    </row>
    <row r="425" spans="2:18" x14ac:dyDescent="0.3">
      <c r="B425" t="s">
        <v>438</v>
      </c>
      <c r="C425" t="s">
        <v>319</v>
      </c>
      <c r="D425" t="s">
        <v>14</v>
      </c>
      <c r="E425" s="1">
        <v>43339</v>
      </c>
      <c r="F425" s="1">
        <v>44069</v>
      </c>
      <c r="G425" t="s">
        <v>28</v>
      </c>
      <c r="H425">
        <v>1</v>
      </c>
      <c r="I425" t="s">
        <v>450</v>
      </c>
      <c r="J425" t="s">
        <v>32</v>
      </c>
      <c r="K425" t="s">
        <v>38</v>
      </c>
      <c r="L425" t="s">
        <v>432</v>
      </c>
      <c r="M425">
        <v>0</v>
      </c>
      <c r="N425" s="1">
        <v>43796</v>
      </c>
      <c r="O425" t="s">
        <v>17</v>
      </c>
      <c r="P425" t="s">
        <v>15</v>
      </c>
      <c r="R425" s="1">
        <v>43852</v>
      </c>
    </row>
    <row r="426" spans="2:18" x14ac:dyDescent="0.3">
      <c r="B426" t="s">
        <v>438</v>
      </c>
      <c r="C426" t="s">
        <v>319</v>
      </c>
      <c r="D426" t="s">
        <v>14</v>
      </c>
      <c r="E426" s="1">
        <v>43339</v>
      </c>
      <c r="F426" s="1">
        <v>44069</v>
      </c>
      <c r="G426" t="s">
        <v>28</v>
      </c>
      <c r="H426">
        <v>1</v>
      </c>
      <c r="I426" t="s">
        <v>450</v>
      </c>
      <c r="J426" t="s">
        <v>32</v>
      </c>
      <c r="K426" t="s">
        <v>38</v>
      </c>
      <c r="L426" t="s">
        <v>432</v>
      </c>
      <c r="M426">
        <v>0</v>
      </c>
      <c r="N426" s="1">
        <v>43339</v>
      </c>
      <c r="O426" t="s">
        <v>17</v>
      </c>
      <c r="P426" t="s">
        <v>15</v>
      </c>
      <c r="R426" s="1">
        <v>43852</v>
      </c>
    </row>
    <row r="427" spans="2:18" x14ac:dyDescent="0.3">
      <c r="B427" t="s">
        <v>438</v>
      </c>
      <c r="C427" t="s">
        <v>320</v>
      </c>
      <c r="D427" t="s">
        <v>14</v>
      </c>
      <c r="E427" s="1">
        <v>43326</v>
      </c>
      <c r="F427" s="1">
        <v>44240</v>
      </c>
      <c r="G427" t="s">
        <v>28</v>
      </c>
      <c r="H427">
        <v>1</v>
      </c>
      <c r="I427" t="s">
        <v>450</v>
      </c>
      <c r="J427" t="s">
        <v>32</v>
      </c>
      <c r="K427" t="s">
        <v>38</v>
      </c>
      <c r="L427" t="s">
        <v>432</v>
      </c>
      <c r="M427">
        <v>62399.23</v>
      </c>
      <c r="N427" s="1">
        <v>44057</v>
      </c>
      <c r="O427" t="s">
        <v>17</v>
      </c>
      <c r="P427" t="s">
        <v>15</v>
      </c>
      <c r="R427" s="1">
        <v>43852</v>
      </c>
    </row>
    <row r="428" spans="2:18" x14ac:dyDescent="0.3">
      <c r="B428" t="s">
        <v>438</v>
      </c>
      <c r="C428" t="s">
        <v>320</v>
      </c>
      <c r="D428" t="s">
        <v>14</v>
      </c>
      <c r="E428" s="1">
        <v>43326</v>
      </c>
      <c r="F428" s="1">
        <v>44240</v>
      </c>
      <c r="G428" t="s">
        <v>28</v>
      </c>
      <c r="H428">
        <v>1</v>
      </c>
      <c r="I428" t="s">
        <v>450</v>
      </c>
      <c r="J428" t="s">
        <v>32</v>
      </c>
      <c r="K428" t="s">
        <v>38</v>
      </c>
      <c r="L428" t="s">
        <v>432</v>
      </c>
      <c r="M428">
        <v>62399.23</v>
      </c>
      <c r="N428" s="1">
        <v>44057</v>
      </c>
      <c r="O428" t="s">
        <v>17</v>
      </c>
      <c r="P428" t="s">
        <v>15</v>
      </c>
      <c r="R428" s="1">
        <v>43852</v>
      </c>
    </row>
    <row r="429" spans="2:18" x14ac:dyDescent="0.3">
      <c r="B429" t="s">
        <v>438</v>
      </c>
      <c r="C429" t="s">
        <v>320</v>
      </c>
      <c r="D429" t="s">
        <v>14</v>
      </c>
      <c r="E429" s="1">
        <v>43326</v>
      </c>
      <c r="F429" s="1">
        <v>44240</v>
      </c>
      <c r="G429" t="s">
        <v>28</v>
      </c>
      <c r="H429">
        <v>1</v>
      </c>
      <c r="I429" t="s">
        <v>450</v>
      </c>
      <c r="J429" t="s">
        <v>32</v>
      </c>
      <c r="K429" t="s">
        <v>38</v>
      </c>
      <c r="L429" t="s">
        <v>432</v>
      </c>
      <c r="M429">
        <v>62399.23</v>
      </c>
      <c r="N429" s="1">
        <v>44057</v>
      </c>
      <c r="O429" t="s">
        <v>17</v>
      </c>
      <c r="P429" t="s">
        <v>15</v>
      </c>
      <c r="R429" s="1">
        <v>43852</v>
      </c>
    </row>
    <row r="430" spans="2:18" x14ac:dyDescent="0.3">
      <c r="B430" t="s">
        <v>438</v>
      </c>
      <c r="C430" t="s">
        <v>320</v>
      </c>
      <c r="D430" t="s">
        <v>14</v>
      </c>
      <c r="E430" s="1">
        <v>43326</v>
      </c>
      <c r="F430" s="1">
        <v>44240</v>
      </c>
      <c r="G430" t="s">
        <v>28</v>
      </c>
      <c r="H430">
        <v>1</v>
      </c>
      <c r="I430" t="s">
        <v>450</v>
      </c>
      <c r="J430" t="s">
        <v>32</v>
      </c>
      <c r="K430" t="s">
        <v>38</v>
      </c>
      <c r="L430" t="s">
        <v>432</v>
      </c>
      <c r="M430">
        <v>62399.23</v>
      </c>
      <c r="N430" s="1">
        <v>44057</v>
      </c>
      <c r="O430" t="s">
        <v>17</v>
      </c>
      <c r="P430" t="s">
        <v>15</v>
      </c>
      <c r="R430" s="1">
        <v>43852</v>
      </c>
    </row>
    <row r="431" spans="2:18" x14ac:dyDescent="0.3">
      <c r="B431" t="s">
        <v>438</v>
      </c>
      <c r="C431" t="s">
        <v>320</v>
      </c>
      <c r="D431" t="s">
        <v>14</v>
      </c>
      <c r="E431" s="1">
        <v>43326</v>
      </c>
      <c r="F431" s="1">
        <v>44240</v>
      </c>
      <c r="G431" t="s">
        <v>28</v>
      </c>
      <c r="H431">
        <v>1</v>
      </c>
      <c r="I431" t="s">
        <v>450</v>
      </c>
      <c r="J431" t="s">
        <v>32</v>
      </c>
      <c r="K431" t="s">
        <v>38</v>
      </c>
      <c r="L431" t="s">
        <v>432</v>
      </c>
      <c r="M431">
        <v>62399.23</v>
      </c>
      <c r="N431" s="1">
        <v>44057</v>
      </c>
      <c r="O431" t="s">
        <v>17</v>
      </c>
      <c r="P431" t="s">
        <v>15</v>
      </c>
      <c r="R431" s="1">
        <v>43852</v>
      </c>
    </row>
    <row r="432" spans="2:18" x14ac:dyDescent="0.3">
      <c r="B432" t="s">
        <v>438</v>
      </c>
      <c r="C432" t="s">
        <v>320</v>
      </c>
      <c r="D432" t="s">
        <v>14</v>
      </c>
      <c r="E432" s="1">
        <v>43326</v>
      </c>
      <c r="F432" s="1">
        <v>44240</v>
      </c>
      <c r="G432" t="s">
        <v>28</v>
      </c>
      <c r="H432">
        <v>1</v>
      </c>
      <c r="I432" t="s">
        <v>450</v>
      </c>
      <c r="J432" t="s">
        <v>32</v>
      </c>
      <c r="K432" t="s">
        <v>38</v>
      </c>
      <c r="L432" t="s">
        <v>432</v>
      </c>
      <c r="M432">
        <v>62399.23</v>
      </c>
      <c r="N432" s="1">
        <v>44057</v>
      </c>
      <c r="O432" t="s">
        <v>17</v>
      </c>
      <c r="P432" t="s">
        <v>15</v>
      </c>
      <c r="R432" s="1">
        <v>43852</v>
      </c>
    </row>
    <row r="433" spans="2:18" x14ac:dyDescent="0.3">
      <c r="B433" t="s">
        <v>438</v>
      </c>
      <c r="C433" t="s">
        <v>320</v>
      </c>
      <c r="D433" t="s">
        <v>14</v>
      </c>
      <c r="E433" s="1">
        <v>43326</v>
      </c>
      <c r="F433" s="1">
        <v>44240</v>
      </c>
      <c r="G433" t="s">
        <v>28</v>
      </c>
      <c r="H433">
        <v>1</v>
      </c>
      <c r="I433" t="s">
        <v>450</v>
      </c>
      <c r="J433" t="s">
        <v>32</v>
      </c>
      <c r="K433" t="s">
        <v>38</v>
      </c>
      <c r="L433" t="s">
        <v>432</v>
      </c>
      <c r="M433">
        <v>62399.23</v>
      </c>
      <c r="N433" s="1">
        <v>44057</v>
      </c>
      <c r="O433" t="s">
        <v>17</v>
      </c>
      <c r="P433" t="s">
        <v>15</v>
      </c>
      <c r="R433" s="1">
        <v>43852</v>
      </c>
    </row>
    <row r="434" spans="2:18" x14ac:dyDescent="0.3">
      <c r="B434" t="s">
        <v>438</v>
      </c>
      <c r="C434" t="s">
        <v>320</v>
      </c>
      <c r="D434" t="s">
        <v>14</v>
      </c>
      <c r="E434" s="1">
        <v>43326</v>
      </c>
      <c r="F434" s="1">
        <v>44240</v>
      </c>
      <c r="G434" t="s">
        <v>28</v>
      </c>
      <c r="H434">
        <v>1</v>
      </c>
      <c r="I434" t="s">
        <v>450</v>
      </c>
      <c r="J434" t="s">
        <v>32</v>
      </c>
      <c r="K434" t="s">
        <v>38</v>
      </c>
      <c r="L434" t="s">
        <v>432</v>
      </c>
      <c r="M434">
        <v>62399.23</v>
      </c>
      <c r="N434" s="1">
        <v>44057</v>
      </c>
      <c r="O434" t="s">
        <v>17</v>
      </c>
      <c r="P434" t="s">
        <v>15</v>
      </c>
      <c r="R434" s="1">
        <v>43852</v>
      </c>
    </row>
    <row r="435" spans="2:18" x14ac:dyDescent="0.3">
      <c r="B435" t="s">
        <v>438</v>
      </c>
      <c r="C435" t="s">
        <v>320</v>
      </c>
      <c r="D435" t="s">
        <v>14</v>
      </c>
      <c r="E435" s="1">
        <v>43326</v>
      </c>
      <c r="F435" s="1">
        <v>44240</v>
      </c>
      <c r="G435" t="s">
        <v>28</v>
      </c>
      <c r="H435">
        <v>1</v>
      </c>
      <c r="I435" t="s">
        <v>450</v>
      </c>
      <c r="J435" t="s">
        <v>32</v>
      </c>
      <c r="K435" t="s">
        <v>38</v>
      </c>
      <c r="L435" t="s">
        <v>432</v>
      </c>
      <c r="M435">
        <v>62399.4</v>
      </c>
      <c r="N435" s="1">
        <v>43875</v>
      </c>
      <c r="O435" t="s">
        <v>17</v>
      </c>
      <c r="P435" t="s">
        <v>15</v>
      </c>
      <c r="R435" s="1">
        <v>43852</v>
      </c>
    </row>
    <row r="436" spans="2:18" x14ac:dyDescent="0.3">
      <c r="B436" t="s">
        <v>438</v>
      </c>
      <c r="C436" t="s">
        <v>320</v>
      </c>
      <c r="D436" t="s">
        <v>14</v>
      </c>
      <c r="E436" s="1">
        <v>43326</v>
      </c>
      <c r="F436" s="1">
        <v>44240</v>
      </c>
      <c r="G436" t="s">
        <v>28</v>
      </c>
      <c r="H436">
        <v>1</v>
      </c>
      <c r="I436" t="s">
        <v>450</v>
      </c>
      <c r="J436" t="s">
        <v>32</v>
      </c>
      <c r="K436" t="s">
        <v>38</v>
      </c>
      <c r="L436" t="s">
        <v>432</v>
      </c>
      <c r="M436">
        <v>62399.4</v>
      </c>
      <c r="N436" s="1">
        <v>43965</v>
      </c>
      <c r="O436" t="s">
        <v>17</v>
      </c>
      <c r="P436" t="s">
        <v>15</v>
      </c>
      <c r="R436" s="1">
        <v>43852</v>
      </c>
    </row>
    <row r="437" spans="2:18" x14ac:dyDescent="0.3">
      <c r="B437" t="s">
        <v>438</v>
      </c>
      <c r="C437" t="s">
        <v>320</v>
      </c>
      <c r="D437" t="s">
        <v>14</v>
      </c>
      <c r="E437" s="1">
        <v>43326</v>
      </c>
      <c r="F437" s="1">
        <v>44240</v>
      </c>
      <c r="G437" t="s">
        <v>28</v>
      </c>
      <c r="H437">
        <v>1</v>
      </c>
      <c r="I437" t="s">
        <v>450</v>
      </c>
      <c r="J437" t="s">
        <v>32</v>
      </c>
      <c r="K437" t="s">
        <v>38</v>
      </c>
      <c r="L437" t="s">
        <v>432</v>
      </c>
      <c r="M437">
        <v>62399.4</v>
      </c>
      <c r="N437" s="1">
        <v>43783</v>
      </c>
      <c r="O437" t="s">
        <v>17</v>
      </c>
      <c r="P437" t="s">
        <v>15</v>
      </c>
      <c r="R437" s="1">
        <v>43852</v>
      </c>
    </row>
    <row r="438" spans="2:18" x14ac:dyDescent="0.3">
      <c r="B438" t="s">
        <v>438</v>
      </c>
      <c r="C438" t="s">
        <v>320</v>
      </c>
      <c r="D438" t="s">
        <v>14</v>
      </c>
      <c r="E438" s="1">
        <v>43326</v>
      </c>
      <c r="F438" s="1">
        <v>44240</v>
      </c>
      <c r="G438" t="s">
        <v>28</v>
      </c>
      <c r="H438">
        <v>1</v>
      </c>
      <c r="I438" t="s">
        <v>450</v>
      </c>
      <c r="J438" t="s">
        <v>32</v>
      </c>
      <c r="K438" t="s">
        <v>38</v>
      </c>
      <c r="L438" t="s">
        <v>432</v>
      </c>
      <c r="M438">
        <v>68639.38</v>
      </c>
      <c r="N438" s="1">
        <v>43418</v>
      </c>
      <c r="O438" t="s">
        <v>17</v>
      </c>
      <c r="P438" t="s">
        <v>15</v>
      </c>
      <c r="R438" s="1">
        <v>43852</v>
      </c>
    </row>
    <row r="439" spans="2:18" x14ac:dyDescent="0.3">
      <c r="B439" t="s">
        <v>438</v>
      </c>
      <c r="C439" t="s">
        <v>320</v>
      </c>
      <c r="D439" t="s">
        <v>14</v>
      </c>
      <c r="E439" s="1">
        <v>43326</v>
      </c>
      <c r="F439" s="1">
        <v>44240</v>
      </c>
      <c r="G439" t="s">
        <v>28</v>
      </c>
      <c r="H439">
        <v>1</v>
      </c>
      <c r="I439" t="s">
        <v>450</v>
      </c>
      <c r="J439" t="s">
        <v>32</v>
      </c>
      <c r="K439" t="s">
        <v>38</v>
      </c>
      <c r="L439" t="s">
        <v>432</v>
      </c>
      <c r="M439">
        <v>68639.38</v>
      </c>
      <c r="N439" s="1">
        <v>43510</v>
      </c>
      <c r="O439" t="s">
        <v>17</v>
      </c>
      <c r="P439" t="s">
        <v>15</v>
      </c>
      <c r="R439" s="1">
        <v>43852</v>
      </c>
    </row>
    <row r="440" spans="2:18" x14ac:dyDescent="0.3">
      <c r="B440" t="s">
        <v>438</v>
      </c>
      <c r="C440" t="s">
        <v>320</v>
      </c>
      <c r="D440" t="s">
        <v>14</v>
      </c>
      <c r="E440" s="1">
        <v>43326</v>
      </c>
      <c r="F440" s="1">
        <v>44240</v>
      </c>
      <c r="G440" t="s">
        <v>28</v>
      </c>
      <c r="H440">
        <v>1</v>
      </c>
      <c r="I440" t="s">
        <v>450</v>
      </c>
      <c r="J440" t="s">
        <v>32</v>
      </c>
      <c r="K440" t="s">
        <v>38</v>
      </c>
      <c r="L440" t="s">
        <v>432</v>
      </c>
      <c r="M440">
        <v>68639.38</v>
      </c>
      <c r="N440" s="1">
        <v>43599</v>
      </c>
      <c r="O440" t="s">
        <v>17</v>
      </c>
      <c r="P440" t="s">
        <v>15</v>
      </c>
      <c r="R440" s="1">
        <v>43852</v>
      </c>
    </row>
    <row r="441" spans="2:18" x14ac:dyDescent="0.3">
      <c r="B441" t="s">
        <v>438</v>
      </c>
      <c r="C441" t="s">
        <v>320</v>
      </c>
      <c r="D441" t="s">
        <v>14</v>
      </c>
      <c r="E441" s="1">
        <v>43326</v>
      </c>
      <c r="F441" s="1">
        <v>44240</v>
      </c>
      <c r="G441" t="s">
        <v>28</v>
      </c>
      <c r="H441">
        <v>1</v>
      </c>
      <c r="I441" t="s">
        <v>450</v>
      </c>
      <c r="J441" t="s">
        <v>32</v>
      </c>
      <c r="K441" t="s">
        <v>38</v>
      </c>
      <c r="L441" t="s">
        <v>432</v>
      </c>
      <c r="M441">
        <v>68639.38</v>
      </c>
      <c r="N441" s="1">
        <v>43691</v>
      </c>
      <c r="O441" t="s">
        <v>17</v>
      </c>
      <c r="P441" t="s">
        <v>15</v>
      </c>
      <c r="R441" s="1">
        <v>43852</v>
      </c>
    </row>
    <row r="442" spans="2:18" x14ac:dyDescent="0.3">
      <c r="B442" t="s">
        <v>438</v>
      </c>
      <c r="C442" t="s">
        <v>320</v>
      </c>
      <c r="D442" t="s">
        <v>14</v>
      </c>
      <c r="E442" s="1">
        <v>43326</v>
      </c>
      <c r="F442" s="1">
        <v>44240</v>
      </c>
      <c r="G442" t="s">
        <v>28</v>
      </c>
      <c r="H442">
        <v>1</v>
      </c>
      <c r="I442" t="s">
        <v>450</v>
      </c>
      <c r="J442" t="s">
        <v>32</v>
      </c>
      <c r="K442" t="s">
        <v>38</v>
      </c>
      <c r="L442" t="s">
        <v>432</v>
      </c>
      <c r="M442">
        <v>99839.08</v>
      </c>
      <c r="N442" s="1">
        <v>43326</v>
      </c>
      <c r="O442" t="s">
        <v>17</v>
      </c>
      <c r="P442" t="s">
        <v>15</v>
      </c>
      <c r="R442" s="1">
        <v>43852</v>
      </c>
    </row>
    <row r="443" spans="2:18" x14ac:dyDescent="0.3">
      <c r="B443" t="s">
        <v>438</v>
      </c>
      <c r="C443" t="s">
        <v>320</v>
      </c>
      <c r="D443" t="s">
        <v>14</v>
      </c>
      <c r="E443" s="1">
        <v>43326</v>
      </c>
      <c r="F443" s="1">
        <v>44240</v>
      </c>
      <c r="G443" t="s">
        <v>28</v>
      </c>
      <c r="H443">
        <v>1</v>
      </c>
      <c r="I443" t="s">
        <v>450</v>
      </c>
      <c r="J443" t="s">
        <v>32</v>
      </c>
      <c r="K443" t="s">
        <v>38</v>
      </c>
      <c r="L443" t="s">
        <v>432</v>
      </c>
      <c r="M443">
        <v>0</v>
      </c>
      <c r="N443" s="1">
        <v>44057</v>
      </c>
      <c r="O443" t="s">
        <v>17</v>
      </c>
      <c r="P443" t="s">
        <v>15</v>
      </c>
      <c r="R443" s="1">
        <v>43852</v>
      </c>
    </row>
    <row r="444" spans="2:18" x14ac:dyDescent="0.3">
      <c r="B444" t="s">
        <v>438</v>
      </c>
      <c r="C444" t="s">
        <v>320</v>
      </c>
      <c r="D444" t="s">
        <v>14</v>
      </c>
      <c r="E444" s="1">
        <v>43326</v>
      </c>
      <c r="F444" s="1">
        <v>44240</v>
      </c>
      <c r="G444" t="s">
        <v>28</v>
      </c>
      <c r="H444">
        <v>1</v>
      </c>
      <c r="I444" t="s">
        <v>450</v>
      </c>
      <c r="J444" t="s">
        <v>32</v>
      </c>
      <c r="K444" t="s">
        <v>38</v>
      </c>
      <c r="L444" t="s">
        <v>432</v>
      </c>
      <c r="M444">
        <v>0</v>
      </c>
      <c r="N444" s="1">
        <v>44057</v>
      </c>
      <c r="O444" t="s">
        <v>17</v>
      </c>
      <c r="P444" t="s">
        <v>15</v>
      </c>
      <c r="R444" s="1">
        <v>43852</v>
      </c>
    </row>
    <row r="445" spans="2:18" x14ac:dyDescent="0.3">
      <c r="B445" t="s">
        <v>438</v>
      </c>
      <c r="C445" t="s">
        <v>320</v>
      </c>
      <c r="D445" t="s">
        <v>14</v>
      </c>
      <c r="E445" s="1">
        <v>43326</v>
      </c>
      <c r="F445" s="1">
        <v>44240</v>
      </c>
      <c r="G445" t="s">
        <v>28</v>
      </c>
      <c r="H445">
        <v>1</v>
      </c>
      <c r="I445" t="s">
        <v>450</v>
      </c>
      <c r="J445" t="s">
        <v>32</v>
      </c>
      <c r="K445" t="s">
        <v>38</v>
      </c>
      <c r="L445" t="s">
        <v>432</v>
      </c>
      <c r="M445">
        <v>0</v>
      </c>
      <c r="N445" s="1">
        <v>44057</v>
      </c>
      <c r="O445" t="s">
        <v>17</v>
      </c>
      <c r="P445" t="s">
        <v>15</v>
      </c>
      <c r="R445" s="1">
        <v>43852</v>
      </c>
    </row>
    <row r="446" spans="2:18" x14ac:dyDescent="0.3">
      <c r="B446" t="s">
        <v>438</v>
      </c>
      <c r="C446" t="s">
        <v>320</v>
      </c>
      <c r="D446" t="s">
        <v>14</v>
      </c>
      <c r="E446" s="1">
        <v>43326</v>
      </c>
      <c r="F446" s="1">
        <v>44240</v>
      </c>
      <c r="G446" t="s">
        <v>28</v>
      </c>
      <c r="H446">
        <v>1</v>
      </c>
      <c r="I446" t="s">
        <v>450</v>
      </c>
      <c r="J446" t="s">
        <v>32</v>
      </c>
      <c r="K446" t="s">
        <v>38</v>
      </c>
      <c r="L446" t="s">
        <v>432</v>
      </c>
      <c r="M446">
        <v>0</v>
      </c>
      <c r="N446" s="1">
        <v>44057</v>
      </c>
      <c r="O446" t="s">
        <v>17</v>
      </c>
      <c r="P446" t="s">
        <v>15</v>
      </c>
      <c r="R446" s="1">
        <v>43852</v>
      </c>
    </row>
    <row r="447" spans="2:18" x14ac:dyDescent="0.3">
      <c r="B447" t="s">
        <v>438</v>
      </c>
      <c r="C447" t="s">
        <v>320</v>
      </c>
      <c r="D447" t="s">
        <v>14</v>
      </c>
      <c r="E447" s="1">
        <v>43326</v>
      </c>
      <c r="F447" s="1">
        <v>44240</v>
      </c>
      <c r="G447" t="s">
        <v>28</v>
      </c>
      <c r="H447">
        <v>1</v>
      </c>
      <c r="I447" t="s">
        <v>450</v>
      </c>
      <c r="J447" t="s">
        <v>32</v>
      </c>
      <c r="K447" t="s">
        <v>38</v>
      </c>
      <c r="L447" t="s">
        <v>432</v>
      </c>
      <c r="M447">
        <v>0</v>
      </c>
      <c r="N447" s="1">
        <v>44057</v>
      </c>
      <c r="O447" t="s">
        <v>17</v>
      </c>
      <c r="P447" t="s">
        <v>15</v>
      </c>
      <c r="R447" s="1">
        <v>43852</v>
      </c>
    </row>
    <row r="448" spans="2:18" x14ac:dyDescent="0.3">
      <c r="B448" t="s">
        <v>438</v>
      </c>
      <c r="C448" t="s">
        <v>320</v>
      </c>
      <c r="D448" t="s">
        <v>14</v>
      </c>
      <c r="E448" s="1">
        <v>43326</v>
      </c>
      <c r="F448" s="1">
        <v>44240</v>
      </c>
      <c r="G448" t="s">
        <v>28</v>
      </c>
      <c r="H448">
        <v>1</v>
      </c>
      <c r="I448" t="s">
        <v>450</v>
      </c>
      <c r="J448" t="s">
        <v>32</v>
      </c>
      <c r="K448" t="s">
        <v>38</v>
      </c>
      <c r="L448" t="s">
        <v>432</v>
      </c>
      <c r="M448">
        <v>0</v>
      </c>
      <c r="N448" s="1">
        <v>44057</v>
      </c>
      <c r="O448" t="s">
        <v>17</v>
      </c>
      <c r="P448" t="s">
        <v>15</v>
      </c>
      <c r="R448" s="1">
        <v>43852</v>
      </c>
    </row>
    <row r="449" spans="2:18" x14ac:dyDescent="0.3">
      <c r="B449" t="s">
        <v>438</v>
      </c>
      <c r="C449" t="s">
        <v>320</v>
      </c>
      <c r="D449" t="s">
        <v>14</v>
      </c>
      <c r="E449" s="1">
        <v>43326</v>
      </c>
      <c r="F449" s="1">
        <v>44240</v>
      </c>
      <c r="G449" t="s">
        <v>28</v>
      </c>
      <c r="H449">
        <v>1</v>
      </c>
      <c r="I449" t="s">
        <v>450</v>
      </c>
      <c r="J449" t="s">
        <v>32</v>
      </c>
      <c r="K449" t="s">
        <v>38</v>
      </c>
      <c r="L449" t="s">
        <v>432</v>
      </c>
      <c r="M449">
        <v>0</v>
      </c>
      <c r="N449" s="1">
        <v>44057</v>
      </c>
      <c r="O449" t="s">
        <v>17</v>
      </c>
      <c r="P449" t="s">
        <v>15</v>
      </c>
      <c r="R449" s="1">
        <v>43852</v>
      </c>
    </row>
    <row r="450" spans="2:18" x14ac:dyDescent="0.3">
      <c r="B450" t="s">
        <v>438</v>
      </c>
      <c r="C450" t="s">
        <v>320</v>
      </c>
      <c r="D450" t="s">
        <v>14</v>
      </c>
      <c r="E450" s="1">
        <v>43326</v>
      </c>
      <c r="F450" s="1">
        <v>44240</v>
      </c>
      <c r="G450" t="s">
        <v>28</v>
      </c>
      <c r="H450">
        <v>1</v>
      </c>
      <c r="I450" t="s">
        <v>450</v>
      </c>
      <c r="J450" t="s">
        <v>32</v>
      </c>
      <c r="K450" t="s">
        <v>38</v>
      </c>
      <c r="L450" t="s">
        <v>432</v>
      </c>
      <c r="M450">
        <v>0</v>
      </c>
      <c r="N450" s="1">
        <v>44057</v>
      </c>
      <c r="O450" t="s">
        <v>17</v>
      </c>
      <c r="P450" t="s">
        <v>15</v>
      </c>
      <c r="R450" s="1">
        <v>43852</v>
      </c>
    </row>
    <row r="451" spans="2:18" x14ac:dyDescent="0.3">
      <c r="B451" t="s">
        <v>438</v>
      </c>
      <c r="C451" t="s">
        <v>320</v>
      </c>
      <c r="D451" t="s">
        <v>14</v>
      </c>
      <c r="E451" s="1">
        <v>43326</v>
      </c>
      <c r="F451" s="1">
        <v>44240</v>
      </c>
      <c r="G451" t="s">
        <v>28</v>
      </c>
      <c r="H451">
        <v>1</v>
      </c>
      <c r="I451" t="s">
        <v>450</v>
      </c>
      <c r="J451" t="s">
        <v>32</v>
      </c>
      <c r="K451" t="s">
        <v>38</v>
      </c>
      <c r="L451" t="s">
        <v>432</v>
      </c>
      <c r="M451">
        <v>0</v>
      </c>
      <c r="N451" s="1">
        <v>43875</v>
      </c>
      <c r="O451" t="s">
        <v>17</v>
      </c>
      <c r="P451" t="s">
        <v>15</v>
      </c>
      <c r="R451" s="1">
        <v>43852</v>
      </c>
    </row>
    <row r="452" spans="2:18" x14ac:dyDescent="0.3">
      <c r="B452" t="s">
        <v>438</v>
      </c>
      <c r="C452" t="s">
        <v>320</v>
      </c>
      <c r="D452" t="s">
        <v>14</v>
      </c>
      <c r="E452" s="1">
        <v>43326</v>
      </c>
      <c r="F452" s="1">
        <v>44240</v>
      </c>
      <c r="G452" t="s">
        <v>28</v>
      </c>
      <c r="H452">
        <v>1</v>
      </c>
      <c r="I452" t="s">
        <v>450</v>
      </c>
      <c r="J452" t="s">
        <v>32</v>
      </c>
      <c r="K452" t="s">
        <v>38</v>
      </c>
      <c r="L452" t="s">
        <v>432</v>
      </c>
      <c r="M452">
        <v>0</v>
      </c>
      <c r="N452" s="1">
        <v>43965</v>
      </c>
      <c r="O452" t="s">
        <v>17</v>
      </c>
      <c r="P452" t="s">
        <v>15</v>
      </c>
      <c r="R452" s="1">
        <v>43852</v>
      </c>
    </row>
    <row r="453" spans="2:18" x14ac:dyDescent="0.3">
      <c r="B453" t="s">
        <v>438</v>
      </c>
      <c r="C453" t="s">
        <v>320</v>
      </c>
      <c r="D453" t="s">
        <v>14</v>
      </c>
      <c r="E453" s="1">
        <v>43326</v>
      </c>
      <c r="F453" s="1">
        <v>44240</v>
      </c>
      <c r="G453" t="s">
        <v>28</v>
      </c>
      <c r="H453">
        <v>1</v>
      </c>
      <c r="I453" t="s">
        <v>450</v>
      </c>
      <c r="J453" t="s">
        <v>32</v>
      </c>
      <c r="K453" t="s">
        <v>38</v>
      </c>
      <c r="L453" t="s">
        <v>432</v>
      </c>
      <c r="M453">
        <v>0</v>
      </c>
      <c r="N453" s="1">
        <v>43783</v>
      </c>
      <c r="O453" t="s">
        <v>17</v>
      </c>
      <c r="P453" t="s">
        <v>15</v>
      </c>
      <c r="R453" s="1">
        <v>43852</v>
      </c>
    </row>
    <row r="454" spans="2:18" x14ac:dyDescent="0.3">
      <c r="B454" t="s">
        <v>438</v>
      </c>
      <c r="C454" t="s">
        <v>320</v>
      </c>
      <c r="D454" t="s">
        <v>14</v>
      </c>
      <c r="E454" s="1">
        <v>43326</v>
      </c>
      <c r="F454" s="1">
        <v>44240</v>
      </c>
      <c r="G454" t="s">
        <v>28</v>
      </c>
      <c r="H454">
        <v>1</v>
      </c>
      <c r="I454" t="s">
        <v>450</v>
      </c>
      <c r="J454" t="s">
        <v>32</v>
      </c>
      <c r="K454" t="s">
        <v>38</v>
      </c>
      <c r="L454" t="s">
        <v>432</v>
      </c>
      <c r="M454">
        <v>0</v>
      </c>
      <c r="N454" s="1">
        <v>43418</v>
      </c>
      <c r="O454" t="s">
        <v>17</v>
      </c>
      <c r="P454" t="s">
        <v>15</v>
      </c>
      <c r="R454" s="1">
        <v>43852</v>
      </c>
    </row>
    <row r="455" spans="2:18" x14ac:dyDescent="0.3">
      <c r="B455" t="s">
        <v>438</v>
      </c>
      <c r="C455" t="s">
        <v>320</v>
      </c>
      <c r="D455" t="s">
        <v>14</v>
      </c>
      <c r="E455" s="1">
        <v>43326</v>
      </c>
      <c r="F455" s="1">
        <v>44240</v>
      </c>
      <c r="G455" t="s">
        <v>28</v>
      </c>
      <c r="H455">
        <v>1</v>
      </c>
      <c r="I455" t="s">
        <v>450</v>
      </c>
      <c r="J455" t="s">
        <v>32</v>
      </c>
      <c r="K455" t="s">
        <v>38</v>
      </c>
      <c r="L455" t="s">
        <v>432</v>
      </c>
      <c r="M455">
        <v>0</v>
      </c>
      <c r="N455" s="1">
        <v>43510</v>
      </c>
      <c r="O455" t="s">
        <v>17</v>
      </c>
      <c r="P455" t="s">
        <v>15</v>
      </c>
      <c r="R455" s="1">
        <v>43852</v>
      </c>
    </row>
    <row r="456" spans="2:18" x14ac:dyDescent="0.3">
      <c r="B456" t="s">
        <v>438</v>
      </c>
      <c r="C456" t="s">
        <v>320</v>
      </c>
      <c r="D456" t="s">
        <v>14</v>
      </c>
      <c r="E456" s="1">
        <v>43326</v>
      </c>
      <c r="F456" s="1">
        <v>44240</v>
      </c>
      <c r="G456" t="s">
        <v>28</v>
      </c>
      <c r="H456">
        <v>1</v>
      </c>
      <c r="I456" t="s">
        <v>450</v>
      </c>
      <c r="J456" t="s">
        <v>32</v>
      </c>
      <c r="K456" t="s">
        <v>38</v>
      </c>
      <c r="L456" t="s">
        <v>432</v>
      </c>
      <c r="M456">
        <v>0</v>
      </c>
      <c r="N456" s="1">
        <v>43599</v>
      </c>
      <c r="O456" t="s">
        <v>17</v>
      </c>
      <c r="P456" t="s">
        <v>15</v>
      </c>
      <c r="R456" s="1">
        <v>43852</v>
      </c>
    </row>
    <row r="457" spans="2:18" x14ac:dyDescent="0.3">
      <c r="B457" t="s">
        <v>438</v>
      </c>
      <c r="C457" t="s">
        <v>320</v>
      </c>
      <c r="D457" t="s">
        <v>14</v>
      </c>
      <c r="E457" s="1">
        <v>43326</v>
      </c>
      <c r="F457" s="1">
        <v>44240</v>
      </c>
      <c r="G457" t="s">
        <v>28</v>
      </c>
      <c r="H457">
        <v>1</v>
      </c>
      <c r="I457" t="s">
        <v>450</v>
      </c>
      <c r="J457" t="s">
        <v>32</v>
      </c>
      <c r="K457" t="s">
        <v>38</v>
      </c>
      <c r="L457" t="s">
        <v>432</v>
      </c>
      <c r="M457">
        <v>0</v>
      </c>
      <c r="N457" s="1">
        <v>43691</v>
      </c>
      <c r="O457" t="s">
        <v>17</v>
      </c>
      <c r="P457" t="s">
        <v>15</v>
      </c>
      <c r="R457" s="1">
        <v>43852</v>
      </c>
    </row>
    <row r="458" spans="2:18" x14ac:dyDescent="0.3">
      <c r="B458" t="s">
        <v>438</v>
      </c>
      <c r="C458" t="s">
        <v>320</v>
      </c>
      <c r="D458" t="s">
        <v>14</v>
      </c>
      <c r="E458" s="1">
        <v>43326</v>
      </c>
      <c r="F458" s="1">
        <v>44240</v>
      </c>
      <c r="G458" t="s">
        <v>28</v>
      </c>
      <c r="H458">
        <v>1</v>
      </c>
      <c r="I458" t="s">
        <v>450</v>
      </c>
      <c r="J458" t="s">
        <v>32</v>
      </c>
      <c r="K458" t="s">
        <v>38</v>
      </c>
      <c r="L458" t="s">
        <v>432</v>
      </c>
      <c r="M458">
        <v>0</v>
      </c>
      <c r="N458" s="1">
        <v>43326</v>
      </c>
      <c r="O458" t="s">
        <v>17</v>
      </c>
      <c r="P458" t="s">
        <v>15</v>
      </c>
      <c r="R458" s="1">
        <v>43852</v>
      </c>
    </row>
    <row r="459" spans="2:18" x14ac:dyDescent="0.3">
      <c r="B459" t="s">
        <v>438</v>
      </c>
      <c r="C459" t="s">
        <v>321</v>
      </c>
      <c r="D459" t="s">
        <v>14</v>
      </c>
      <c r="E459" s="1">
        <v>43368</v>
      </c>
      <c r="F459" s="1">
        <v>44098</v>
      </c>
      <c r="G459" t="s">
        <v>28</v>
      </c>
      <c r="H459">
        <v>1</v>
      </c>
      <c r="I459" t="s">
        <v>450</v>
      </c>
      <c r="J459" t="s">
        <v>32</v>
      </c>
      <c r="K459" t="s">
        <v>38</v>
      </c>
      <c r="L459" t="s">
        <v>432</v>
      </c>
      <c r="M459">
        <v>65412.72</v>
      </c>
      <c r="N459" s="1">
        <v>43915</v>
      </c>
      <c r="O459" t="s">
        <v>17</v>
      </c>
      <c r="P459" t="s">
        <v>15</v>
      </c>
      <c r="R459" s="1">
        <v>43852</v>
      </c>
    </row>
    <row r="460" spans="2:18" x14ac:dyDescent="0.3">
      <c r="B460" t="s">
        <v>438</v>
      </c>
      <c r="C460" t="s">
        <v>321</v>
      </c>
      <c r="D460" t="s">
        <v>14</v>
      </c>
      <c r="E460" s="1">
        <v>43368</v>
      </c>
      <c r="F460" s="1">
        <v>44098</v>
      </c>
      <c r="G460" t="s">
        <v>28</v>
      </c>
      <c r="H460">
        <v>1</v>
      </c>
      <c r="I460" t="s">
        <v>450</v>
      </c>
      <c r="J460" t="s">
        <v>32</v>
      </c>
      <c r="K460" t="s">
        <v>38</v>
      </c>
      <c r="L460" t="s">
        <v>432</v>
      </c>
      <c r="M460">
        <v>83253.179999999993</v>
      </c>
      <c r="N460" s="1">
        <v>43459</v>
      </c>
      <c r="O460" t="s">
        <v>17</v>
      </c>
      <c r="P460" t="s">
        <v>15</v>
      </c>
      <c r="R460" s="1">
        <v>43852</v>
      </c>
    </row>
    <row r="461" spans="2:18" x14ac:dyDescent="0.3">
      <c r="B461" t="s">
        <v>438</v>
      </c>
      <c r="C461" t="s">
        <v>321</v>
      </c>
      <c r="D461" t="s">
        <v>14</v>
      </c>
      <c r="E461" s="1">
        <v>43368</v>
      </c>
      <c r="F461" s="1">
        <v>44098</v>
      </c>
      <c r="G461" t="s">
        <v>28</v>
      </c>
      <c r="H461">
        <v>1</v>
      </c>
      <c r="I461" t="s">
        <v>450</v>
      </c>
      <c r="J461" t="s">
        <v>32</v>
      </c>
      <c r="K461" t="s">
        <v>38</v>
      </c>
      <c r="L461" t="s">
        <v>432</v>
      </c>
      <c r="M461">
        <v>83253.179999999993</v>
      </c>
      <c r="N461" s="1">
        <v>43549</v>
      </c>
      <c r="O461" t="s">
        <v>17</v>
      </c>
      <c r="P461" t="s">
        <v>15</v>
      </c>
      <c r="R461" s="1">
        <v>43852</v>
      </c>
    </row>
    <row r="462" spans="2:18" x14ac:dyDescent="0.3">
      <c r="B462" t="s">
        <v>438</v>
      </c>
      <c r="C462" t="s">
        <v>321</v>
      </c>
      <c r="D462" t="s">
        <v>14</v>
      </c>
      <c r="E462" s="1">
        <v>43368</v>
      </c>
      <c r="F462" s="1">
        <v>44098</v>
      </c>
      <c r="G462" t="s">
        <v>28</v>
      </c>
      <c r="H462">
        <v>1</v>
      </c>
      <c r="I462" t="s">
        <v>450</v>
      </c>
      <c r="J462" t="s">
        <v>32</v>
      </c>
      <c r="K462" t="s">
        <v>38</v>
      </c>
      <c r="L462" t="s">
        <v>432</v>
      </c>
      <c r="M462">
        <v>83253.179999999993</v>
      </c>
      <c r="N462" s="1">
        <v>43641</v>
      </c>
      <c r="O462" t="s">
        <v>17</v>
      </c>
      <c r="P462" t="s">
        <v>15</v>
      </c>
      <c r="R462" s="1">
        <v>43852</v>
      </c>
    </row>
    <row r="463" spans="2:18" x14ac:dyDescent="0.3">
      <c r="B463" t="s">
        <v>438</v>
      </c>
      <c r="C463" t="s">
        <v>321</v>
      </c>
      <c r="D463" t="s">
        <v>14</v>
      </c>
      <c r="E463" s="1">
        <v>43368</v>
      </c>
      <c r="F463" s="1">
        <v>44098</v>
      </c>
      <c r="G463" t="s">
        <v>28</v>
      </c>
      <c r="H463">
        <v>1</v>
      </c>
      <c r="I463" t="s">
        <v>450</v>
      </c>
      <c r="J463" t="s">
        <v>32</v>
      </c>
      <c r="K463" t="s">
        <v>38</v>
      </c>
      <c r="L463" t="s">
        <v>432</v>
      </c>
      <c r="M463">
        <v>83253.179999999993</v>
      </c>
      <c r="N463" s="1">
        <v>43733</v>
      </c>
      <c r="O463" t="s">
        <v>17</v>
      </c>
      <c r="P463" t="s">
        <v>15</v>
      </c>
      <c r="R463" s="1">
        <v>43852</v>
      </c>
    </row>
    <row r="464" spans="2:18" x14ac:dyDescent="0.3">
      <c r="B464" t="s">
        <v>438</v>
      </c>
      <c r="C464" t="s">
        <v>321</v>
      </c>
      <c r="D464" t="s">
        <v>14</v>
      </c>
      <c r="E464" s="1">
        <v>43368</v>
      </c>
      <c r="F464" s="1">
        <v>44098</v>
      </c>
      <c r="G464" t="s">
        <v>28</v>
      </c>
      <c r="H464">
        <v>1</v>
      </c>
      <c r="I464" t="s">
        <v>450</v>
      </c>
      <c r="J464" t="s">
        <v>32</v>
      </c>
      <c r="K464" t="s">
        <v>38</v>
      </c>
      <c r="L464" t="s">
        <v>432</v>
      </c>
      <c r="M464">
        <v>83253.179999999993</v>
      </c>
      <c r="N464" s="1">
        <v>43824</v>
      </c>
      <c r="O464" t="s">
        <v>17</v>
      </c>
      <c r="P464" t="s">
        <v>15</v>
      </c>
      <c r="R464" s="1">
        <v>43852</v>
      </c>
    </row>
    <row r="465" spans="2:18" x14ac:dyDescent="0.3">
      <c r="B465" t="s">
        <v>438</v>
      </c>
      <c r="C465" t="s">
        <v>321</v>
      </c>
      <c r="D465" t="s">
        <v>14</v>
      </c>
      <c r="E465" s="1">
        <v>43368</v>
      </c>
      <c r="F465" s="1">
        <v>44098</v>
      </c>
      <c r="G465" t="s">
        <v>28</v>
      </c>
      <c r="H465">
        <v>1</v>
      </c>
      <c r="I465" t="s">
        <v>450</v>
      </c>
      <c r="J465" t="s">
        <v>32</v>
      </c>
      <c r="K465" t="s">
        <v>38</v>
      </c>
      <c r="L465" t="s">
        <v>432</v>
      </c>
      <c r="M465">
        <v>112986.38</v>
      </c>
      <c r="N465" s="1">
        <v>43368</v>
      </c>
      <c r="O465" t="s">
        <v>17</v>
      </c>
      <c r="P465" t="s">
        <v>15</v>
      </c>
      <c r="R465" s="1">
        <v>43852</v>
      </c>
    </row>
    <row r="466" spans="2:18" x14ac:dyDescent="0.3">
      <c r="B466" t="s">
        <v>438</v>
      </c>
      <c r="C466" t="s">
        <v>321</v>
      </c>
      <c r="D466" t="s">
        <v>14</v>
      </c>
      <c r="E466" s="1">
        <v>43368</v>
      </c>
      <c r="F466" s="1">
        <v>44098</v>
      </c>
      <c r="G466" t="s">
        <v>28</v>
      </c>
      <c r="H466">
        <v>1</v>
      </c>
      <c r="I466" t="s">
        <v>450</v>
      </c>
      <c r="J466" t="s">
        <v>32</v>
      </c>
      <c r="K466" t="s">
        <v>38</v>
      </c>
      <c r="L466" t="s">
        <v>432</v>
      </c>
      <c r="M466">
        <v>0</v>
      </c>
      <c r="N466" s="1">
        <v>43915</v>
      </c>
      <c r="O466" t="s">
        <v>17</v>
      </c>
      <c r="P466" t="s">
        <v>15</v>
      </c>
      <c r="R466" s="1">
        <v>43852</v>
      </c>
    </row>
    <row r="467" spans="2:18" x14ac:dyDescent="0.3">
      <c r="B467" t="s">
        <v>438</v>
      </c>
      <c r="C467" t="s">
        <v>321</v>
      </c>
      <c r="D467" t="s">
        <v>14</v>
      </c>
      <c r="E467" s="1">
        <v>43368</v>
      </c>
      <c r="F467" s="1">
        <v>44098</v>
      </c>
      <c r="G467" t="s">
        <v>28</v>
      </c>
      <c r="H467">
        <v>1</v>
      </c>
      <c r="I467" t="s">
        <v>450</v>
      </c>
      <c r="J467" t="s">
        <v>32</v>
      </c>
      <c r="K467" t="s">
        <v>38</v>
      </c>
      <c r="L467" t="s">
        <v>432</v>
      </c>
      <c r="M467">
        <v>0</v>
      </c>
      <c r="N467" s="1">
        <v>43459</v>
      </c>
      <c r="O467" t="s">
        <v>17</v>
      </c>
      <c r="P467" t="s">
        <v>15</v>
      </c>
      <c r="R467" s="1">
        <v>43852</v>
      </c>
    </row>
    <row r="468" spans="2:18" x14ac:dyDescent="0.3">
      <c r="B468" t="s">
        <v>438</v>
      </c>
      <c r="C468" t="s">
        <v>321</v>
      </c>
      <c r="D468" t="s">
        <v>14</v>
      </c>
      <c r="E468" s="1">
        <v>43368</v>
      </c>
      <c r="F468" s="1">
        <v>44098</v>
      </c>
      <c r="G468" t="s">
        <v>28</v>
      </c>
      <c r="H468">
        <v>1</v>
      </c>
      <c r="I468" t="s">
        <v>450</v>
      </c>
      <c r="J468" t="s">
        <v>32</v>
      </c>
      <c r="K468" t="s">
        <v>38</v>
      </c>
      <c r="L468" t="s">
        <v>432</v>
      </c>
      <c r="M468">
        <v>0</v>
      </c>
      <c r="N468" s="1">
        <v>43549</v>
      </c>
      <c r="O468" t="s">
        <v>17</v>
      </c>
      <c r="P468" t="s">
        <v>15</v>
      </c>
      <c r="R468" s="1">
        <v>43852</v>
      </c>
    </row>
    <row r="469" spans="2:18" x14ac:dyDescent="0.3">
      <c r="B469" t="s">
        <v>438</v>
      </c>
      <c r="C469" t="s">
        <v>321</v>
      </c>
      <c r="D469" t="s">
        <v>14</v>
      </c>
      <c r="E469" s="1">
        <v>43368</v>
      </c>
      <c r="F469" s="1">
        <v>44098</v>
      </c>
      <c r="G469" t="s">
        <v>28</v>
      </c>
      <c r="H469">
        <v>1</v>
      </c>
      <c r="I469" t="s">
        <v>450</v>
      </c>
      <c r="J469" t="s">
        <v>32</v>
      </c>
      <c r="K469" t="s">
        <v>38</v>
      </c>
      <c r="L469" t="s">
        <v>432</v>
      </c>
      <c r="M469">
        <v>0</v>
      </c>
      <c r="N469" s="1">
        <v>43641</v>
      </c>
      <c r="O469" t="s">
        <v>17</v>
      </c>
      <c r="P469" t="s">
        <v>15</v>
      </c>
      <c r="R469" s="1">
        <v>43852</v>
      </c>
    </row>
    <row r="470" spans="2:18" x14ac:dyDescent="0.3">
      <c r="B470" t="s">
        <v>438</v>
      </c>
      <c r="C470" t="s">
        <v>321</v>
      </c>
      <c r="D470" t="s">
        <v>14</v>
      </c>
      <c r="E470" s="1">
        <v>43368</v>
      </c>
      <c r="F470" s="1">
        <v>44098</v>
      </c>
      <c r="G470" t="s">
        <v>28</v>
      </c>
      <c r="H470">
        <v>1</v>
      </c>
      <c r="I470" t="s">
        <v>450</v>
      </c>
      <c r="J470" t="s">
        <v>32</v>
      </c>
      <c r="K470" t="s">
        <v>38</v>
      </c>
      <c r="L470" t="s">
        <v>432</v>
      </c>
      <c r="M470">
        <v>0</v>
      </c>
      <c r="N470" s="1">
        <v>43733</v>
      </c>
      <c r="O470" t="s">
        <v>17</v>
      </c>
      <c r="P470" t="s">
        <v>15</v>
      </c>
      <c r="R470" s="1">
        <v>43852</v>
      </c>
    </row>
    <row r="471" spans="2:18" x14ac:dyDescent="0.3">
      <c r="B471" t="s">
        <v>438</v>
      </c>
      <c r="C471" t="s">
        <v>321</v>
      </c>
      <c r="D471" t="s">
        <v>14</v>
      </c>
      <c r="E471" s="1">
        <v>43368</v>
      </c>
      <c r="F471" s="1">
        <v>44098</v>
      </c>
      <c r="G471" t="s">
        <v>28</v>
      </c>
      <c r="H471">
        <v>1</v>
      </c>
      <c r="I471" t="s">
        <v>450</v>
      </c>
      <c r="J471" t="s">
        <v>32</v>
      </c>
      <c r="K471" t="s">
        <v>38</v>
      </c>
      <c r="L471" t="s">
        <v>432</v>
      </c>
      <c r="M471">
        <v>0</v>
      </c>
      <c r="N471" s="1">
        <v>43824</v>
      </c>
      <c r="O471" t="s">
        <v>17</v>
      </c>
      <c r="P471" t="s">
        <v>15</v>
      </c>
      <c r="R471" s="1">
        <v>43852</v>
      </c>
    </row>
    <row r="472" spans="2:18" x14ac:dyDescent="0.3">
      <c r="B472" t="s">
        <v>438</v>
      </c>
      <c r="C472" t="s">
        <v>321</v>
      </c>
      <c r="D472" t="s">
        <v>14</v>
      </c>
      <c r="E472" s="1">
        <v>43368</v>
      </c>
      <c r="F472" s="1">
        <v>44098</v>
      </c>
      <c r="G472" t="s">
        <v>28</v>
      </c>
      <c r="H472">
        <v>1</v>
      </c>
      <c r="I472" t="s">
        <v>450</v>
      </c>
      <c r="J472" t="s">
        <v>32</v>
      </c>
      <c r="K472" t="s">
        <v>38</v>
      </c>
      <c r="L472" t="s">
        <v>432</v>
      </c>
      <c r="M472">
        <v>0</v>
      </c>
      <c r="N472" s="1">
        <v>43368</v>
      </c>
      <c r="O472" t="s">
        <v>17</v>
      </c>
      <c r="P472" t="s">
        <v>15</v>
      </c>
      <c r="R472" s="1">
        <v>43852</v>
      </c>
    </row>
    <row r="473" spans="2:18" x14ac:dyDescent="0.3">
      <c r="B473" t="s">
        <v>438</v>
      </c>
      <c r="C473" t="s">
        <v>322</v>
      </c>
      <c r="D473" t="s">
        <v>18</v>
      </c>
      <c r="E473" s="1">
        <v>43393</v>
      </c>
      <c r="F473" s="1">
        <v>43574</v>
      </c>
      <c r="G473" t="s">
        <v>28</v>
      </c>
      <c r="H473">
        <v>1</v>
      </c>
      <c r="I473" t="s">
        <v>450</v>
      </c>
      <c r="J473" t="s">
        <v>32</v>
      </c>
      <c r="K473" t="s">
        <v>38</v>
      </c>
      <c r="L473" t="s">
        <v>432</v>
      </c>
      <c r="M473">
        <v>101037</v>
      </c>
      <c r="N473" s="1">
        <v>43393</v>
      </c>
      <c r="O473" t="s">
        <v>17</v>
      </c>
      <c r="P473" t="s">
        <v>15</v>
      </c>
      <c r="R473" s="1">
        <v>43852</v>
      </c>
    </row>
    <row r="474" spans="2:18" x14ac:dyDescent="0.3">
      <c r="B474" t="s">
        <v>438</v>
      </c>
      <c r="C474" t="s">
        <v>323</v>
      </c>
      <c r="D474" t="s">
        <v>18</v>
      </c>
      <c r="E474" s="1">
        <v>43474</v>
      </c>
      <c r="F474" s="1">
        <v>43654</v>
      </c>
      <c r="G474" t="s">
        <v>28</v>
      </c>
      <c r="H474">
        <v>1</v>
      </c>
      <c r="I474" t="s">
        <v>450</v>
      </c>
      <c r="J474" t="s">
        <v>32</v>
      </c>
      <c r="K474" t="s">
        <v>38</v>
      </c>
      <c r="L474" t="s">
        <v>432</v>
      </c>
      <c r="M474">
        <v>16455</v>
      </c>
      <c r="N474" s="1">
        <v>43474</v>
      </c>
      <c r="O474" t="s">
        <v>17</v>
      </c>
      <c r="P474" t="s">
        <v>15</v>
      </c>
      <c r="R474" s="1">
        <v>43852</v>
      </c>
    </row>
    <row r="475" spans="2:18" x14ac:dyDescent="0.3">
      <c r="B475" t="s">
        <v>438</v>
      </c>
      <c r="C475" t="s">
        <v>323</v>
      </c>
      <c r="D475" t="s">
        <v>18</v>
      </c>
      <c r="E475" s="1">
        <v>43474</v>
      </c>
      <c r="F475" s="1">
        <v>43654</v>
      </c>
      <c r="G475" t="s">
        <v>28</v>
      </c>
      <c r="H475">
        <v>1</v>
      </c>
      <c r="I475" t="s">
        <v>450</v>
      </c>
      <c r="J475" t="s">
        <v>32</v>
      </c>
      <c r="K475" t="s">
        <v>38</v>
      </c>
      <c r="L475" t="s">
        <v>432</v>
      </c>
      <c r="M475">
        <v>0</v>
      </c>
      <c r="N475" s="1">
        <v>43474</v>
      </c>
      <c r="O475" t="s">
        <v>17</v>
      </c>
      <c r="P475" t="s">
        <v>15</v>
      </c>
      <c r="R475" s="1">
        <v>43852</v>
      </c>
    </row>
    <row r="476" spans="2:18" x14ac:dyDescent="0.3">
      <c r="B476" t="s">
        <v>438</v>
      </c>
      <c r="C476" t="s">
        <v>324</v>
      </c>
      <c r="D476" t="s">
        <v>14</v>
      </c>
      <c r="E476" s="1">
        <v>43531</v>
      </c>
      <c r="F476" s="1">
        <v>43988</v>
      </c>
      <c r="G476" t="s">
        <v>28</v>
      </c>
      <c r="H476">
        <v>1</v>
      </c>
      <c r="I476" t="s">
        <v>450</v>
      </c>
      <c r="J476" t="s">
        <v>32</v>
      </c>
      <c r="K476" t="s">
        <v>38</v>
      </c>
      <c r="L476" t="s">
        <v>432</v>
      </c>
      <c r="M476">
        <v>11360</v>
      </c>
      <c r="N476" s="1">
        <v>43531</v>
      </c>
      <c r="O476" t="s">
        <v>17</v>
      </c>
      <c r="P476" t="s">
        <v>15</v>
      </c>
      <c r="R476" s="1">
        <v>43852</v>
      </c>
    </row>
    <row r="477" spans="2:18" x14ac:dyDescent="0.3">
      <c r="B477" t="s">
        <v>438</v>
      </c>
      <c r="C477" t="s">
        <v>325</v>
      </c>
      <c r="D477" t="s">
        <v>18</v>
      </c>
      <c r="E477" s="1">
        <v>43551</v>
      </c>
      <c r="F477" s="1">
        <v>43734</v>
      </c>
      <c r="G477" t="s">
        <v>28</v>
      </c>
      <c r="H477">
        <v>1</v>
      </c>
      <c r="I477" t="s">
        <v>450</v>
      </c>
      <c r="J477" t="s">
        <v>32</v>
      </c>
      <c r="K477" t="s">
        <v>38</v>
      </c>
      <c r="L477" t="s">
        <v>432</v>
      </c>
      <c r="M477">
        <v>67102</v>
      </c>
      <c r="N477" s="1">
        <v>43551</v>
      </c>
      <c r="O477" t="s">
        <v>17</v>
      </c>
      <c r="P477" t="s">
        <v>15</v>
      </c>
      <c r="R477" s="1">
        <v>43852</v>
      </c>
    </row>
    <row r="478" spans="2:18" x14ac:dyDescent="0.3">
      <c r="B478" t="s">
        <v>438</v>
      </c>
      <c r="C478" t="s">
        <v>325</v>
      </c>
      <c r="D478" t="s">
        <v>18</v>
      </c>
      <c r="E478" s="1">
        <v>43551</v>
      </c>
      <c r="F478" s="1">
        <v>43734</v>
      </c>
      <c r="G478" t="s">
        <v>28</v>
      </c>
      <c r="H478">
        <v>1</v>
      </c>
      <c r="I478" t="s">
        <v>450</v>
      </c>
      <c r="J478" t="s">
        <v>32</v>
      </c>
      <c r="K478" t="s">
        <v>38</v>
      </c>
      <c r="L478" t="s">
        <v>432</v>
      </c>
      <c r="M478">
        <v>0</v>
      </c>
      <c r="N478" s="1">
        <v>43551</v>
      </c>
      <c r="O478" t="s">
        <v>17</v>
      </c>
      <c r="P478" t="s">
        <v>15</v>
      </c>
      <c r="R478" s="1">
        <v>43852</v>
      </c>
    </row>
    <row r="479" spans="2:18" x14ac:dyDescent="0.3">
      <c r="B479" t="s">
        <v>438</v>
      </c>
      <c r="C479" t="s">
        <v>326</v>
      </c>
      <c r="D479" t="s">
        <v>14</v>
      </c>
      <c r="E479" s="1">
        <v>43549</v>
      </c>
      <c r="F479" s="1">
        <v>44279</v>
      </c>
      <c r="G479" t="s">
        <v>28</v>
      </c>
      <c r="H479">
        <v>1</v>
      </c>
      <c r="I479" t="s">
        <v>450</v>
      </c>
      <c r="J479" t="s">
        <v>32</v>
      </c>
      <c r="K479" t="s">
        <v>38</v>
      </c>
      <c r="L479" t="s">
        <v>432</v>
      </c>
      <c r="M479">
        <v>120474.73</v>
      </c>
      <c r="N479" s="1">
        <v>44173</v>
      </c>
      <c r="O479" t="s">
        <v>17</v>
      </c>
      <c r="P479" t="s">
        <v>15</v>
      </c>
      <c r="R479" s="1">
        <v>43852</v>
      </c>
    </row>
    <row r="480" spans="2:18" x14ac:dyDescent="0.3">
      <c r="B480" t="s">
        <v>438</v>
      </c>
      <c r="C480" t="s">
        <v>326</v>
      </c>
      <c r="D480" t="s">
        <v>14</v>
      </c>
      <c r="E480" s="1">
        <v>43549</v>
      </c>
      <c r="F480" s="1">
        <v>44279</v>
      </c>
      <c r="G480" t="s">
        <v>28</v>
      </c>
      <c r="H480">
        <v>1</v>
      </c>
      <c r="I480" t="s">
        <v>450</v>
      </c>
      <c r="J480" t="s">
        <v>32</v>
      </c>
      <c r="K480" t="s">
        <v>38</v>
      </c>
      <c r="L480" t="s">
        <v>432</v>
      </c>
      <c r="M480">
        <v>120474.73</v>
      </c>
      <c r="N480" s="1">
        <v>44173</v>
      </c>
      <c r="O480" t="s">
        <v>17</v>
      </c>
      <c r="P480" t="s">
        <v>15</v>
      </c>
      <c r="R480" s="1">
        <v>43852</v>
      </c>
    </row>
    <row r="481" spans="2:18" x14ac:dyDescent="0.3">
      <c r="B481" t="s">
        <v>438</v>
      </c>
      <c r="C481" t="s">
        <v>326</v>
      </c>
      <c r="D481" t="s">
        <v>14</v>
      </c>
      <c r="E481" s="1">
        <v>43549</v>
      </c>
      <c r="F481" s="1">
        <v>44279</v>
      </c>
      <c r="G481" t="s">
        <v>28</v>
      </c>
      <c r="H481">
        <v>1</v>
      </c>
      <c r="I481" t="s">
        <v>450</v>
      </c>
      <c r="J481" t="s">
        <v>32</v>
      </c>
      <c r="K481" t="s">
        <v>38</v>
      </c>
      <c r="L481" t="s">
        <v>432</v>
      </c>
      <c r="M481">
        <v>153332.03</v>
      </c>
      <c r="N481" s="1">
        <v>43861</v>
      </c>
      <c r="O481" t="s">
        <v>17</v>
      </c>
      <c r="P481" t="s">
        <v>15</v>
      </c>
      <c r="R481" s="1">
        <v>43852</v>
      </c>
    </row>
    <row r="482" spans="2:18" x14ac:dyDescent="0.3">
      <c r="B482" t="s">
        <v>438</v>
      </c>
      <c r="C482" t="s">
        <v>326</v>
      </c>
      <c r="D482" t="s">
        <v>14</v>
      </c>
      <c r="E482" s="1">
        <v>43549</v>
      </c>
      <c r="F482" s="1">
        <v>44279</v>
      </c>
      <c r="G482" t="s">
        <v>28</v>
      </c>
      <c r="H482">
        <v>1</v>
      </c>
      <c r="I482" t="s">
        <v>450</v>
      </c>
      <c r="J482" t="s">
        <v>32</v>
      </c>
      <c r="K482" t="s">
        <v>38</v>
      </c>
      <c r="L482" t="s">
        <v>432</v>
      </c>
      <c r="M482">
        <v>153332.03</v>
      </c>
      <c r="N482" s="1">
        <v>43965</v>
      </c>
      <c r="O482" t="s">
        <v>17</v>
      </c>
      <c r="P482" t="s">
        <v>15</v>
      </c>
      <c r="R482" s="1">
        <v>43852</v>
      </c>
    </row>
    <row r="483" spans="2:18" x14ac:dyDescent="0.3">
      <c r="B483" t="s">
        <v>438</v>
      </c>
      <c r="C483" t="s">
        <v>326</v>
      </c>
      <c r="D483" t="s">
        <v>14</v>
      </c>
      <c r="E483" s="1">
        <v>43549</v>
      </c>
      <c r="F483" s="1">
        <v>44279</v>
      </c>
      <c r="G483" t="s">
        <v>28</v>
      </c>
      <c r="H483">
        <v>1</v>
      </c>
      <c r="I483" t="s">
        <v>450</v>
      </c>
      <c r="J483" t="s">
        <v>32</v>
      </c>
      <c r="K483" t="s">
        <v>38</v>
      </c>
      <c r="L483" t="s">
        <v>432</v>
      </c>
      <c r="M483">
        <v>153332.03</v>
      </c>
      <c r="N483" s="1">
        <v>44069</v>
      </c>
      <c r="O483" t="s">
        <v>17</v>
      </c>
      <c r="P483" t="s">
        <v>15</v>
      </c>
      <c r="R483" s="1">
        <v>43852</v>
      </c>
    </row>
    <row r="484" spans="2:18" x14ac:dyDescent="0.3">
      <c r="B484" t="s">
        <v>438</v>
      </c>
      <c r="C484" t="s">
        <v>326</v>
      </c>
      <c r="D484" t="s">
        <v>14</v>
      </c>
      <c r="E484" s="1">
        <v>43549</v>
      </c>
      <c r="F484" s="1">
        <v>44279</v>
      </c>
      <c r="G484" t="s">
        <v>28</v>
      </c>
      <c r="H484">
        <v>1</v>
      </c>
      <c r="I484" t="s">
        <v>450</v>
      </c>
      <c r="J484" t="s">
        <v>32</v>
      </c>
      <c r="K484" t="s">
        <v>38</v>
      </c>
      <c r="L484" t="s">
        <v>432</v>
      </c>
      <c r="M484">
        <v>153332.03</v>
      </c>
      <c r="N484" s="1">
        <v>43653</v>
      </c>
      <c r="O484" t="s">
        <v>17</v>
      </c>
      <c r="P484" t="s">
        <v>15</v>
      </c>
      <c r="R484" s="1">
        <v>43852</v>
      </c>
    </row>
    <row r="485" spans="2:18" x14ac:dyDescent="0.3">
      <c r="B485" t="s">
        <v>438</v>
      </c>
      <c r="C485" t="s">
        <v>326</v>
      </c>
      <c r="D485" t="s">
        <v>14</v>
      </c>
      <c r="E485" s="1">
        <v>43549</v>
      </c>
      <c r="F485" s="1">
        <v>44279</v>
      </c>
      <c r="G485" t="s">
        <v>28</v>
      </c>
      <c r="H485">
        <v>1</v>
      </c>
      <c r="I485" t="s">
        <v>450</v>
      </c>
      <c r="J485" t="s">
        <v>32</v>
      </c>
      <c r="K485" t="s">
        <v>38</v>
      </c>
      <c r="L485" t="s">
        <v>432</v>
      </c>
      <c r="M485">
        <v>153332.03</v>
      </c>
      <c r="N485" s="1">
        <v>43757</v>
      </c>
      <c r="O485" t="s">
        <v>17</v>
      </c>
      <c r="P485" t="s">
        <v>15</v>
      </c>
      <c r="R485" s="1">
        <v>43852</v>
      </c>
    </row>
    <row r="486" spans="2:18" x14ac:dyDescent="0.3">
      <c r="B486" t="s">
        <v>438</v>
      </c>
      <c r="C486" t="s">
        <v>326</v>
      </c>
      <c r="D486" t="s">
        <v>14</v>
      </c>
      <c r="E486" s="1">
        <v>43549</v>
      </c>
      <c r="F486" s="1">
        <v>44279</v>
      </c>
      <c r="G486" t="s">
        <v>28</v>
      </c>
      <c r="H486">
        <v>1</v>
      </c>
      <c r="I486" t="s">
        <v>450</v>
      </c>
      <c r="J486" t="s">
        <v>32</v>
      </c>
      <c r="K486" t="s">
        <v>38</v>
      </c>
      <c r="L486" t="s">
        <v>432</v>
      </c>
      <c r="M486">
        <v>208093.46</v>
      </c>
      <c r="N486" s="1">
        <v>43549</v>
      </c>
      <c r="O486" t="s">
        <v>17</v>
      </c>
      <c r="P486" t="s">
        <v>15</v>
      </c>
      <c r="R486" s="1">
        <v>43852</v>
      </c>
    </row>
    <row r="487" spans="2:18" x14ac:dyDescent="0.3">
      <c r="B487" t="s">
        <v>438</v>
      </c>
      <c r="C487" t="s">
        <v>326</v>
      </c>
      <c r="D487" t="s">
        <v>14</v>
      </c>
      <c r="E487" s="1">
        <v>43549</v>
      </c>
      <c r="F487" s="1">
        <v>44279</v>
      </c>
      <c r="G487" t="s">
        <v>28</v>
      </c>
      <c r="H487">
        <v>1</v>
      </c>
      <c r="I487" t="s">
        <v>450</v>
      </c>
      <c r="J487" t="s">
        <v>32</v>
      </c>
      <c r="K487" t="s">
        <v>38</v>
      </c>
      <c r="L487" t="s">
        <v>432</v>
      </c>
      <c r="M487">
        <v>0</v>
      </c>
      <c r="N487" s="1">
        <v>44173</v>
      </c>
      <c r="O487" t="s">
        <v>17</v>
      </c>
      <c r="P487" t="s">
        <v>15</v>
      </c>
      <c r="R487" s="1">
        <v>43852</v>
      </c>
    </row>
    <row r="488" spans="2:18" x14ac:dyDescent="0.3">
      <c r="B488" t="s">
        <v>438</v>
      </c>
      <c r="C488" t="s">
        <v>326</v>
      </c>
      <c r="D488" t="s">
        <v>14</v>
      </c>
      <c r="E488" s="1">
        <v>43549</v>
      </c>
      <c r="F488" s="1">
        <v>44279</v>
      </c>
      <c r="G488" t="s">
        <v>28</v>
      </c>
      <c r="H488">
        <v>1</v>
      </c>
      <c r="I488" t="s">
        <v>450</v>
      </c>
      <c r="J488" t="s">
        <v>32</v>
      </c>
      <c r="K488" t="s">
        <v>38</v>
      </c>
      <c r="L488" t="s">
        <v>432</v>
      </c>
      <c r="M488">
        <v>0</v>
      </c>
      <c r="N488" s="1">
        <v>44173</v>
      </c>
      <c r="O488" t="s">
        <v>17</v>
      </c>
      <c r="P488" t="s">
        <v>15</v>
      </c>
      <c r="R488" s="1">
        <v>43852</v>
      </c>
    </row>
    <row r="489" spans="2:18" x14ac:dyDescent="0.3">
      <c r="B489" t="s">
        <v>438</v>
      </c>
      <c r="C489" t="s">
        <v>326</v>
      </c>
      <c r="D489" t="s">
        <v>14</v>
      </c>
      <c r="E489" s="1">
        <v>43549</v>
      </c>
      <c r="F489" s="1">
        <v>44279</v>
      </c>
      <c r="G489" t="s">
        <v>28</v>
      </c>
      <c r="H489">
        <v>1</v>
      </c>
      <c r="I489" t="s">
        <v>450</v>
      </c>
      <c r="J489" t="s">
        <v>32</v>
      </c>
      <c r="K489" t="s">
        <v>38</v>
      </c>
      <c r="L489" t="s">
        <v>432</v>
      </c>
      <c r="M489">
        <v>0</v>
      </c>
      <c r="N489" s="1">
        <v>43861</v>
      </c>
      <c r="O489" t="s">
        <v>17</v>
      </c>
      <c r="P489" t="s">
        <v>15</v>
      </c>
      <c r="R489" s="1">
        <v>43852</v>
      </c>
    </row>
    <row r="490" spans="2:18" x14ac:dyDescent="0.3">
      <c r="B490" t="s">
        <v>438</v>
      </c>
      <c r="C490" t="s">
        <v>326</v>
      </c>
      <c r="D490" t="s">
        <v>14</v>
      </c>
      <c r="E490" s="1">
        <v>43549</v>
      </c>
      <c r="F490" s="1">
        <v>44279</v>
      </c>
      <c r="G490" t="s">
        <v>28</v>
      </c>
      <c r="H490">
        <v>1</v>
      </c>
      <c r="I490" t="s">
        <v>450</v>
      </c>
      <c r="J490" t="s">
        <v>32</v>
      </c>
      <c r="K490" t="s">
        <v>38</v>
      </c>
      <c r="L490" t="s">
        <v>432</v>
      </c>
      <c r="M490">
        <v>0</v>
      </c>
      <c r="N490" s="1">
        <v>43965</v>
      </c>
      <c r="O490" t="s">
        <v>17</v>
      </c>
      <c r="P490" t="s">
        <v>15</v>
      </c>
      <c r="R490" s="1">
        <v>43852</v>
      </c>
    </row>
    <row r="491" spans="2:18" x14ac:dyDescent="0.3">
      <c r="B491" t="s">
        <v>438</v>
      </c>
      <c r="C491" t="s">
        <v>326</v>
      </c>
      <c r="D491" t="s">
        <v>14</v>
      </c>
      <c r="E491" s="1">
        <v>43549</v>
      </c>
      <c r="F491" s="1">
        <v>44279</v>
      </c>
      <c r="G491" t="s">
        <v>28</v>
      </c>
      <c r="H491">
        <v>1</v>
      </c>
      <c r="I491" t="s">
        <v>450</v>
      </c>
      <c r="J491" t="s">
        <v>32</v>
      </c>
      <c r="K491" t="s">
        <v>38</v>
      </c>
      <c r="L491" t="s">
        <v>432</v>
      </c>
      <c r="M491">
        <v>0</v>
      </c>
      <c r="N491" s="1">
        <v>44069</v>
      </c>
      <c r="O491" t="s">
        <v>17</v>
      </c>
      <c r="P491" t="s">
        <v>15</v>
      </c>
      <c r="R491" s="1">
        <v>43852</v>
      </c>
    </row>
    <row r="492" spans="2:18" x14ac:dyDescent="0.3">
      <c r="B492" t="s">
        <v>438</v>
      </c>
      <c r="C492" t="s">
        <v>326</v>
      </c>
      <c r="D492" t="s">
        <v>14</v>
      </c>
      <c r="E492" s="1">
        <v>43549</v>
      </c>
      <c r="F492" s="1">
        <v>44279</v>
      </c>
      <c r="G492" t="s">
        <v>28</v>
      </c>
      <c r="H492">
        <v>1</v>
      </c>
      <c r="I492" t="s">
        <v>450</v>
      </c>
      <c r="J492" t="s">
        <v>32</v>
      </c>
      <c r="K492" t="s">
        <v>38</v>
      </c>
      <c r="L492" t="s">
        <v>432</v>
      </c>
      <c r="M492">
        <v>0</v>
      </c>
      <c r="N492" s="1">
        <v>43653</v>
      </c>
      <c r="O492" t="s">
        <v>17</v>
      </c>
      <c r="P492" t="s">
        <v>15</v>
      </c>
      <c r="R492" s="1">
        <v>43852</v>
      </c>
    </row>
    <row r="493" spans="2:18" x14ac:dyDescent="0.3">
      <c r="B493" t="s">
        <v>438</v>
      </c>
      <c r="C493" t="s">
        <v>326</v>
      </c>
      <c r="D493" t="s">
        <v>14</v>
      </c>
      <c r="E493" s="1">
        <v>43549</v>
      </c>
      <c r="F493" s="1">
        <v>44279</v>
      </c>
      <c r="G493" t="s">
        <v>28</v>
      </c>
      <c r="H493">
        <v>1</v>
      </c>
      <c r="I493" t="s">
        <v>450</v>
      </c>
      <c r="J493" t="s">
        <v>32</v>
      </c>
      <c r="K493" t="s">
        <v>38</v>
      </c>
      <c r="L493" t="s">
        <v>432</v>
      </c>
      <c r="M493">
        <v>0</v>
      </c>
      <c r="N493" s="1">
        <v>43757</v>
      </c>
      <c r="O493" t="s">
        <v>17</v>
      </c>
      <c r="P493" t="s">
        <v>15</v>
      </c>
      <c r="R493" s="1">
        <v>43852</v>
      </c>
    </row>
    <row r="494" spans="2:18" x14ac:dyDescent="0.3">
      <c r="B494" t="s">
        <v>438</v>
      </c>
      <c r="C494" t="s">
        <v>326</v>
      </c>
      <c r="D494" t="s">
        <v>14</v>
      </c>
      <c r="E494" s="1">
        <v>43549</v>
      </c>
      <c r="F494" s="1">
        <v>44279</v>
      </c>
      <c r="G494" t="s">
        <v>28</v>
      </c>
      <c r="H494">
        <v>1</v>
      </c>
      <c r="I494" t="s">
        <v>450</v>
      </c>
      <c r="J494" t="s">
        <v>32</v>
      </c>
      <c r="K494" t="s">
        <v>38</v>
      </c>
      <c r="L494" t="s">
        <v>432</v>
      </c>
      <c r="M494">
        <v>0</v>
      </c>
      <c r="N494" s="1">
        <v>43549</v>
      </c>
      <c r="O494" t="s">
        <v>17</v>
      </c>
      <c r="P494" t="s">
        <v>15</v>
      </c>
      <c r="R494" s="1">
        <v>43852</v>
      </c>
    </row>
    <row r="495" spans="2:18" x14ac:dyDescent="0.3">
      <c r="B495" t="s">
        <v>438</v>
      </c>
      <c r="C495" t="s">
        <v>863</v>
      </c>
      <c r="D495" t="s">
        <v>18</v>
      </c>
      <c r="E495" s="1">
        <v>43299</v>
      </c>
      <c r="F495" s="1">
        <v>43663</v>
      </c>
      <c r="G495" t="s">
        <v>28</v>
      </c>
      <c r="H495">
        <v>1</v>
      </c>
      <c r="I495" t="s">
        <v>450</v>
      </c>
      <c r="J495" t="s">
        <v>32</v>
      </c>
      <c r="K495" t="s">
        <v>25</v>
      </c>
      <c r="L495" t="s">
        <v>27</v>
      </c>
      <c r="M495">
        <v>8107.49</v>
      </c>
      <c r="N495" s="1">
        <v>43299</v>
      </c>
      <c r="O495" t="s">
        <v>17</v>
      </c>
      <c r="P495" t="s">
        <v>15</v>
      </c>
      <c r="R495" s="1">
        <v>43852</v>
      </c>
    </row>
    <row r="496" spans="2:18" x14ac:dyDescent="0.3">
      <c r="B496" t="s">
        <v>438</v>
      </c>
      <c r="C496" t="s">
        <v>327</v>
      </c>
      <c r="D496" t="s">
        <v>14</v>
      </c>
      <c r="E496" s="1">
        <v>43514</v>
      </c>
      <c r="F496" s="1">
        <v>43878</v>
      </c>
      <c r="G496" t="s">
        <v>28</v>
      </c>
      <c r="H496">
        <v>1</v>
      </c>
      <c r="I496" t="s">
        <v>450</v>
      </c>
      <c r="J496" t="s">
        <v>32</v>
      </c>
      <c r="K496" t="s">
        <v>38</v>
      </c>
      <c r="L496" t="s">
        <v>432</v>
      </c>
      <c r="M496">
        <v>19113.41</v>
      </c>
      <c r="N496" s="1">
        <v>43514</v>
      </c>
      <c r="O496" t="s">
        <v>17</v>
      </c>
      <c r="P496" t="s">
        <v>15</v>
      </c>
      <c r="R496" s="1">
        <v>43852</v>
      </c>
    </row>
    <row r="497" spans="2:18" x14ac:dyDescent="0.3">
      <c r="B497" t="s">
        <v>438</v>
      </c>
      <c r="C497" t="s">
        <v>328</v>
      </c>
      <c r="D497" t="s">
        <v>14</v>
      </c>
      <c r="E497" s="1">
        <v>43510</v>
      </c>
      <c r="F497" s="1">
        <v>43874</v>
      </c>
      <c r="G497" t="s">
        <v>28</v>
      </c>
      <c r="H497">
        <v>1</v>
      </c>
      <c r="I497" t="s">
        <v>450</v>
      </c>
      <c r="J497" t="s">
        <v>32</v>
      </c>
      <c r="K497" t="s">
        <v>38</v>
      </c>
      <c r="L497" t="s">
        <v>27</v>
      </c>
      <c r="M497">
        <v>12055.25</v>
      </c>
      <c r="N497" s="1">
        <v>43510</v>
      </c>
      <c r="O497" t="s">
        <v>17</v>
      </c>
      <c r="P497" t="s">
        <v>15</v>
      </c>
      <c r="R497" s="1">
        <v>43852</v>
      </c>
    </row>
    <row r="498" spans="2:18" x14ac:dyDescent="0.3">
      <c r="B498" t="s">
        <v>438</v>
      </c>
      <c r="C498" t="s">
        <v>863</v>
      </c>
      <c r="D498" t="s">
        <v>14</v>
      </c>
      <c r="E498" s="1">
        <v>43353</v>
      </c>
      <c r="F498" s="1">
        <v>43717</v>
      </c>
      <c r="G498" t="s">
        <v>26</v>
      </c>
      <c r="H498">
        <v>1</v>
      </c>
      <c r="I498" t="s">
        <v>450</v>
      </c>
      <c r="J498" t="s">
        <v>32</v>
      </c>
      <c r="K498" t="s">
        <v>25</v>
      </c>
      <c r="L498" t="s">
        <v>27</v>
      </c>
      <c r="M498">
        <v>484.75</v>
      </c>
      <c r="N498" s="1">
        <v>43353</v>
      </c>
      <c r="O498" t="s">
        <v>17</v>
      </c>
      <c r="P498" t="s">
        <v>15</v>
      </c>
      <c r="R498" s="1">
        <v>43852</v>
      </c>
    </row>
    <row r="499" spans="2:18" x14ac:dyDescent="0.3">
      <c r="B499" t="s">
        <v>438</v>
      </c>
      <c r="C499" t="s">
        <v>863</v>
      </c>
      <c r="D499" t="s">
        <v>14</v>
      </c>
      <c r="E499" s="1">
        <v>43353</v>
      </c>
      <c r="F499" s="1">
        <v>43717</v>
      </c>
      <c r="G499" t="s">
        <v>26</v>
      </c>
      <c r="H499">
        <v>1</v>
      </c>
      <c r="I499" t="s">
        <v>450</v>
      </c>
      <c r="J499" t="s">
        <v>32</v>
      </c>
      <c r="K499" t="s">
        <v>38</v>
      </c>
      <c r="L499" t="s">
        <v>27</v>
      </c>
      <c r="M499">
        <v>109.88</v>
      </c>
      <c r="N499" s="1">
        <v>43353</v>
      </c>
      <c r="O499" t="s">
        <v>17</v>
      </c>
      <c r="P499" t="s">
        <v>15</v>
      </c>
      <c r="R499" s="1">
        <v>43852</v>
      </c>
    </row>
    <row r="500" spans="2:18" x14ac:dyDescent="0.3">
      <c r="B500" t="s">
        <v>438</v>
      </c>
      <c r="C500" t="s">
        <v>330</v>
      </c>
      <c r="D500" t="s">
        <v>14</v>
      </c>
      <c r="E500" s="1">
        <v>43326</v>
      </c>
      <c r="F500" s="1">
        <v>44240</v>
      </c>
      <c r="G500" t="s">
        <v>24</v>
      </c>
      <c r="H500">
        <v>1</v>
      </c>
      <c r="I500" t="s">
        <v>450</v>
      </c>
      <c r="J500" t="s">
        <v>32</v>
      </c>
      <c r="K500" t="s">
        <v>38</v>
      </c>
      <c r="L500" t="s">
        <v>432</v>
      </c>
      <c r="M500">
        <v>66556.88</v>
      </c>
      <c r="N500" s="1">
        <v>43326</v>
      </c>
      <c r="O500" t="s">
        <v>17</v>
      </c>
      <c r="P500" t="s">
        <v>15</v>
      </c>
      <c r="R500" s="1">
        <v>43852</v>
      </c>
    </row>
    <row r="501" spans="2:18" x14ac:dyDescent="0.3">
      <c r="B501" t="s">
        <v>438</v>
      </c>
      <c r="C501" t="s">
        <v>335</v>
      </c>
      <c r="D501" t="s">
        <v>14</v>
      </c>
      <c r="E501" s="1">
        <v>43556</v>
      </c>
      <c r="F501" s="1">
        <v>43921</v>
      </c>
      <c r="G501" t="s">
        <v>28</v>
      </c>
      <c r="H501">
        <v>11</v>
      </c>
      <c r="I501" t="s">
        <v>446</v>
      </c>
      <c r="J501" t="s">
        <v>32</v>
      </c>
      <c r="K501" t="s">
        <v>38</v>
      </c>
      <c r="L501" t="s">
        <v>432</v>
      </c>
      <c r="M501">
        <v>90663.25</v>
      </c>
      <c r="N501" s="1">
        <v>43556</v>
      </c>
      <c r="O501" t="s">
        <v>17</v>
      </c>
      <c r="P501" t="s">
        <v>15</v>
      </c>
      <c r="R501" s="1">
        <v>43852</v>
      </c>
    </row>
    <row r="502" spans="2:18" x14ac:dyDescent="0.3">
      <c r="B502" t="s">
        <v>438</v>
      </c>
      <c r="C502" t="s">
        <v>337</v>
      </c>
      <c r="D502" t="s">
        <v>14</v>
      </c>
      <c r="E502" s="1">
        <v>43556</v>
      </c>
      <c r="F502" s="1">
        <v>43921</v>
      </c>
      <c r="G502" t="s">
        <v>28</v>
      </c>
      <c r="H502">
        <v>1</v>
      </c>
      <c r="I502" t="s">
        <v>450</v>
      </c>
      <c r="J502" t="s">
        <v>32</v>
      </c>
      <c r="K502" t="s">
        <v>38</v>
      </c>
      <c r="L502" t="s">
        <v>27</v>
      </c>
      <c r="M502">
        <v>7187.34</v>
      </c>
      <c r="N502" s="1">
        <v>43556</v>
      </c>
      <c r="O502" t="s">
        <v>17</v>
      </c>
      <c r="P502" t="s">
        <v>15</v>
      </c>
      <c r="R502" s="1">
        <v>43852</v>
      </c>
    </row>
    <row r="503" spans="2:18" x14ac:dyDescent="0.3">
      <c r="B503" t="s">
        <v>438</v>
      </c>
      <c r="C503" t="s">
        <v>337</v>
      </c>
      <c r="D503" t="s">
        <v>14</v>
      </c>
      <c r="E503" s="1">
        <v>43556</v>
      </c>
      <c r="F503" s="1">
        <v>43921</v>
      </c>
      <c r="G503" t="s">
        <v>28</v>
      </c>
      <c r="H503">
        <v>1</v>
      </c>
      <c r="I503" t="s">
        <v>450</v>
      </c>
      <c r="J503" t="s">
        <v>32</v>
      </c>
      <c r="K503" t="s">
        <v>38</v>
      </c>
      <c r="L503" t="s">
        <v>27</v>
      </c>
      <c r="M503">
        <v>0</v>
      </c>
      <c r="N503" s="1">
        <v>43556</v>
      </c>
      <c r="O503" t="s">
        <v>17</v>
      </c>
      <c r="P503" t="s">
        <v>15</v>
      </c>
      <c r="R503" s="1">
        <v>43852</v>
      </c>
    </row>
    <row r="504" spans="2:18" x14ac:dyDescent="0.3">
      <c r="B504" t="s">
        <v>438</v>
      </c>
      <c r="C504" t="s">
        <v>338</v>
      </c>
      <c r="D504" t="s">
        <v>18</v>
      </c>
      <c r="E504" s="1">
        <v>43191</v>
      </c>
      <c r="F504" s="1">
        <v>43555</v>
      </c>
      <c r="G504" t="s">
        <v>26</v>
      </c>
      <c r="H504">
        <v>1</v>
      </c>
      <c r="I504" t="s">
        <v>450</v>
      </c>
      <c r="J504" t="s">
        <v>32</v>
      </c>
      <c r="K504" t="s">
        <v>25</v>
      </c>
      <c r="L504" t="s">
        <v>432</v>
      </c>
      <c r="M504">
        <v>96758.81</v>
      </c>
      <c r="N504" s="1">
        <v>43191</v>
      </c>
      <c r="O504" t="s">
        <v>17</v>
      </c>
      <c r="P504" t="s">
        <v>15</v>
      </c>
      <c r="R504" s="1">
        <v>43852</v>
      </c>
    </row>
    <row r="505" spans="2:18" x14ac:dyDescent="0.3">
      <c r="B505" t="s">
        <v>438</v>
      </c>
      <c r="C505" t="s">
        <v>863</v>
      </c>
      <c r="D505" t="s">
        <v>18</v>
      </c>
      <c r="E505" s="1">
        <v>43217</v>
      </c>
      <c r="F505" s="1">
        <v>43581</v>
      </c>
      <c r="G505" t="s">
        <v>26</v>
      </c>
      <c r="H505">
        <v>1</v>
      </c>
      <c r="I505" t="s">
        <v>450</v>
      </c>
      <c r="J505" t="s">
        <v>32</v>
      </c>
      <c r="K505" t="s">
        <v>38</v>
      </c>
      <c r="L505" t="s">
        <v>27</v>
      </c>
      <c r="M505">
        <v>149758.53</v>
      </c>
      <c r="N505" s="1">
        <v>43247</v>
      </c>
      <c r="O505" t="s">
        <v>17</v>
      </c>
      <c r="P505" t="s">
        <v>15</v>
      </c>
      <c r="R505" s="1">
        <v>43852</v>
      </c>
    </row>
    <row r="506" spans="2:18" x14ac:dyDescent="0.3">
      <c r="B506" t="s">
        <v>438</v>
      </c>
      <c r="C506" t="s">
        <v>339</v>
      </c>
      <c r="D506" t="s">
        <v>18</v>
      </c>
      <c r="E506" s="1">
        <v>43258</v>
      </c>
      <c r="F506" s="1">
        <v>43622</v>
      </c>
      <c r="G506" t="s">
        <v>26</v>
      </c>
      <c r="H506">
        <v>1</v>
      </c>
      <c r="I506" t="s">
        <v>450</v>
      </c>
      <c r="J506" t="s">
        <v>32</v>
      </c>
      <c r="K506" t="s">
        <v>25</v>
      </c>
      <c r="L506" t="s">
        <v>432</v>
      </c>
      <c r="M506">
        <v>9277.1</v>
      </c>
      <c r="N506" s="1">
        <v>43258</v>
      </c>
      <c r="O506" t="s">
        <v>17</v>
      </c>
      <c r="P506" t="s">
        <v>15</v>
      </c>
      <c r="R506" s="1">
        <v>43852</v>
      </c>
    </row>
    <row r="507" spans="2:18" x14ac:dyDescent="0.3">
      <c r="B507" t="s">
        <v>438</v>
      </c>
      <c r="C507" t="s">
        <v>340</v>
      </c>
      <c r="D507" t="s">
        <v>18</v>
      </c>
      <c r="E507" s="1">
        <v>43297</v>
      </c>
      <c r="F507" s="1">
        <v>43661</v>
      </c>
      <c r="G507" t="s">
        <v>26</v>
      </c>
      <c r="H507">
        <v>1</v>
      </c>
      <c r="I507" t="s">
        <v>450</v>
      </c>
      <c r="J507" t="s">
        <v>32</v>
      </c>
      <c r="K507" t="s">
        <v>38</v>
      </c>
      <c r="L507" t="s">
        <v>432</v>
      </c>
      <c r="M507">
        <v>16533.25</v>
      </c>
      <c r="N507" s="1">
        <v>43297</v>
      </c>
      <c r="O507" t="s">
        <v>17</v>
      </c>
      <c r="P507" t="s">
        <v>15</v>
      </c>
      <c r="R507" s="1">
        <v>43852</v>
      </c>
    </row>
    <row r="508" spans="2:18" x14ac:dyDescent="0.3">
      <c r="B508" t="s">
        <v>438</v>
      </c>
      <c r="C508" t="s">
        <v>341</v>
      </c>
      <c r="D508" t="s">
        <v>18</v>
      </c>
      <c r="E508" s="1">
        <v>43297</v>
      </c>
      <c r="F508" s="1">
        <v>43661</v>
      </c>
      <c r="G508" t="s">
        <v>26</v>
      </c>
      <c r="H508">
        <v>1</v>
      </c>
      <c r="I508" t="s">
        <v>450</v>
      </c>
      <c r="J508" t="s">
        <v>32</v>
      </c>
      <c r="K508" t="s">
        <v>25</v>
      </c>
      <c r="L508" t="s">
        <v>432</v>
      </c>
      <c r="M508">
        <v>15408.4</v>
      </c>
      <c r="N508" s="1">
        <v>43297</v>
      </c>
      <c r="O508" t="s">
        <v>17</v>
      </c>
      <c r="P508" t="s">
        <v>15</v>
      </c>
      <c r="R508" s="1">
        <v>43852</v>
      </c>
    </row>
    <row r="509" spans="2:18" x14ac:dyDescent="0.3">
      <c r="B509" t="s">
        <v>438</v>
      </c>
      <c r="C509" t="s">
        <v>342</v>
      </c>
      <c r="D509" t="s">
        <v>18</v>
      </c>
      <c r="E509" s="1">
        <v>43297</v>
      </c>
      <c r="F509" s="1">
        <v>43661</v>
      </c>
      <c r="G509" t="s">
        <v>26</v>
      </c>
      <c r="H509">
        <v>1</v>
      </c>
      <c r="I509" t="s">
        <v>450</v>
      </c>
      <c r="J509" t="s">
        <v>32</v>
      </c>
      <c r="K509" t="s">
        <v>25</v>
      </c>
      <c r="L509" t="s">
        <v>432</v>
      </c>
      <c r="M509">
        <v>56757.75</v>
      </c>
      <c r="N509" s="1">
        <v>43297</v>
      </c>
      <c r="O509" t="s">
        <v>17</v>
      </c>
      <c r="P509" t="s">
        <v>15</v>
      </c>
      <c r="R509" s="1">
        <v>43852</v>
      </c>
    </row>
    <row r="510" spans="2:18" x14ac:dyDescent="0.3">
      <c r="B510" t="s">
        <v>438</v>
      </c>
      <c r="C510" t="s">
        <v>349</v>
      </c>
      <c r="D510" t="s">
        <v>14</v>
      </c>
      <c r="E510" s="1">
        <v>43661</v>
      </c>
      <c r="F510" s="1">
        <v>44026</v>
      </c>
      <c r="G510" t="s">
        <v>24</v>
      </c>
      <c r="H510">
        <v>11</v>
      </c>
      <c r="I510" t="s">
        <v>446</v>
      </c>
      <c r="J510" t="s">
        <v>32</v>
      </c>
      <c r="K510" t="s">
        <v>25</v>
      </c>
      <c r="L510" t="s">
        <v>432</v>
      </c>
      <c r="M510">
        <v>15601.02</v>
      </c>
      <c r="N510" s="1">
        <v>43661</v>
      </c>
      <c r="O510" t="s">
        <v>17</v>
      </c>
      <c r="P510" t="s">
        <v>15</v>
      </c>
      <c r="R510" s="1">
        <v>43852</v>
      </c>
    </row>
    <row r="511" spans="2:18" x14ac:dyDescent="0.3">
      <c r="B511" t="s">
        <v>438</v>
      </c>
      <c r="C511" t="s">
        <v>350</v>
      </c>
      <c r="D511" t="s">
        <v>14</v>
      </c>
      <c r="E511" s="1">
        <v>42852</v>
      </c>
      <c r="F511" s="1">
        <v>43216</v>
      </c>
      <c r="G511" t="s">
        <v>26</v>
      </c>
      <c r="H511">
        <v>1</v>
      </c>
      <c r="I511" t="s">
        <v>450</v>
      </c>
      <c r="J511" t="s">
        <v>32</v>
      </c>
      <c r="K511" t="s">
        <v>38</v>
      </c>
      <c r="L511" t="s">
        <v>432</v>
      </c>
      <c r="M511">
        <v>7000</v>
      </c>
      <c r="N511" s="1">
        <v>43216</v>
      </c>
      <c r="O511" t="s">
        <v>17</v>
      </c>
      <c r="P511" t="s">
        <v>15</v>
      </c>
      <c r="R511" s="1">
        <v>43852</v>
      </c>
    </row>
    <row r="512" spans="2:18" x14ac:dyDescent="0.3">
      <c r="B512" t="s">
        <v>438</v>
      </c>
      <c r="C512" t="s">
        <v>351</v>
      </c>
      <c r="D512" t="s">
        <v>14</v>
      </c>
      <c r="E512" s="1">
        <v>43687</v>
      </c>
      <c r="F512" s="1">
        <v>44052</v>
      </c>
      <c r="G512" t="s">
        <v>19</v>
      </c>
      <c r="H512">
        <v>13</v>
      </c>
      <c r="I512" t="s">
        <v>449</v>
      </c>
      <c r="J512" t="s">
        <v>32</v>
      </c>
      <c r="K512" t="s">
        <v>20</v>
      </c>
      <c r="L512" t="s">
        <v>432</v>
      </c>
      <c r="M512">
        <v>28069.13</v>
      </c>
      <c r="N512" s="1">
        <v>43687</v>
      </c>
      <c r="O512" t="s">
        <v>17</v>
      </c>
      <c r="P512" t="s">
        <v>15</v>
      </c>
      <c r="R512" s="1">
        <v>43852</v>
      </c>
    </row>
    <row r="513" spans="2:18" x14ac:dyDescent="0.3">
      <c r="B513" t="s">
        <v>454</v>
      </c>
      <c r="C513" t="s">
        <v>908</v>
      </c>
      <c r="D513" t="s">
        <v>14</v>
      </c>
      <c r="E513" s="1">
        <v>43651</v>
      </c>
      <c r="F513" s="1">
        <v>44016</v>
      </c>
      <c r="G513" t="s">
        <v>16</v>
      </c>
      <c r="H513">
        <v>2</v>
      </c>
      <c r="I513" t="s">
        <v>451</v>
      </c>
      <c r="J513" t="s">
        <v>32</v>
      </c>
      <c r="K513" t="s">
        <v>16</v>
      </c>
      <c r="L513" t="s">
        <v>431</v>
      </c>
      <c r="M513">
        <v>72675</v>
      </c>
      <c r="N513" s="1">
        <v>43651</v>
      </c>
      <c r="O513" t="s">
        <v>17</v>
      </c>
      <c r="P513" t="s">
        <v>15</v>
      </c>
      <c r="R513" s="1">
        <v>43852</v>
      </c>
    </row>
    <row r="514" spans="2:18" x14ac:dyDescent="0.3">
      <c r="B514" t="s">
        <v>455</v>
      </c>
      <c r="C514" t="s">
        <v>908</v>
      </c>
      <c r="D514" t="s">
        <v>14</v>
      </c>
      <c r="E514" s="1">
        <v>43651</v>
      </c>
      <c r="F514" s="1">
        <v>44016</v>
      </c>
      <c r="G514" t="s">
        <v>16</v>
      </c>
      <c r="H514">
        <v>2</v>
      </c>
      <c r="I514" t="s">
        <v>451</v>
      </c>
      <c r="J514" t="s">
        <v>32</v>
      </c>
      <c r="K514" t="s">
        <v>16</v>
      </c>
      <c r="L514" t="s">
        <v>431</v>
      </c>
      <c r="M514">
        <v>72675</v>
      </c>
      <c r="N514" s="1">
        <v>43651</v>
      </c>
      <c r="O514" t="s">
        <v>17</v>
      </c>
      <c r="P514" t="s">
        <v>15</v>
      </c>
      <c r="R514" s="1">
        <v>43852</v>
      </c>
    </row>
    <row r="515" spans="2:18" x14ac:dyDescent="0.3">
      <c r="B515" t="s">
        <v>456</v>
      </c>
      <c r="C515" t="s">
        <v>352</v>
      </c>
      <c r="D515" t="s">
        <v>18</v>
      </c>
      <c r="E515" s="1">
        <v>43191</v>
      </c>
      <c r="F515" s="1">
        <v>43555</v>
      </c>
      <c r="G515" t="s">
        <v>23</v>
      </c>
      <c r="H515">
        <v>6</v>
      </c>
      <c r="I515" t="s">
        <v>444</v>
      </c>
      <c r="J515" t="s">
        <v>32</v>
      </c>
      <c r="K515" t="s">
        <v>23</v>
      </c>
      <c r="L515" t="s">
        <v>27</v>
      </c>
      <c r="M515">
        <v>23771.05</v>
      </c>
      <c r="N515" s="1">
        <v>43191</v>
      </c>
      <c r="O515" t="s">
        <v>17</v>
      </c>
      <c r="P515" t="s">
        <v>15</v>
      </c>
      <c r="R515" s="1">
        <v>43852</v>
      </c>
    </row>
    <row r="516" spans="2:18" x14ac:dyDescent="0.3">
      <c r="B516" t="s">
        <v>458</v>
      </c>
      <c r="C516" t="s">
        <v>909</v>
      </c>
      <c r="D516" t="s">
        <v>14</v>
      </c>
      <c r="E516" s="1">
        <v>43405</v>
      </c>
      <c r="F516" s="1">
        <v>43769</v>
      </c>
      <c r="G516" t="s">
        <v>23</v>
      </c>
      <c r="H516">
        <v>1</v>
      </c>
      <c r="I516" t="s">
        <v>450</v>
      </c>
      <c r="J516" t="s">
        <v>32</v>
      </c>
      <c r="K516" t="s">
        <v>78</v>
      </c>
      <c r="L516" t="s">
        <v>27</v>
      </c>
      <c r="M516">
        <v>23100.17</v>
      </c>
      <c r="N516" s="1">
        <v>43769</v>
      </c>
      <c r="O516" t="s">
        <v>17</v>
      </c>
      <c r="P516" t="s">
        <v>15</v>
      </c>
      <c r="R516" s="1">
        <v>43852</v>
      </c>
    </row>
    <row r="517" spans="2:18" x14ac:dyDescent="0.3">
      <c r="B517" t="s">
        <v>459</v>
      </c>
      <c r="C517" t="s">
        <v>910</v>
      </c>
      <c r="D517" t="s">
        <v>14</v>
      </c>
      <c r="E517" s="1">
        <v>43458</v>
      </c>
      <c r="F517" s="1">
        <v>43822</v>
      </c>
      <c r="G517" t="s">
        <v>23</v>
      </c>
      <c r="H517">
        <v>1</v>
      </c>
      <c r="I517" t="s">
        <v>450</v>
      </c>
      <c r="J517" t="s">
        <v>32</v>
      </c>
      <c r="K517" t="s">
        <v>23</v>
      </c>
      <c r="L517" t="s">
        <v>27</v>
      </c>
      <c r="M517">
        <v>1113.92</v>
      </c>
      <c r="N517" s="1">
        <v>43458</v>
      </c>
      <c r="O517" t="s">
        <v>17</v>
      </c>
      <c r="P517" t="s">
        <v>15</v>
      </c>
      <c r="R517" s="1">
        <v>43852</v>
      </c>
    </row>
    <row r="518" spans="2:18" x14ac:dyDescent="0.3">
      <c r="B518" t="s">
        <v>460</v>
      </c>
      <c r="C518" t="s">
        <v>863</v>
      </c>
      <c r="D518" t="s">
        <v>14</v>
      </c>
      <c r="E518" s="1">
        <v>43349</v>
      </c>
      <c r="F518" s="1">
        <v>43713</v>
      </c>
      <c r="G518" t="s">
        <v>16</v>
      </c>
      <c r="H518">
        <v>13</v>
      </c>
      <c r="I518" t="s">
        <v>449</v>
      </c>
      <c r="J518" t="s">
        <v>32</v>
      </c>
      <c r="K518" t="s">
        <v>16</v>
      </c>
      <c r="L518" t="s">
        <v>432</v>
      </c>
      <c r="M518">
        <v>65000</v>
      </c>
      <c r="N518" s="1">
        <v>43349</v>
      </c>
      <c r="O518" t="s">
        <v>17</v>
      </c>
      <c r="P518" t="s">
        <v>15</v>
      </c>
      <c r="R518" s="1">
        <v>43852</v>
      </c>
    </row>
    <row r="519" spans="2:18" x14ac:dyDescent="0.3">
      <c r="B519" t="s">
        <v>461</v>
      </c>
      <c r="C519" t="s">
        <v>911</v>
      </c>
      <c r="D519" t="s">
        <v>14</v>
      </c>
      <c r="E519" s="1">
        <v>43522</v>
      </c>
      <c r="F519" s="1">
        <v>43886</v>
      </c>
      <c r="G519" t="s">
        <v>28</v>
      </c>
      <c r="H519">
        <v>13</v>
      </c>
      <c r="I519" t="s">
        <v>449</v>
      </c>
      <c r="J519" t="s">
        <v>32</v>
      </c>
      <c r="K519" t="s">
        <v>38</v>
      </c>
      <c r="L519" t="s">
        <v>432</v>
      </c>
      <c r="M519">
        <v>2077.5</v>
      </c>
      <c r="N519" s="1">
        <v>43522</v>
      </c>
      <c r="O519" t="s">
        <v>17</v>
      </c>
      <c r="P519" t="s">
        <v>15</v>
      </c>
      <c r="R519" s="1">
        <v>43852</v>
      </c>
    </row>
    <row r="520" spans="2:18" x14ac:dyDescent="0.3">
      <c r="B520" t="s">
        <v>465</v>
      </c>
      <c r="C520" t="s">
        <v>912</v>
      </c>
      <c r="D520" t="s">
        <v>14</v>
      </c>
      <c r="E520" s="1">
        <v>43648</v>
      </c>
      <c r="F520" s="1">
        <v>43831</v>
      </c>
      <c r="G520" t="s">
        <v>26</v>
      </c>
      <c r="H520">
        <v>13</v>
      </c>
      <c r="I520" t="s">
        <v>449</v>
      </c>
      <c r="J520" t="s">
        <v>32</v>
      </c>
      <c r="K520" t="s">
        <v>16</v>
      </c>
      <c r="L520" t="s">
        <v>432</v>
      </c>
      <c r="M520">
        <v>1558.76</v>
      </c>
      <c r="N520" s="1">
        <v>43648</v>
      </c>
      <c r="O520" t="s">
        <v>17</v>
      </c>
      <c r="P520" t="s">
        <v>15</v>
      </c>
      <c r="R520" s="1">
        <v>43852</v>
      </c>
    </row>
    <row r="521" spans="2:18" x14ac:dyDescent="0.3">
      <c r="B521" t="s">
        <v>466</v>
      </c>
      <c r="C521" t="s">
        <v>863</v>
      </c>
      <c r="D521" t="s">
        <v>14</v>
      </c>
      <c r="E521" s="1">
        <v>43349</v>
      </c>
      <c r="F521" s="1">
        <v>45356</v>
      </c>
      <c r="G521" t="s">
        <v>16</v>
      </c>
      <c r="H521">
        <v>13</v>
      </c>
      <c r="I521" t="s">
        <v>449</v>
      </c>
      <c r="J521" t="s">
        <v>32</v>
      </c>
      <c r="K521" t="s">
        <v>16</v>
      </c>
      <c r="L521" t="s">
        <v>432</v>
      </c>
      <c r="M521">
        <v>59375</v>
      </c>
      <c r="N521" s="1">
        <v>43349</v>
      </c>
      <c r="O521" t="s">
        <v>17</v>
      </c>
      <c r="P521" t="s">
        <v>15</v>
      </c>
      <c r="R521" s="1">
        <v>43852</v>
      </c>
    </row>
    <row r="522" spans="2:18" x14ac:dyDescent="0.3">
      <c r="B522" t="s">
        <v>469</v>
      </c>
      <c r="C522" t="s">
        <v>863</v>
      </c>
      <c r="D522" t="s">
        <v>14</v>
      </c>
      <c r="E522" s="1">
        <v>43049</v>
      </c>
      <c r="F522" s="1">
        <v>43778</v>
      </c>
      <c r="G522" t="s">
        <v>28</v>
      </c>
      <c r="H522">
        <v>13</v>
      </c>
      <c r="I522" t="s">
        <v>449</v>
      </c>
      <c r="J522" t="s">
        <v>32</v>
      </c>
      <c r="K522" t="s">
        <v>38</v>
      </c>
      <c r="L522" t="s">
        <v>432</v>
      </c>
      <c r="M522">
        <v>30978.63</v>
      </c>
      <c r="N522" s="1">
        <v>43049</v>
      </c>
      <c r="O522" t="s">
        <v>17</v>
      </c>
      <c r="P522" t="s">
        <v>15</v>
      </c>
      <c r="R522" s="1">
        <v>43852</v>
      </c>
    </row>
    <row r="523" spans="2:18" x14ac:dyDescent="0.3">
      <c r="B523" t="s">
        <v>470</v>
      </c>
      <c r="C523" t="s">
        <v>863</v>
      </c>
      <c r="D523" t="s">
        <v>14</v>
      </c>
      <c r="E523" s="1">
        <v>43133</v>
      </c>
      <c r="F523" s="1">
        <v>43862</v>
      </c>
      <c r="G523" t="s">
        <v>28</v>
      </c>
      <c r="H523">
        <v>13</v>
      </c>
      <c r="I523" t="s">
        <v>449</v>
      </c>
      <c r="J523" t="s">
        <v>32</v>
      </c>
      <c r="K523" t="s">
        <v>16</v>
      </c>
      <c r="L523" t="s">
        <v>432</v>
      </c>
      <c r="M523">
        <v>17934.88</v>
      </c>
      <c r="N523" s="1">
        <v>43133</v>
      </c>
      <c r="O523" t="s">
        <v>17</v>
      </c>
      <c r="P523" t="s">
        <v>15</v>
      </c>
      <c r="R523" s="1">
        <v>43852</v>
      </c>
    </row>
    <row r="524" spans="2:18" x14ac:dyDescent="0.3">
      <c r="B524" t="s">
        <v>471</v>
      </c>
      <c r="C524" t="s">
        <v>863</v>
      </c>
      <c r="D524" t="s">
        <v>14</v>
      </c>
      <c r="E524" s="1">
        <v>43152</v>
      </c>
      <c r="F524" s="1">
        <v>43881</v>
      </c>
      <c r="G524" t="s">
        <v>28</v>
      </c>
      <c r="H524">
        <v>13</v>
      </c>
      <c r="I524" t="s">
        <v>449</v>
      </c>
      <c r="J524" t="s">
        <v>32</v>
      </c>
      <c r="K524" t="s">
        <v>38</v>
      </c>
      <c r="L524" t="s">
        <v>432</v>
      </c>
      <c r="M524">
        <v>15668.25</v>
      </c>
      <c r="N524" s="1">
        <v>43152</v>
      </c>
      <c r="O524" t="s">
        <v>17</v>
      </c>
      <c r="P524" t="s">
        <v>15</v>
      </c>
      <c r="R524" s="1">
        <v>43852</v>
      </c>
    </row>
    <row r="525" spans="2:18" x14ac:dyDescent="0.3">
      <c r="B525" t="s">
        <v>472</v>
      </c>
      <c r="C525" t="s">
        <v>863</v>
      </c>
      <c r="D525" t="s">
        <v>14</v>
      </c>
      <c r="E525" s="1">
        <v>43199</v>
      </c>
      <c r="F525" s="1">
        <v>43654</v>
      </c>
      <c r="G525" t="s">
        <v>28</v>
      </c>
      <c r="H525">
        <v>13</v>
      </c>
      <c r="I525" t="s">
        <v>449</v>
      </c>
      <c r="J525" t="s">
        <v>32</v>
      </c>
      <c r="K525" t="s">
        <v>38</v>
      </c>
      <c r="L525" t="s">
        <v>432</v>
      </c>
      <c r="M525">
        <v>11239.38</v>
      </c>
      <c r="N525" s="1">
        <v>43199</v>
      </c>
      <c r="O525" t="s">
        <v>17</v>
      </c>
      <c r="P525" t="s">
        <v>15</v>
      </c>
      <c r="R525" s="1">
        <v>43852</v>
      </c>
    </row>
    <row r="526" spans="2:18" x14ac:dyDescent="0.3">
      <c r="B526" t="s">
        <v>474</v>
      </c>
      <c r="C526" t="s">
        <v>863</v>
      </c>
      <c r="D526" t="s">
        <v>14</v>
      </c>
      <c r="E526" s="1">
        <v>43322</v>
      </c>
      <c r="F526" s="1">
        <v>43870</v>
      </c>
      <c r="G526" t="s">
        <v>28</v>
      </c>
      <c r="H526">
        <v>13</v>
      </c>
      <c r="I526" t="s">
        <v>449</v>
      </c>
      <c r="J526" t="s">
        <v>32</v>
      </c>
      <c r="K526" t="s">
        <v>38</v>
      </c>
      <c r="L526" t="s">
        <v>432</v>
      </c>
      <c r="M526">
        <v>21442.38</v>
      </c>
      <c r="N526" s="1">
        <v>43758</v>
      </c>
      <c r="O526" t="s">
        <v>17</v>
      </c>
      <c r="P526" t="s">
        <v>15</v>
      </c>
      <c r="R526" s="1">
        <v>43852</v>
      </c>
    </row>
    <row r="527" spans="2:18" x14ac:dyDescent="0.3">
      <c r="B527" t="s">
        <v>475</v>
      </c>
      <c r="C527" t="s">
        <v>863</v>
      </c>
      <c r="D527" t="s">
        <v>14</v>
      </c>
      <c r="E527" s="1">
        <v>43322</v>
      </c>
      <c r="F527" s="1">
        <v>43870</v>
      </c>
      <c r="G527" t="s">
        <v>28</v>
      </c>
      <c r="H527">
        <v>13</v>
      </c>
      <c r="I527" t="s">
        <v>449</v>
      </c>
      <c r="J527" t="s">
        <v>32</v>
      </c>
      <c r="K527" t="s">
        <v>38</v>
      </c>
      <c r="L527" t="s">
        <v>432</v>
      </c>
      <c r="M527">
        <v>21442.75</v>
      </c>
      <c r="N527" s="1">
        <v>43431</v>
      </c>
      <c r="O527" t="s">
        <v>17</v>
      </c>
      <c r="P527" t="s">
        <v>15</v>
      </c>
      <c r="R527" s="1">
        <v>43852</v>
      </c>
    </row>
    <row r="528" spans="2:18" x14ac:dyDescent="0.3">
      <c r="B528" t="s">
        <v>476</v>
      </c>
      <c r="C528" t="s">
        <v>863</v>
      </c>
      <c r="D528" t="s">
        <v>14</v>
      </c>
      <c r="E528" s="1">
        <v>43322</v>
      </c>
      <c r="F528" s="1">
        <v>43870</v>
      </c>
      <c r="G528" t="s">
        <v>28</v>
      </c>
      <c r="H528">
        <v>13</v>
      </c>
      <c r="I528" t="s">
        <v>449</v>
      </c>
      <c r="J528" t="s">
        <v>32</v>
      </c>
      <c r="K528" t="s">
        <v>38</v>
      </c>
      <c r="L528" t="s">
        <v>432</v>
      </c>
      <c r="M528">
        <v>21442.75</v>
      </c>
      <c r="N528" s="1">
        <v>43540</v>
      </c>
      <c r="O528" t="s">
        <v>17</v>
      </c>
      <c r="P528" t="s">
        <v>15</v>
      </c>
      <c r="R528" s="1">
        <v>43852</v>
      </c>
    </row>
    <row r="529" spans="2:18" x14ac:dyDescent="0.3">
      <c r="B529" t="s">
        <v>477</v>
      </c>
      <c r="C529" t="s">
        <v>863</v>
      </c>
      <c r="D529" t="s">
        <v>14</v>
      </c>
      <c r="E529" s="1">
        <v>43322</v>
      </c>
      <c r="F529" s="1">
        <v>43870</v>
      </c>
      <c r="G529" t="s">
        <v>28</v>
      </c>
      <c r="H529">
        <v>13</v>
      </c>
      <c r="I529" t="s">
        <v>449</v>
      </c>
      <c r="J529" t="s">
        <v>32</v>
      </c>
      <c r="K529" t="s">
        <v>38</v>
      </c>
      <c r="L529" t="s">
        <v>432</v>
      </c>
      <c r="M529">
        <v>21442.75</v>
      </c>
      <c r="N529" s="1">
        <v>43649</v>
      </c>
      <c r="O529" t="s">
        <v>17</v>
      </c>
      <c r="P529" t="s">
        <v>15</v>
      </c>
      <c r="R529" s="1">
        <v>43852</v>
      </c>
    </row>
    <row r="530" spans="2:18" x14ac:dyDescent="0.3">
      <c r="B530" t="s">
        <v>478</v>
      </c>
      <c r="C530" t="s">
        <v>863</v>
      </c>
      <c r="D530" t="s">
        <v>14</v>
      </c>
      <c r="E530" s="1">
        <v>43322</v>
      </c>
      <c r="F530" s="1">
        <v>43870</v>
      </c>
      <c r="G530" t="s">
        <v>28</v>
      </c>
      <c r="H530">
        <v>13</v>
      </c>
      <c r="I530" t="s">
        <v>449</v>
      </c>
      <c r="J530" t="s">
        <v>32</v>
      </c>
      <c r="K530" t="s">
        <v>38</v>
      </c>
      <c r="L530" t="s">
        <v>432</v>
      </c>
      <c r="M530">
        <v>27085.5</v>
      </c>
      <c r="N530" s="1">
        <v>43322</v>
      </c>
      <c r="O530" t="s">
        <v>17</v>
      </c>
      <c r="P530" t="s">
        <v>15</v>
      </c>
      <c r="R530" s="1">
        <v>43852</v>
      </c>
    </row>
    <row r="531" spans="2:18" x14ac:dyDescent="0.3">
      <c r="B531" t="s">
        <v>479</v>
      </c>
      <c r="C531" t="s">
        <v>863</v>
      </c>
      <c r="D531" t="s">
        <v>14</v>
      </c>
      <c r="E531" s="1">
        <v>43322</v>
      </c>
      <c r="F531" s="1">
        <v>43870</v>
      </c>
      <c r="G531" t="s">
        <v>28</v>
      </c>
      <c r="H531">
        <v>13</v>
      </c>
      <c r="I531" t="s">
        <v>449</v>
      </c>
      <c r="J531" t="s">
        <v>32</v>
      </c>
      <c r="K531" t="s">
        <v>38</v>
      </c>
      <c r="L531" t="s">
        <v>432</v>
      </c>
      <c r="M531">
        <v>17949.04</v>
      </c>
      <c r="N531" s="1">
        <v>43431</v>
      </c>
      <c r="O531" t="s">
        <v>17</v>
      </c>
      <c r="P531" t="s">
        <v>15</v>
      </c>
      <c r="R531" s="1">
        <v>43852</v>
      </c>
    </row>
    <row r="532" spans="2:18" x14ac:dyDescent="0.3">
      <c r="B532" t="s">
        <v>480</v>
      </c>
      <c r="C532" t="s">
        <v>863</v>
      </c>
      <c r="D532" t="s">
        <v>14</v>
      </c>
      <c r="E532" s="1">
        <v>43322</v>
      </c>
      <c r="F532" s="1">
        <v>43870</v>
      </c>
      <c r="G532" t="s">
        <v>28</v>
      </c>
      <c r="H532">
        <v>13</v>
      </c>
      <c r="I532" t="s">
        <v>449</v>
      </c>
      <c r="J532" t="s">
        <v>32</v>
      </c>
      <c r="K532" t="s">
        <v>38</v>
      </c>
      <c r="L532" t="s">
        <v>432</v>
      </c>
      <c r="M532">
        <v>17949.04</v>
      </c>
      <c r="N532" s="1">
        <v>43540</v>
      </c>
      <c r="O532" t="s">
        <v>17</v>
      </c>
      <c r="P532" t="s">
        <v>15</v>
      </c>
      <c r="R532" s="1">
        <v>43852</v>
      </c>
    </row>
    <row r="533" spans="2:18" x14ac:dyDescent="0.3">
      <c r="B533" t="s">
        <v>481</v>
      </c>
      <c r="C533" t="s">
        <v>863</v>
      </c>
      <c r="D533" t="s">
        <v>14</v>
      </c>
      <c r="E533" s="1">
        <v>43322</v>
      </c>
      <c r="F533" s="1">
        <v>43870</v>
      </c>
      <c r="G533" t="s">
        <v>28</v>
      </c>
      <c r="H533">
        <v>13</v>
      </c>
      <c r="I533" t="s">
        <v>449</v>
      </c>
      <c r="J533" t="s">
        <v>32</v>
      </c>
      <c r="K533" t="s">
        <v>38</v>
      </c>
      <c r="L533" t="s">
        <v>432</v>
      </c>
      <c r="M533">
        <v>17949.04</v>
      </c>
      <c r="N533" s="1">
        <v>43649</v>
      </c>
      <c r="O533" t="s">
        <v>17</v>
      </c>
      <c r="P533" t="s">
        <v>15</v>
      </c>
      <c r="R533" s="1">
        <v>43852</v>
      </c>
    </row>
    <row r="534" spans="2:18" x14ac:dyDescent="0.3">
      <c r="B534" t="s">
        <v>482</v>
      </c>
      <c r="C534" t="s">
        <v>863</v>
      </c>
      <c r="D534" t="s">
        <v>14</v>
      </c>
      <c r="E534" s="1">
        <v>43322</v>
      </c>
      <c r="F534" s="1">
        <v>43870</v>
      </c>
      <c r="G534" t="s">
        <v>28</v>
      </c>
      <c r="H534">
        <v>13</v>
      </c>
      <c r="I534" t="s">
        <v>449</v>
      </c>
      <c r="J534" t="s">
        <v>32</v>
      </c>
      <c r="K534" t="s">
        <v>38</v>
      </c>
      <c r="L534" t="s">
        <v>432</v>
      </c>
      <c r="M534">
        <v>17949.04</v>
      </c>
      <c r="N534" s="1">
        <v>43758</v>
      </c>
      <c r="O534" t="s">
        <v>17</v>
      </c>
      <c r="P534" t="s">
        <v>15</v>
      </c>
      <c r="R534" s="1">
        <v>43852</v>
      </c>
    </row>
    <row r="535" spans="2:18" x14ac:dyDescent="0.3">
      <c r="B535" t="s">
        <v>483</v>
      </c>
      <c r="C535" t="s">
        <v>863</v>
      </c>
      <c r="D535" t="s">
        <v>14</v>
      </c>
      <c r="E535" s="1">
        <v>43322</v>
      </c>
      <c r="F535" s="1">
        <v>43870</v>
      </c>
      <c r="G535" t="s">
        <v>28</v>
      </c>
      <c r="H535">
        <v>13</v>
      </c>
      <c r="I535" t="s">
        <v>449</v>
      </c>
      <c r="J535" t="s">
        <v>32</v>
      </c>
      <c r="K535" t="s">
        <v>38</v>
      </c>
      <c r="L535" t="s">
        <v>432</v>
      </c>
      <c r="M535">
        <v>22672.47</v>
      </c>
      <c r="N535" s="1">
        <v>43322</v>
      </c>
      <c r="O535" t="s">
        <v>17</v>
      </c>
      <c r="P535" t="s">
        <v>15</v>
      </c>
      <c r="R535" s="1">
        <v>43852</v>
      </c>
    </row>
    <row r="536" spans="2:18" x14ac:dyDescent="0.3">
      <c r="B536" t="s">
        <v>484</v>
      </c>
      <c r="C536" t="s">
        <v>863</v>
      </c>
      <c r="D536" t="s">
        <v>14</v>
      </c>
      <c r="E536" s="1">
        <v>43382</v>
      </c>
      <c r="F536" s="1">
        <v>43746</v>
      </c>
      <c r="G536" t="s">
        <v>28</v>
      </c>
      <c r="H536">
        <v>13</v>
      </c>
      <c r="I536" t="s">
        <v>449</v>
      </c>
      <c r="J536" t="s">
        <v>32</v>
      </c>
      <c r="K536" t="s">
        <v>38</v>
      </c>
      <c r="L536" t="s">
        <v>432</v>
      </c>
      <c r="M536">
        <v>11239.38</v>
      </c>
      <c r="N536" s="1">
        <v>43382</v>
      </c>
      <c r="O536" t="s">
        <v>17</v>
      </c>
      <c r="P536" t="s">
        <v>15</v>
      </c>
      <c r="R536" s="1">
        <v>43852</v>
      </c>
    </row>
    <row r="537" spans="2:18" x14ac:dyDescent="0.3">
      <c r="B537" t="s">
        <v>485</v>
      </c>
      <c r="C537" t="s">
        <v>913</v>
      </c>
      <c r="D537" t="s">
        <v>14</v>
      </c>
      <c r="E537" s="1">
        <v>43565</v>
      </c>
      <c r="F537" s="1">
        <v>43625</v>
      </c>
      <c r="G537" t="s">
        <v>28</v>
      </c>
      <c r="H537">
        <v>13</v>
      </c>
      <c r="I537" t="s">
        <v>449</v>
      </c>
      <c r="J537" t="s">
        <v>32</v>
      </c>
      <c r="K537" t="s">
        <v>38</v>
      </c>
      <c r="L537" t="s">
        <v>432</v>
      </c>
      <c r="M537">
        <v>2212.38</v>
      </c>
      <c r="N537" s="1">
        <v>43565</v>
      </c>
      <c r="O537" t="s">
        <v>17</v>
      </c>
      <c r="P537" t="s">
        <v>15</v>
      </c>
      <c r="R537" s="1">
        <v>43852</v>
      </c>
    </row>
    <row r="538" spans="2:18" x14ac:dyDescent="0.3">
      <c r="B538" t="s">
        <v>487</v>
      </c>
      <c r="C538" t="s">
        <v>355</v>
      </c>
      <c r="D538" t="s">
        <v>14</v>
      </c>
      <c r="E538" s="1">
        <v>43549</v>
      </c>
      <c r="F538" s="1">
        <v>43914</v>
      </c>
      <c r="G538" t="s">
        <v>47</v>
      </c>
      <c r="H538">
        <v>13</v>
      </c>
      <c r="I538" t="s">
        <v>449</v>
      </c>
      <c r="J538" t="s">
        <v>32</v>
      </c>
      <c r="K538" t="s">
        <v>47</v>
      </c>
      <c r="L538" t="s">
        <v>432</v>
      </c>
      <c r="M538">
        <v>157.5</v>
      </c>
      <c r="N538" s="1">
        <v>43549</v>
      </c>
      <c r="O538" t="s">
        <v>17</v>
      </c>
      <c r="P538" t="s">
        <v>15</v>
      </c>
      <c r="R538" s="1">
        <v>43852</v>
      </c>
    </row>
    <row r="539" spans="2:18" x14ac:dyDescent="0.3">
      <c r="B539" t="s">
        <v>488</v>
      </c>
      <c r="C539" t="s">
        <v>356</v>
      </c>
      <c r="D539" t="s">
        <v>14</v>
      </c>
      <c r="E539" s="1">
        <v>43553</v>
      </c>
      <c r="F539" s="1">
        <v>43918</v>
      </c>
      <c r="G539" t="s">
        <v>47</v>
      </c>
      <c r="H539">
        <v>13</v>
      </c>
      <c r="I539" t="s">
        <v>449</v>
      </c>
      <c r="J539" t="s">
        <v>32</v>
      </c>
      <c r="K539" t="s">
        <v>47</v>
      </c>
      <c r="L539" t="s">
        <v>432</v>
      </c>
      <c r="M539">
        <v>1749.45</v>
      </c>
      <c r="N539" s="1">
        <v>43553</v>
      </c>
      <c r="O539" t="s">
        <v>17</v>
      </c>
      <c r="P539" t="s">
        <v>15</v>
      </c>
      <c r="R539" s="1">
        <v>43852</v>
      </c>
    </row>
    <row r="540" spans="2:18" x14ac:dyDescent="0.3">
      <c r="B540" t="s">
        <v>489</v>
      </c>
      <c r="C540" t="s">
        <v>357</v>
      </c>
      <c r="D540" t="s">
        <v>14</v>
      </c>
      <c r="E540" s="1">
        <v>43184</v>
      </c>
      <c r="F540" s="1">
        <v>43548</v>
      </c>
      <c r="G540" t="s">
        <v>16</v>
      </c>
      <c r="H540">
        <v>1</v>
      </c>
      <c r="I540" t="s">
        <v>450</v>
      </c>
      <c r="J540" t="s">
        <v>32</v>
      </c>
      <c r="K540" t="s">
        <v>16</v>
      </c>
      <c r="L540" t="s">
        <v>27</v>
      </c>
      <c r="M540">
        <v>6250</v>
      </c>
      <c r="N540" s="1">
        <v>43184</v>
      </c>
      <c r="O540" t="s">
        <v>17</v>
      </c>
      <c r="P540" t="s">
        <v>15</v>
      </c>
      <c r="R540" s="1">
        <v>43852</v>
      </c>
    </row>
    <row r="541" spans="2:18" x14ac:dyDescent="0.3">
      <c r="B541" t="s">
        <v>490</v>
      </c>
      <c r="C541" t="s">
        <v>358</v>
      </c>
      <c r="D541" t="s">
        <v>14</v>
      </c>
      <c r="E541" s="1">
        <v>43549</v>
      </c>
      <c r="F541" s="1">
        <v>43914</v>
      </c>
      <c r="G541" t="s">
        <v>16</v>
      </c>
      <c r="H541">
        <v>9</v>
      </c>
      <c r="I541" t="s">
        <v>448</v>
      </c>
      <c r="J541" t="s">
        <v>32</v>
      </c>
      <c r="K541" t="s">
        <v>16</v>
      </c>
      <c r="L541" t="s">
        <v>27</v>
      </c>
      <c r="M541">
        <v>8125</v>
      </c>
      <c r="N541" s="1">
        <v>43549</v>
      </c>
      <c r="O541" t="s">
        <v>17</v>
      </c>
      <c r="P541" t="s">
        <v>15</v>
      </c>
      <c r="R541" s="1">
        <v>43852</v>
      </c>
    </row>
    <row r="542" spans="2:18" x14ac:dyDescent="0.3">
      <c r="B542" t="s">
        <v>491</v>
      </c>
      <c r="C542" t="s">
        <v>914</v>
      </c>
      <c r="D542" t="s">
        <v>14</v>
      </c>
      <c r="E542" s="1">
        <v>43661</v>
      </c>
      <c r="F542" s="1">
        <v>43844</v>
      </c>
      <c r="G542" t="s">
        <v>26</v>
      </c>
      <c r="H542">
        <v>13</v>
      </c>
      <c r="I542" t="s">
        <v>449</v>
      </c>
      <c r="J542" t="s">
        <v>32</v>
      </c>
      <c r="K542" t="s">
        <v>34</v>
      </c>
      <c r="L542" t="s">
        <v>432</v>
      </c>
      <c r="M542">
        <v>2788.75</v>
      </c>
      <c r="N542" s="1">
        <v>43661</v>
      </c>
      <c r="O542" t="s">
        <v>17</v>
      </c>
      <c r="P542" t="s">
        <v>15</v>
      </c>
      <c r="R542" s="1">
        <v>43852</v>
      </c>
    </row>
    <row r="543" spans="2:18" x14ac:dyDescent="0.3">
      <c r="B543" t="s">
        <v>495</v>
      </c>
      <c r="C543" t="s">
        <v>915</v>
      </c>
      <c r="D543" t="s">
        <v>18</v>
      </c>
      <c r="E543" s="1">
        <v>43515</v>
      </c>
      <c r="F543" s="1">
        <v>43969</v>
      </c>
      <c r="G543" t="s">
        <v>26</v>
      </c>
      <c r="H543">
        <v>13</v>
      </c>
      <c r="I543" t="s">
        <v>449</v>
      </c>
      <c r="J543" t="s">
        <v>32</v>
      </c>
      <c r="K543" t="s">
        <v>16</v>
      </c>
      <c r="L543" t="s">
        <v>432</v>
      </c>
      <c r="M543">
        <v>1390.13</v>
      </c>
      <c r="N543" s="1">
        <v>43515</v>
      </c>
      <c r="O543" t="s">
        <v>17</v>
      </c>
      <c r="P543" t="s">
        <v>15</v>
      </c>
      <c r="R543" s="1">
        <v>43852</v>
      </c>
    </row>
    <row r="544" spans="2:18" x14ac:dyDescent="0.3">
      <c r="B544" t="s">
        <v>497</v>
      </c>
      <c r="C544" t="s">
        <v>916</v>
      </c>
      <c r="D544" t="s">
        <v>14</v>
      </c>
      <c r="E544" s="1">
        <v>43626</v>
      </c>
      <c r="F544" s="1">
        <v>43808</v>
      </c>
      <c r="G544" t="s">
        <v>26</v>
      </c>
      <c r="H544">
        <v>13</v>
      </c>
      <c r="I544" t="s">
        <v>449</v>
      </c>
      <c r="J544" t="s">
        <v>32</v>
      </c>
      <c r="K544" t="s">
        <v>16</v>
      </c>
      <c r="L544" t="s">
        <v>432</v>
      </c>
      <c r="M544">
        <v>7835.19</v>
      </c>
      <c r="N544" s="1">
        <v>43626</v>
      </c>
      <c r="O544" t="s">
        <v>17</v>
      </c>
      <c r="P544" t="s">
        <v>15</v>
      </c>
      <c r="R544" s="1">
        <v>43852</v>
      </c>
    </row>
    <row r="545" spans="2:18" x14ac:dyDescent="0.3">
      <c r="B545" t="s">
        <v>498</v>
      </c>
      <c r="C545" t="s">
        <v>917</v>
      </c>
      <c r="D545" t="s">
        <v>14</v>
      </c>
      <c r="E545" s="1">
        <v>43627</v>
      </c>
      <c r="F545" s="1">
        <v>43809</v>
      </c>
      <c r="G545" t="s">
        <v>26</v>
      </c>
      <c r="H545">
        <v>13</v>
      </c>
      <c r="I545" t="s">
        <v>449</v>
      </c>
      <c r="J545" t="s">
        <v>32</v>
      </c>
      <c r="K545" t="s">
        <v>16</v>
      </c>
      <c r="L545" t="s">
        <v>432</v>
      </c>
      <c r="M545">
        <v>7782.56</v>
      </c>
      <c r="N545" s="1">
        <v>43627</v>
      </c>
      <c r="O545" t="s">
        <v>17</v>
      </c>
      <c r="P545" t="s">
        <v>15</v>
      </c>
      <c r="R545" s="1">
        <v>43852</v>
      </c>
    </row>
    <row r="546" spans="2:18" x14ac:dyDescent="0.3">
      <c r="B546" t="s">
        <v>499</v>
      </c>
      <c r="C546" t="s">
        <v>912</v>
      </c>
      <c r="D546" t="s">
        <v>14</v>
      </c>
      <c r="E546" s="1">
        <v>43648</v>
      </c>
      <c r="F546" s="1">
        <v>44013</v>
      </c>
      <c r="G546" t="s">
        <v>26</v>
      </c>
      <c r="H546">
        <v>13</v>
      </c>
      <c r="I546" t="s">
        <v>449</v>
      </c>
      <c r="J546" t="s">
        <v>32</v>
      </c>
      <c r="K546" t="s">
        <v>16</v>
      </c>
      <c r="M546">
        <v>1558.76</v>
      </c>
      <c r="N546" s="1">
        <v>43648</v>
      </c>
      <c r="O546" t="s">
        <v>17</v>
      </c>
      <c r="P546" t="s">
        <v>15</v>
      </c>
      <c r="R546" s="1">
        <v>43852</v>
      </c>
    </row>
    <row r="547" spans="2:18" x14ac:dyDescent="0.3">
      <c r="B547" t="s">
        <v>500</v>
      </c>
      <c r="C547" t="s">
        <v>863</v>
      </c>
      <c r="D547" t="s">
        <v>14</v>
      </c>
      <c r="E547" s="1">
        <v>43567</v>
      </c>
      <c r="F547" s="1">
        <v>43749</v>
      </c>
      <c r="G547" t="s">
        <v>28</v>
      </c>
      <c r="H547">
        <v>13</v>
      </c>
      <c r="I547" t="s">
        <v>449</v>
      </c>
      <c r="J547" t="s">
        <v>32</v>
      </c>
      <c r="K547" t="s">
        <v>38</v>
      </c>
      <c r="L547" t="s">
        <v>432</v>
      </c>
      <c r="M547">
        <v>3007.5</v>
      </c>
      <c r="N547" s="1">
        <v>43567</v>
      </c>
      <c r="O547" t="s">
        <v>17</v>
      </c>
      <c r="P547" t="s">
        <v>15</v>
      </c>
      <c r="R547" s="1">
        <v>43852</v>
      </c>
    </row>
    <row r="548" spans="2:18" x14ac:dyDescent="0.3">
      <c r="B548" t="s">
        <v>501</v>
      </c>
      <c r="C548" t="s">
        <v>863</v>
      </c>
      <c r="D548" t="s">
        <v>14</v>
      </c>
      <c r="E548" s="1">
        <v>43788</v>
      </c>
      <c r="F548" s="1">
        <v>44153</v>
      </c>
      <c r="G548" t="s">
        <v>28</v>
      </c>
      <c r="H548">
        <v>13</v>
      </c>
      <c r="I548" t="s">
        <v>449</v>
      </c>
      <c r="J548" t="s">
        <v>32</v>
      </c>
      <c r="K548" t="s">
        <v>38</v>
      </c>
      <c r="L548" t="s">
        <v>432</v>
      </c>
      <c r="M548">
        <v>26804.5</v>
      </c>
      <c r="N548" s="1">
        <v>43788</v>
      </c>
      <c r="O548" t="s">
        <v>17</v>
      </c>
      <c r="P548" t="s">
        <v>15</v>
      </c>
      <c r="R548" s="1">
        <v>43852</v>
      </c>
    </row>
    <row r="549" spans="2:18" x14ac:dyDescent="0.3">
      <c r="B549" t="s">
        <v>502</v>
      </c>
      <c r="C549" t="s">
        <v>359</v>
      </c>
      <c r="D549" t="s">
        <v>18</v>
      </c>
      <c r="E549" s="1">
        <v>43191</v>
      </c>
      <c r="F549" s="1">
        <v>43555</v>
      </c>
      <c r="G549" t="s">
        <v>26</v>
      </c>
      <c r="H549">
        <v>3</v>
      </c>
      <c r="I549" t="s">
        <v>442</v>
      </c>
      <c r="J549" t="s">
        <v>32</v>
      </c>
      <c r="K549" t="s">
        <v>29</v>
      </c>
      <c r="L549" t="s">
        <v>27</v>
      </c>
      <c r="M549">
        <v>1771.98</v>
      </c>
      <c r="N549" s="1">
        <v>43191</v>
      </c>
      <c r="O549" t="s">
        <v>17</v>
      </c>
      <c r="P549" t="s">
        <v>15</v>
      </c>
      <c r="R549" s="1">
        <v>43852</v>
      </c>
    </row>
    <row r="550" spans="2:18" x14ac:dyDescent="0.3">
      <c r="B550" t="s">
        <v>503</v>
      </c>
      <c r="C550" t="s">
        <v>359</v>
      </c>
      <c r="D550" t="s">
        <v>18</v>
      </c>
      <c r="E550" s="1">
        <v>43191</v>
      </c>
      <c r="F550" s="1">
        <v>43555</v>
      </c>
      <c r="G550" t="s">
        <v>26</v>
      </c>
      <c r="H550">
        <v>3</v>
      </c>
      <c r="I550" t="s">
        <v>442</v>
      </c>
      <c r="J550" t="s">
        <v>32</v>
      </c>
      <c r="K550" t="s">
        <v>29</v>
      </c>
      <c r="L550" t="s">
        <v>27</v>
      </c>
      <c r="M550">
        <v>681.53</v>
      </c>
      <c r="N550" s="1">
        <v>43191</v>
      </c>
      <c r="O550" t="s">
        <v>17</v>
      </c>
      <c r="P550" t="s">
        <v>15</v>
      </c>
      <c r="R550" s="1">
        <v>43852</v>
      </c>
    </row>
    <row r="551" spans="2:18" x14ac:dyDescent="0.3">
      <c r="B551" t="s">
        <v>504</v>
      </c>
      <c r="C551" t="s">
        <v>359</v>
      </c>
      <c r="D551" t="s">
        <v>18</v>
      </c>
      <c r="E551" s="1">
        <v>43191</v>
      </c>
      <c r="F551" s="1">
        <v>43555</v>
      </c>
      <c r="G551" t="s">
        <v>26</v>
      </c>
      <c r="H551">
        <v>3</v>
      </c>
      <c r="I551" t="s">
        <v>442</v>
      </c>
      <c r="J551" t="s">
        <v>32</v>
      </c>
      <c r="K551" t="s">
        <v>29</v>
      </c>
      <c r="L551" t="s">
        <v>27</v>
      </c>
      <c r="M551">
        <v>272.61</v>
      </c>
      <c r="N551" s="1">
        <v>43191</v>
      </c>
      <c r="O551" t="s">
        <v>17</v>
      </c>
      <c r="P551" t="s">
        <v>15</v>
      </c>
      <c r="R551" s="1">
        <v>43852</v>
      </c>
    </row>
    <row r="552" spans="2:18" x14ac:dyDescent="0.3">
      <c r="B552" t="s">
        <v>505</v>
      </c>
      <c r="C552" t="s">
        <v>360</v>
      </c>
      <c r="D552" t="s">
        <v>18</v>
      </c>
      <c r="E552" s="1">
        <v>43191</v>
      </c>
      <c r="F552" s="1">
        <v>43555</v>
      </c>
      <c r="G552" t="s">
        <v>26</v>
      </c>
      <c r="H552">
        <v>3</v>
      </c>
      <c r="I552" t="s">
        <v>442</v>
      </c>
      <c r="J552" t="s">
        <v>32</v>
      </c>
      <c r="K552" t="s">
        <v>29</v>
      </c>
      <c r="L552" t="s">
        <v>27</v>
      </c>
      <c r="M552">
        <v>4175.3599999999997</v>
      </c>
      <c r="N552" s="1">
        <v>43191</v>
      </c>
      <c r="O552" t="s">
        <v>17</v>
      </c>
      <c r="P552" t="s">
        <v>15</v>
      </c>
      <c r="R552" s="1">
        <v>43852</v>
      </c>
    </row>
    <row r="553" spans="2:18" x14ac:dyDescent="0.3">
      <c r="B553" t="s">
        <v>506</v>
      </c>
      <c r="C553" t="s">
        <v>360</v>
      </c>
      <c r="D553" t="s">
        <v>18</v>
      </c>
      <c r="E553" s="1">
        <v>43191</v>
      </c>
      <c r="F553" s="1">
        <v>43555</v>
      </c>
      <c r="G553" t="s">
        <v>26</v>
      </c>
      <c r="H553">
        <v>3</v>
      </c>
      <c r="I553" t="s">
        <v>442</v>
      </c>
      <c r="J553" t="s">
        <v>32</v>
      </c>
      <c r="K553" t="s">
        <v>29</v>
      </c>
      <c r="L553" t="s">
        <v>27</v>
      </c>
      <c r="M553">
        <v>1605.91</v>
      </c>
      <c r="N553" s="1">
        <v>43191</v>
      </c>
      <c r="O553" t="s">
        <v>17</v>
      </c>
      <c r="P553" t="s">
        <v>15</v>
      </c>
      <c r="R553" s="1">
        <v>43852</v>
      </c>
    </row>
    <row r="554" spans="2:18" x14ac:dyDescent="0.3">
      <c r="B554" t="s">
        <v>507</v>
      </c>
      <c r="C554" t="s">
        <v>360</v>
      </c>
      <c r="D554" t="s">
        <v>18</v>
      </c>
      <c r="E554" s="1">
        <v>43191</v>
      </c>
      <c r="F554" s="1">
        <v>43555</v>
      </c>
      <c r="G554" t="s">
        <v>26</v>
      </c>
      <c r="H554">
        <v>3</v>
      </c>
      <c r="I554" t="s">
        <v>442</v>
      </c>
      <c r="J554" t="s">
        <v>32</v>
      </c>
      <c r="K554" t="s">
        <v>29</v>
      </c>
      <c r="L554" t="s">
        <v>27</v>
      </c>
      <c r="M554">
        <v>642.36</v>
      </c>
      <c r="N554" s="1">
        <v>43191</v>
      </c>
      <c r="O554" t="s">
        <v>17</v>
      </c>
      <c r="P554" t="s">
        <v>15</v>
      </c>
      <c r="R554" s="1">
        <v>43852</v>
      </c>
    </row>
    <row r="555" spans="2:18" x14ac:dyDescent="0.3">
      <c r="B555" t="s">
        <v>508</v>
      </c>
      <c r="C555" t="s">
        <v>361</v>
      </c>
      <c r="D555" t="s">
        <v>18</v>
      </c>
      <c r="E555" s="1">
        <v>43191</v>
      </c>
      <c r="F555" s="1">
        <v>43555</v>
      </c>
      <c r="G555" t="s">
        <v>24</v>
      </c>
      <c r="H555">
        <v>3</v>
      </c>
      <c r="I555" t="s">
        <v>442</v>
      </c>
      <c r="J555" t="s">
        <v>32</v>
      </c>
      <c r="K555" t="s">
        <v>29</v>
      </c>
      <c r="L555" t="s">
        <v>27</v>
      </c>
      <c r="M555">
        <v>23863.13</v>
      </c>
      <c r="N555" s="1">
        <v>76062</v>
      </c>
      <c r="O555" t="s">
        <v>17</v>
      </c>
      <c r="P555" t="s">
        <v>15</v>
      </c>
      <c r="R555" s="1">
        <v>43852</v>
      </c>
    </row>
    <row r="556" spans="2:18" x14ac:dyDescent="0.3">
      <c r="B556" t="s">
        <v>509</v>
      </c>
      <c r="C556" t="s">
        <v>361</v>
      </c>
      <c r="D556" t="s">
        <v>18</v>
      </c>
      <c r="E556" s="1">
        <v>43191</v>
      </c>
      <c r="F556" s="1">
        <v>43555</v>
      </c>
      <c r="G556" t="s">
        <v>24</v>
      </c>
      <c r="H556">
        <v>3</v>
      </c>
      <c r="I556" t="s">
        <v>442</v>
      </c>
      <c r="J556" t="s">
        <v>32</v>
      </c>
      <c r="K556" t="s">
        <v>29</v>
      </c>
      <c r="L556" t="s">
        <v>27</v>
      </c>
      <c r="M556">
        <v>9178.1299999999992</v>
      </c>
      <c r="N556" s="1">
        <v>76062</v>
      </c>
      <c r="O556" t="s">
        <v>17</v>
      </c>
      <c r="P556" t="s">
        <v>15</v>
      </c>
      <c r="R556" s="1">
        <v>43852</v>
      </c>
    </row>
    <row r="557" spans="2:18" x14ac:dyDescent="0.3">
      <c r="B557" t="s">
        <v>510</v>
      </c>
      <c r="C557" t="s">
        <v>361</v>
      </c>
      <c r="D557" t="s">
        <v>18</v>
      </c>
      <c r="E557" s="1">
        <v>43191</v>
      </c>
      <c r="F557" s="1">
        <v>43555</v>
      </c>
      <c r="G557" t="s">
        <v>24</v>
      </c>
      <c r="H557">
        <v>3</v>
      </c>
      <c r="I557" t="s">
        <v>442</v>
      </c>
      <c r="J557" t="s">
        <v>32</v>
      </c>
      <c r="K557" t="s">
        <v>29</v>
      </c>
      <c r="L557" t="s">
        <v>27</v>
      </c>
      <c r="M557">
        <v>3671.25</v>
      </c>
      <c r="N557" s="1">
        <v>76062</v>
      </c>
      <c r="O557" t="s">
        <v>17</v>
      </c>
      <c r="P557" t="s">
        <v>15</v>
      </c>
      <c r="R557" s="1">
        <v>43852</v>
      </c>
    </row>
    <row r="558" spans="2:18" x14ac:dyDescent="0.3">
      <c r="B558" t="s">
        <v>511</v>
      </c>
      <c r="C558" t="s">
        <v>362</v>
      </c>
      <c r="D558" t="s">
        <v>18</v>
      </c>
      <c r="E558" s="1">
        <v>43191</v>
      </c>
      <c r="F558" s="1">
        <v>43555</v>
      </c>
      <c r="G558" t="s">
        <v>24</v>
      </c>
      <c r="H558">
        <v>3</v>
      </c>
      <c r="I558" t="s">
        <v>442</v>
      </c>
      <c r="J558" t="s">
        <v>32</v>
      </c>
      <c r="K558" t="s">
        <v>29</v>
      </c>
      <c r="L558" t="s">
        <v>27</v>
      </c>
      <c r="M558">
        <v>157.13999999999999</v>
      </c>
      <c r="N558" s="1">
        <v>43191</v>
      </c>
      <c r="O558" t="s">
        <v>17</v>
      </c>
      <c r="P558" t="s">
        <v>15</v>
      </c>
      <c r="R558" s="1">
        <v>43852</v>
      </c>
    </row>
    <row r="559" spans="2:18" x14ac:dyDescent="0.3">
      <c r="B559" t="s">
        <v>512</v>
      </c>
      <c r="C559" t="s">
        <v>362</v>
      </c>
      <c r="D559" t="s">
        <v>18</v>
      </c>
      <c r="E559" s="1">
        <v>43191</v>
      </c>
      <c r="F559" s="1">
        <v>43555</v>
      </c>
      <c r="G559" t="s">
        <v>24</v>
      </c>
      <c r="H559">
        <v>3</v>
      </c>
      <c r="I559" t="s">
        <v>442</v>
      </c>
      <c r="J559" t="s">
        <v>32</v>
      </c>
      <c r="K559" t="s">
        <v>29</v>
      </c>
      <c r="L559" t="s">
        <v>27</v>
      </c>
      <c r="M559">
        <v>60.44</v>
      </c>
      <c r="N559" s="1">
        <v>43191</v>
      </c>
      <c r="O559" t="s">
        <v>17</v>
      </c>
      <c r="P559" t="s">
        <v>15</v>
      </c>
      <c r="R559" s="1">
        <v>43852</v>
      </c>
    </row>
    <row r="560" spans="2:18" x14ac:dyDescent="0.3">
      <c r="B560" t="s">
        <v>513</v>
      </c>
      <c r="C560" t="s">
        <v>362</v>
      </c>
      <c r="D560" t="s">
        <v>18</v>
      </c>
      <c r="E560" s="1">
        <v>43191</v>
      </c>
      <c r="F560" s="1">
        <v>43555</v>
      </c>
      <c r="G560" t="s">
        <v>24</v>
      </c>
      <c r="H560">
        <v>3</v>
      </c>
      <c r="I560" t="s">
        <v>442</v>
      </c>
      <c r="J560" t="s">
        <v>32</v>
      </c>
      <c r="K560" t="s">
        <v>29</v>
      </c>
      <c r="L560" t="s">
        <v>27</v>
      </c>
      <c r="M560">
        <v>24.17</v>
      </c>
      <c r="N560" s="1">
        <v>43191</v>
      </c>
      <c r="O560" t="s">
        <v>17</v>
      </c>
      <c r="P560" t="s">
        <v>15</v>
      </c>
      <c r="R560" s="1">
        <v>43852</v>
      </c>
    </row>
    <row r="561" spans="2:18" x14ac:dyDescent="0.3">
      <c r="B561" t="s">
        <v>514</v>
      </c>
      <c r="C561" t="s">
        <v>363</v>
      </c>
      <c r="D561" t="s">
        <v>14</v>
      </c>
      <c r="E561" s="1">
        <v>43191</v>
      </c>
      <c r="F561" s="1">
        <v>43555</v>
      </c>
      <c r="G561" t="s">
        <v>24</v>
      </c>
      <c r="H561">
        <v>3</v>
      </c>
      <c r="I561" t="s">
        <v>442</v>
      </c>
      <c r="J561" t="s">
        <v>32</v>
      </c>
      <c r="K561" t="s">
        <v>29</v>
      </c>
      <c r="L561" t="s">
        <v>27</v>
      </c>
      <c r="M561">
        <v>23753.439999999999</v>
      </c>
      <c r="N561" s="1">
        <v>43191</v>
      </c>
      <c r="O561" t="s">
        <v>17</v>
      </c>
      <c r="P561" t="s">
        <v>15</v>
      </c>
      <c r="R561" s="1">
        <v>43852</v>
      </c>
    </row>
    <row r="562" spans="2:18" x14ac:dyDescent="0.3">
      <c r="B562" t="s">
        <v>515</v>
      </c>
      <c r="C562" t="s">
        <v>363</v>
      </c>
      <c r="D562" t="s">
        <v>14</v>
      </c>
      <c r="E562" s="1">
        <v>43191</v>
      </c>
      <c r="F562" s="1">
        <v>43555</v>
      </c>
      <c r="G562" t="s">
        <v>24</v>
      </c>
      <c r="H562">
        <v>3</v>
      </c>
      <c r="I562" t="s">
        <v>442</v>
      </c>
      <c r="J562" t="s">
        <v>32</v>
      </c>
      <c r="K562" t="s">
        <v>29</v>
      </c>
      <c r="L562" t="s">
        <v>27</v>
      </c>
      <c r="M562">
        <v>9135.94</v>
      </c>
      <c r="N562" s="1">
        <v>43191</v>
      </c>
      <c r="O562" t="s">
        <v>17</v>
      </c>
      <c r="P562" t="s">
        <v>15</v>
      </c>
      <c r="R562" s="1">
        <v>43852</v>
      </c>
    </row>
    <row r="563" spans="2:18" x14ac:dyDescent="0.3">
      <c r="B563" t="s">
        <v>516</v>
      </c>
      <c r="C563" t="s">
        <v>363</v>
      </c>
      <c r="D563" t="s">
        <v>14</v>
      </c>
      <c r="E563" s="1">
        <v>43191</v>
      </c>
      <c r="F563" s="1">
        <v>43555</v>
      </c>
      <c r="G563" t="s">
        <v>24</v>
      </c>
      <c r="H563">
        <v>3</v>
      </c>
      <c r="I563" t="s">
        <v>442</v>
      </c>
      <c r="J563" t="s">
        <v>32</v>
      </c>
      <c r="K563" t="s">
        <v>29</v>
      </c>
      <c r="L563" t="s">
        <v>27</v>
      </c>
      <c r="M563">
        <v>3654.37</v>
      </c>
      <c r="N563" s="1">
        <v>43191</v>
      </c>
      <c r="O563" t="s">
        <v>17</v>
      </c>
      <c r="P563" t="s">
        <v>15</v>
      </c>
      <c r="R563" s="1">
        <v>43852</v>
      </c>
    </row>
    <row r="564" spans="2:18" x14ac:dyDescent="0.3">
      <c r="B564" t="s">
        <v>517</v>
      </c>
      <c r="C564" t="s">
        <v>364</v>
      </c>
      <c r="D564" t="s">
        <v>14</v>
      </c>
      <c r="E564" s="1">
        <v>43556</v>
      </c>
      <c r="F564" s="1">
        <v>43921</v>
      </c>
      <c r="G564" t="s">
        <v>26</v>
      </c>
      <c r="H564">
        <v>3</v>
      </c>
      <c r="I564" t="s">
        <v>442</v>
      </c>
      <c r="J564" t="s">
        <v>32</v>
      </c>
      <c r="K564" t="s">
        <v>29</v>
      </c>
      <c r="L564" t="s">
        <v>27</v>
      </c>
      <c r="M564">
        <v>445.18</v>
      </c>
      <c r="N564" s="1">
        <v>43556</v>
      </c>
      <c r="O564" t="s">
        <v>17</v>
      </c>
      <c r="P564" t="s">
        <v>15</v>
      </c>
      <c r="R564" s="1">
        <v>43852</v>
      </c>
    </row>
    <row r="565" spans="2:18" x14ac:dyDescent="0.3">
      <c r="B565" t="s">
        <v>518</v>
      </c>
      <c r="C565" t="s">
        <v>365</v>
      </c>
      <c r="D565" t="s">
        <v>18</v>
      </c>
      <c r="E565" s="1">
        <v>43191</v>
      </c>
      <c r="F565" s="1">
        <v>43555</v>
      </c>
      <c r="G565" t="s">
        <v>26</v>
      </c>
      <c r="H565">
        <v>3</v>
      </c>
      <c r="I565" t="s">
        <v>442</v>
      </c>
      <c r="J565" t="s">
        <v>32</v>
      </c>
      <c r="K565" t="s">
        <v>29</v>
      </c>
      <c r="L565" t="s">
        <v>27</v>
      </c>
      <c r="M565">
        <v>1598.68</v>
      </c>
      <c r="N565" s="1">
        <v>43191</v>
      </c>
      <c r="O565" t="s">
        <v>17</v>
      </c>
      <c r="P565" t="s">
        <v>15</v>
      </c>
      <c r="R565" s="1">
        <v>43852</v>
      </c>
    </row>
    <row r="566" spans="2:18" x14ac:dyDescent="0.3">
      <c r="B566" t="s">
        <v>519</v>
      </c>
      <c r="C566" t="s">
        <v>365</v>
      </c>
      <c r="D566" t="s">
        <v>18</v>
      </c>
      <c r="E566" s="1">
        <v>43191</v>
      </c>
      <c r="F566" s="1">
        <v>43555</v>
      </c>
      <c r="G566" t="s">
        <v>26</v>
      </c>
      <c r="H566">
        <v>3</v>
      </c>
      <c r="I566" t="s">
        <v>442</v>
      </c>
      <c r="J566" t="s">
        <v>32</v>
      </c>
      <c r="K566" t="s">
        <v>29</v>
      </c>
      <c r="L566" t="s">
        <v>27</v>
      </c>
      <c r="M566">
        <v>614.88</v>
      </c>
      <c r="N566" s="1">
        <v>43191</v>
      </c>
      <c r="O566" t="s">
        <v>17</v>
      </c>
      <c r="P566" t="s">
        <v>15</v>
      </c>
      <c r="R566" s="1">
        <v>43852</v>
      </c>
    </row>
    <row r="567" spans="2:18" x14ac:dyDescent="0.3">
      <c r="B567" t="s">
        <v>520</v>
      </c>
      <c r="C567" t="s">
        <v>365</v>
      </c>
      <c r="D567" t="s">
        <v>18</v>
      </c>
      <c r="E567" s="1">
        <v>43191</v>
      </c>
      <c r="F567" s="1">
        <v>43555</v>
      </c>
      <c r="G567" t="s">
        <v>26</v>
      </c>
      <c r="H567">
        <v>3</v>
      </c>
      <c r="I567" t="s">
        <v>442</v>
      </c>
      <c r="J567" t="s">
        <v>32</v>
      </c>
      <c r="K567" t="s">
        <v>29</v>
      </c>
      <c r="L567" t="s">
        <v>27</v>
      </c>
      <c r="M567">
        <v>245.95</v>
      </c>
      <c r="N567" s="1">
        <v>43191</v>
      </c>
      <c r="O567" t="s">
        <v>17</v>
      </c>
      <c r="P567" t="s">
        <v>15</v>
      </c>
      <c r="R567" s="1">
        <v>43852</v>
      </c>
    </row>
    <row r="568" spans="2:18" x14ac:dyDescent="0.3">
      <c r="B568" t="s">
        <v>521</v>
      </c>
      <c r="C568" t="s">
        <v>364</v>
      </c>
      <c r="D568" t="s">
        <v>14</v>
      </c>
      <c r="E568" s="1">
        <v>43556</v>
      </c>
      <c r="F568" s="1">
        <v>43921</v>
      </c>
      <c r="G568" t="s">
        <v>26</v>
      </c>
      <c r="H568">
        <v>3</v>
      </c>
      <c r="I568" t="s">
        <v>442</v>
      </c>
      <c r="J568" t="s">
        <v>32</v>
      </c>
      <c r="K568" t="s">
        <v>29</v>
      </c>
      <c r="L568" t="s">
        <v>27</v>
      </c>
      <c r="M568">
        <v>2077.5100000000002</v>
      </c>
      <c r="N568" s="1">
        <v>43556</v>
      </c>
      <c r="O568" t="s">
        <v>17</v>
      </c>
      <c r="P568" t="s">
        <v>15</v>
      </c>
      <c r="R568" s="1">
        <v>43852</v>
      </c>
    </row>
    <row r="569" spans="2:18" x14ac:dyDescent="0.3">
      <c r="B569" t="s">
        <v>522</v>
      </c>
      <c r="C569" t="s">
        <v>364</v>
      </c>
      <c r="D569" t="s">
        <v>14</v>
      </c>
      <c r="E569" s="1">
        <v>43556</v>
      </c>
      <c r="F569" s="1">
        <v>43921</v>
      </c>
      <c r="G569" t="s">
        <v>26</v>
      </c>
      <c r="H569">
        <v>3</v>
      </c>
      <c r="I569" t="s">
        <v>442</v>
      </c>
      <c r="J569" t="s">
        <v>32</v>
      </c>
      <c r="K569" t="s">
        <v>29</v>
      </c>
      <c r="L569" t="s">
        <v>27</v>
      </c>
      <c r="M569">
        <v>445.18</v>
      </c>
      <c r="N569" s="1">
        <v>43556</v>
      </c>
      <c r="O569" t="s">
        <v>17</v>
      </c>
      <c r="P569" t="s">
        <v>15</v>
      </c>
      <c r="R569" s="1">
        <v>43852</v>
      </c>
    </row>
    <row r="570" spans="2:18" x14ac:dyDescent="0.3">
      <c r="B570" t="s">
        <v>523</v>
      </c>
      <c r="C570" t="s">
        <v>366</v>
      </c>
      <c r="D570" t="s">
        <v>14</v>
      </c>
      <c r="E570" s="1">
        <v>43450</v>
      </c>
      <c r="F570" s="1">
        <v>43814</v>
      </c>
      <c r="G570" t="s">
        <v>24</v>
      </c>
      <c r="H570">
        <v>1</v>
      </c>
      <c r="I570" t="s">
        <v>450</v>
      </c>
      <c r="J570" t="s">
        <v>32</v>
      </c>
      <c r="K570" t="s">
        <v>25</v>
      </c>
      <c r="L570" t="s">
        <v>27</v>
      </c>
      <c r="M570">
        <v>33484.339999999997</v>
      </c>
      <c r="N570" s="1">
        <v>43450</v>
      </c>
      <c r="O570" t="s">
        <v>17</v>
      </c>
      <c r="P570" t="s">
        <v>15</v>
      </c>
      <c r="R570" s="1">
        <v>43852</v>
      </c>
    </row>
    <row r="571" spans="2:18" x14ac:dyDescent="0.3">
      <c r="B571" t="s">
        <v>524</v>
      </c>
      <c r="C571" t="s">
        <v>367</v>
      </c>
      <c r="D571" t="s">
        <v>14</v>
      </c>
      <c r="E571" s="1">
        <v>43815</v>
      </c>
      <c r="F571" s="1">
        <v>44180</v>
      </c>
      <c r="G571" t="s">
        <v>24</v>
      </c>
      <c r="H571">
        <v>2</v>
      </c>
      <c r="I571" t="s">
        <v>451</v>
      </c>
      <c r="J571" t="s">
        <v>32</v>
      </c>
      <c r="K571" t="s">
        <v>43</v>
      </c>
      <c r="L571" t="s">
        <v>27</v>
      </c>
      <c r="M571">
        <v>109812.12</v>
      </c>
      <c r="N571" s="1">
        <v>43815</v>
      </c>
      <c r="O571" t="s">
        <v>17</v>
      </c>
      <c r="P571" t="s">
        <v>15</v>
      </c>
      <c r="R571" s="1">
        <v>43852</v>
      </c>
    </row>
    <row r="572" spans="2:18" x14ac:dyDescent="0.3">
      <c r="B572" t="s">
        <v>525</v>
      </c>
      <c r="C572" t="s">
        <v>837</v>
      </c>
      <c r="D572" t="s">
        <v>14</v>
      </c>
      <c r="E572" s="1">
        <v>43110</v>
      </c>
      <c r="F572" s="1">
        <v>43251</v>
      </c>
      <c r="G572" t="s">
        <v>16</v>
      </c>
      <c r="H572">
        <v>12</v>
      </c>
      <c r="I572" t="s">
        <v>440</v>
      </c>
      <c r="J572" t="s">
        <v>32</v>
      </c>
      <c r="K572" t="s">
        <v>29</v>
      </c>
      <c r="L572" t="s">
        <v>27</v>
      </c>
      <c r="M572">
        <v>12084.5</v>
      </c>
      <c r="N572" s="1">
        <v>43110</v>
      </c>
      <c r="O572" t="s">
        <v>17</v>
      </c>
      <c r="P572" t="s">
        <v>15</v>
      </c>
      <c r="R572" s="1">
        <v>43852</v>
      </c>
    </row>
    <row r="573" spans="2:18" x14ac:dyDescent="0.3">
      <c r="B573" t="s">
        <v>528</v>
      </c>
      <c r="C573" t="s">
        <v>863</v>
      </c>
      <c r="D573" t="s">
        <v>14</v>
      </c>
      <c r="E573" s="1">
        <v>43642</v>
      </c>
      <c r="F573" s="1">
        <v>43824</v>
      </c>
      <c r="G573" t="s">
        <v>28</v>
      </c>
      <c r="H573">
        <v>13</v>
      </c>
      <c r="I573" t="s">
        <v>449</v>
      </c>
      <c r="J573" t="s">
        <v>32</v>
      </c>
      <c r="K573" t="s">
        <v>38</v>
      </c>
      <c r="L573" t="s">
        <v>432</v>
      </c>
      <c r="M573">
        <v>25598</v>
      </c>
      <c r="N573" s="1">
        <v>43642</v>
      </c>
      <c r="O573" t="s">
        <v>17</v>
      </c>
      <c r="P573" t="s">
        <v>15</v>
      </c>
      <c r="R573" s="1">
        <v>43852</v>
      </c>
    </row>
    <row r="574" spans="2:18" x14ac:dyDescent="0.3">
      <c r="B574" t="s">
        <v>529</v>
      </c>
      <c r="C574" t="s">
        <v>863</v>
      </c>
      <c r="D574" t="s">
        <v>14</v>
      </c>
      <c r="E574" s="1">
        <v>43642</v>
      </c>
      <c r="F574" s="1">
        <v>43824</v>
      </c>
      <c r="G574" t="s">
        <v>28</v>
      </c>
      <c r="H574">
        <v>13</v>
      </c>
      <c r="I574" t="s">
        <v>449</v>
      </c>
      <c r="J574" t="s">
        <v>32</v>
      </c>
      <c r="K574" t="s">
        <v>38</v>
      </c>
      <c r="L574" t="s">
        <v>432</v>
      </c>
      <c r="M574">
        <v>25598</v>
      </c>
      <c r="N574" s="1">
        <v>43642</v>
      </c>
      <c r="O574" t="s">
        <v>17</v>
      </c>
      <c r="P574" t="s">
        <v>15</v>
      </c>
      <c r="R574" s="1">
        <v>43852</v>
      </c>
    </row>
    <row r="575" spans="2:18" x14ac:dyDescent="0.3">
      <c r="B575" t="s">
        <v>530</v>
      </c>
      <c r="C575" t="s">
        <v>863</v>
      </c>
      <c r="D575" t="s">
        <v>14</v>
      </c>
      <c r="E575" s="1">
        <v>43791</v>
      </c>
      <c r="F575" s="1">
        <v>43911</v>
      </c>
      <c r="G575" t="s">
        <v>28</v>
      </c>
      <c r="H575">
        <v>13</v>
      </c>
      <c r="I575" t="s">
        <v>449</v>
      </c>
      <c r="J575" t="s">
        <v>32</v>
      </c>
      <c r="K575" t="s">
        <v>38</v>
      </c>
      <c r="L575" t="s">
        <v>431</v>
      </c>
      <c r="M575">
        <v>12643.38</v>
      </c>
      <c r="N575" s="1">
        <v>43791</v>
      </c>
      <c r="O575" t="s">
        <v>17</v>
      </c>
      <c r="P575" t="s">
        <v>15</v>
      </c>
      <c r="R575" s="1">
        <v>43852</v>
      </c>
    </row>
    <row r="576" spans="2:18" x14ac:dyDescent="0.3">
      <c r="B576" t="s">
        <v>531</v>
      </c>
      <c r="C576" t="s">
        <v>863</v>
      </c>
      <c r="D576" t="s">
        <v>14</v>
      </c>
      <c r="E576" s="1">
        <v>43825</v>
      </c>
      <c r="F576" s="1">
        <v>44007</v>
      </c>
      <c r="G576" t="s">
        <v>28</v>
      </c>
      <c r="H576">
        <v>13</v>
      </c>
      <c r="I576" t="s">
        <v>449</v>
      </c>
      <c r="J576" t="s">
        <v>32</v>
      </c>
      <c r="K576" t="s">
        <v>38</v>
      </c>
      <c r="L576" t="s">
        <v>432</v>
      </c>
      <c r="M576">
        <v>25598</v>
      </c>
      <c r="N576" s="1">
        <v>43825</v>
      </c>
      <c r="O576" t="s">
        <v>17</v>
      </c>
      <c r="P576" t="s">
        <v>15</v>
      </c>
      <c r="R576" s="1">
        <v>43852</v>
      </c>
    </row>
    <row r="577" spans="2:18" x14ac:dyDescent="0.3">
      <c r="B577" t="s">
        <v>536</v>
      </c>
      <c r="C577" t="s">
        <v>918</v>
      </c>
      <c r="D577" t="s">
        <v>18</v>
      </c>
      <c r="E577" s="1">
        <v>42919</v>
      </c>
      <c r="F577" s="1">
        <v>43283</v>
      </c>
      <c r="G577" t="s">
        <v>26</v>
      </c>
      <c r="H577">
        <v>13</v>
      </c>
      <c r="I577" t="s">
        <v>449</v>
      </c>
      <c r="J577" t="s">
        <v>32</v>
      </c>
      <c r="K577" t="s">
        <v>20</v>
      </c>
      <c r="L577" t="s">
        <v>27</v>
      </c>
      <c r="M577">
        <v>15963.92</v>
      </c>
      <c r="N577" s="1">
        <v>42919</v>
      </c>
      <c r="O577" t="s">
        <v>17</v>
      </c>
      <c r="P577" t="s">
        <v>15</v>
      </c>
      <c r="R577" s="1">
        <v>43852</v>
      </c>
    </row>
    <row r="578" spans="2:18" x14ac:dyDescent="0.3">
      <c r="B578" t="s">
        <v>539</v>
      </c>
      <c r="C578" t="s">
        <v>919</v>
      </c>
      <c r="D578" t="s">
        <v>18</v>
      </c>
      <c r="E578" s="1">
        <v>43112</v>
      </c>
      <c r="F578" s="1">
        <v>43476</v>
      </c>
      <c r="G578" t="s">
        <v>24</v>
      </c>
      <c r="H578">
        <v>13</v>
      </c>
      <c r="I578" t="s">
        <v>449</v>
      </c>
      <c r="J578" t="s">
        <v>32</v>
      </c>
      <c r="K578" t="s">
        <v>25</v>
      </c>
      <c r="L578" t="s">
        <v>431</v>
      </c>
      <c r="M578">
        <v>5416.62</v>
      </c>
      <c r="N578" s="1">
        <v>43112</v>
      </c>
      <c r="O578" t="s">
        <v>17</v>
      </c>
      <c r="P578" t="s">
        <v>15</v>
      </c>
      <c r="R578" s="1">
        <v>43852</v>
      </c>
    </row>
    <row r="579" spans="2:18" x14ac:dyDescent="0.3">
      <c r="B579" t="s">
        <v>540</v>
      </c>
      <c r="C579" t="s">
        <v>919</v>
      </c>
      <c r="D579" t="s">
        <v>18</v>
      </c>
      <c r="E579" s="1">
        <v>43112</v>
      </c>
      <c r="F579" s="1">
        <v>43476</v>
      </c>
      <c r="G579" t="s">
        <v>23</v>
      </c>
      <c r="H579">
        <v>13</v>
      </c>
      <c r="I579" t="s">
        <v>449</v>
      </c>
      <c r="J579" t="s">
        <v>32</v>
      </c>
      <c r="K579" t="s">
        <v>23</v>
      </c>
      <c r="L579" t="s">
        <v>431</v>
      </c>
      <c r="M579">
        <v>6195.75</v>
      </c>
      <c r="N579" s="1">
        <v>43112</v>
      </c>
      <c r="O579" t="s">
        <v>17</v>
      </c>
      <c r="P579" t="s">
        <v>15</v>
      </c>
      <c r="R579" s="1">
        <v>43852</v>
      </c>
    </row>
    <row r="580" spans="2:18" x14ac:dyDescent="0.3">
      <c r="B580" t="s">
        <v>541</v>
      </c>
      <c r="C580" t="s">
        <v>919</v>
      </c>
      <c r="D580" t="s">
        <v>18</v>
      </c>
      <c r="E580" s="1">
        <v>43112</v>
      </c>
      <c r="F580" s="1">
        <v>43476</v>
      </c>
      <c r="G580" t="s">
        <v>26</v>
      </c>
      <c r="H580">
        <v>13</v>
      </c>
      <c r="I580" t="s">
        <v>449</v>
      </c>
      <c r="J580" t="s">
        <v>32</v>
      </c>
      <c r="K580" t="s">
        <v>25</v>
      </c>
      <c r="L580" t="s">
        <v>432</v>
      </c>
      <c r="M580">
        <v>518.13</v>
      </c>
      <c r="N580" s="1">
        <v>43112</v>
      </c>
      <c r="O580" t="s">
        <v>17</v>
      </c>
      <c r="P580" t="s">
        <v>15</v>
      </c>
      <c r="R580" s="1">
        <v>43852</v>
      </c>
    </row>
    <row r="581" spans="2:18" x14ac:dyDescent="0.3">
      <c r="B581" t="s">
        <v>543</v>
      </c>
      <c r="C581" t="s">
        <v>834</v>
      </c>
      <c r="D581" t="s">
        <v>14</v>
      </c>
      <c r="E581" s="1">
        <v>43763</v>
      </c>
      <c r="F581" s="1">
        <v>44128</v>
      </c>
      <c r="G581" t="s">
        <v>26</v>
      </c>
      <c r="H581">
        <v>13</v>
      </c>
      <c r="I581" t="s">
        <v>449</v>
      </c>
      <c r="J581" t="s">
        <v>32</v>
      </c>
      <c r="K581" t="s">
        <v>16</v>
      </c>
      <c r="L581" t="s">
        <v>432</v>
      </c>
      <c r="M581">
        <v>8198.25</v>
      </c>
      <c r="N581" s="1">
        <v>43763</v>
      </c>
      <c r="O581" t="s">
        <v>17</v>
      </c>
      <c r="P581" t="s">
        <v>15</v>
      </c>
      <c r="R581" s="1">
        <v>43852</v>
      </c>
    </row>
    <row r="582" spans="2:18" x14ac:dyDescent="0.3">
      <c r="B582" t="s">
        <v>548</v>
      </c>
      <c r="C582" t="s">
        <v>920</v>
      </c>
      <c r="D582" t="s">
        <v>18</v>
      </c>
      <c r="E582" s="1">
        <v>43405</v>
      </c>
      <c r="F582" s="1">
        <v>43769</v>
      </c>
      <c r="G582" t="s">
        <v>19</v>
      </c>
      <c r="H582">
        <v>10</v>
      </c>
      <c r="I582" t="s">
        <v>441</v>
      </c>
      <c r="J582" t="s">
        <v>32</v>
      </c>
      <c r="K582" t="s">
        <v>20</v>
      </c>
      <c r="L582" t="s">
        <v>27</v>
      </c>
      <c r="M582">
        <v>90307.75</v>
      </c>
      <c r="N582" s="1">
        <v>43405</v>
      </c>
      <c r="O582" t="s">
        <v>17</v>
      </c>
      <c r="P582" t="s">
        <v>15</v>
      </c>
      <c r="R582" s="1">
        <v>43852</v>
      </c>
    </row>
    <row r="583" spans="2:18" x14ac:dyDescent="0.3">
      <c r="B583" t="s">
        <v>550</v>
      </c>
      <c r="C583" t="s">
        <v>921</v>
      </c>
      <c r="D583" t="s">
        <v>14</v>
      </c>
      <c r="E583" s="1">
        <v>43405</v>
      </c>
      <c r="F583" s="1">
        <v>43769</v>
      </c>
      <c r="G583" t="s">
        <v>16</v>
      </c>
      <c r="H583">
        <v>3</v>
      </c>
      <c r="I583" t="s">
        <v>442</v>
      </c>
      <c r="J583" t="s">
        <v>32</v>
      </c>
      <c r="K583" t="s">
        <v>29</v>
      </c>
      <c r="L583" t="s">
        <v>27</v>
      </c>
      <c r="M583">
        <v>52751.13</v>
      </c>
      <c r="N583" s="1">
        <v>43405</v>
      </c>
      <c r="O583" t="s">
        <v>17</v>
      </c>
      <c r="P583" t="s">
        <v>15</v>
      </c>
      <c r="R583" s="1">
        <v>43852</v>
      </c>
    </row>
    <row r="584" spans="2:18" x14ac:dyDescent="0.3">
      <c r="B584" t="s">
        <v>551</v>
      </c>
      <c r="C584" t="s">
        <v>922</v>
      </c>
      <c r="D584" t="s">
        <v>14</v>
      </c>
      <c r="E584" s="1">
        <v>43405</v>
      </c>
      <c r="F584" s="1">
        <v>43769</v>
      </c>
      <c r="G584" t="s">
        <v>16</v>
      </c>
      <c r="H584">
        <v>3</v>
      </c>
      <c r="I584" t="s">
        <v>442</v>
      </c>
      <c r="J584" t="s">
        <v>32</v>
      </c>
      <c r="K584" t="s">
        <v>29</v>
      </c>
      <c r="L584" t="s">
        <v>27</v>
      </c>
      <c r="M584">
        <v>53125</v>
      </c>
      <c r="N584" s="1">
        <v>43405</v>
      </c>
      <c r="O584" t="s">
        <v>17</v>
      </c>
      <c r="P584" t="s">
        <v>15</v>
      </c>
      <c r="R584" s="1">
        <v>43852</v>
      </c>
    </row>
    <row r="585" spans="2:18" x14ac:dyDescent="0.3">
      <c r="B585" t="s">
        <v>552</v>
      </c>
      <c r="C585" t="s">
        <v>373</v>
      </c>
      <c r="D585" t="s">
        <v>14</v>
      </c>
      <c r="E585" s="1">
        <v>43405</v>
      </c>
      <c r="F585" s="1">
        <v>43769</v>
      </c>
      <c r="G585" t="s">
        <v>26</v>
      </c>
      <c r="H585">
        <v>3</v>
      </c>
      <c r="I585" t="s">
        <v>442</v>
      </c>
      <c r="J585" t="s">
        <v>32</v>
      </c>
      <c r="K585" t="s">
        <v>29</v>
      </c>
      <c r="L585" t="s">
        <v>27</v>
      </c>
      <c r="M585">
        <v>359.13</v>
      </c>
      <c r="N585" s="1">
        <v>43405</v>
      </c>
      <c r="O585" t="s">
        <v>17</v>
      </c>
      <c r="P585" t="s">
        <v>15</v>
      </c>
      <c r="R585" s="1">
        <v>43852</v>
      </c>
    </row>
    <row r="586" spans="2:18" x14ac:dyDescent="0.3">
      <c r="B586" t="s">
        <v>553</v>
      </c>
      <c r="C586" t="s">
        <v>374</v>
      </c>
      <c r="D586" t="s">
        <v>14</v>
      </c>
      <c r="E586" s="1">
        <v>43405</v>
      </c>
      <c r="F586" s="1">
        <v>43769</v>
      </c>
      <c r="G586" t="s">
        <v>26</v>
      </c>
      <c r="H586">
        <v>3</v>
      </c>
      <c r="I586" t="s">
        <v>442</v>
      </c>
      <c r="J586" t="s">
        <v>32</v>
      </c>
      <c r="K586" t="s">
        <v>29</v>
      </c>
      <c r="L586" t="s">
        <v>27</v>
      </c>
      <c r="M586">
        <v>0</v>
      </c>
      <c r="N586" s="1">
        <v>43405</v>
      </c>
      <c r="O586" t="s">
        <v>17</v>
      </c>
      <c r="P586" t="s">
        <v>15</v>
      </c>
      <c r="R586" s="1">
        <v>43852</v>
      </c>
    </row>
    <row r="587" spans="2:18" x14ac:dyDescent="0.3">
      <c r="B587" t="s">
        <v>439</v>
      </c>
      <c r="C587" t="s">
        <v>375</v>
      </c>
      <c r="D587" t="s">
        <v>14</v>
      </c>
      <c r="E587" s="1">
        <v>43405</v>
      </c>
      <c r="F587" s="1">
        <v>43769</v>
      </c>
      <c r="G587" t="s">
        <v>16</v>
      </c>
      <c r="H587">
        <v>3</v>
      </c>
      <c r="I587" t="s">
        <v>442</v>
      </c>
      <c r="J587" t="s">
        <v>32</v>
      </c>
      <c r="K587" t="s">
        <v>29</v>
      </c>
      <c r="L587" t="s">
        <v>27</v>
      </c>
      <c r="M587">
        <v>0</v>
      </c>
      <c r="N587" s="1">
        <v>43405</v>
      </c>
      <c r="O587" t="s">
        <v>17</v>
      </c>
      <c r="P587" t="s">
        <v>15</v>
      </c>
      <c r="R587" s="1">
        <v>43852</v>
      </c>
    </row>
    <row r="588" spans="2:18" x14ac:dyDescent="0.3">
      <c r="B588" t="s">
        <v>439</v>
      </c>
      <c r="C588" t="s">
        <v>376</v>
      </c>
      <c r="D588" t="s">
        <v>14</v>
      </c>
      <c r="E588" s="1">
        <v>43405</v>
      </c>
      <c r="F588" s="1">
        <v>43769</v>
      </c>
      <c r="G588" t="s">
        <v>24</v>
      </c>
      <c r="H588">
        <v>3</v>
      </c>
      <c r="I588" t="s">
        <v>442</v>
      </c>
      <c r="J588" t="s">
        <v>32</v>
      </c>
      <c r="K588" t="s">
        <v>29</v>
      </c>
      <c r="L588" t="s">
        <v>27</v>
      </c>
      <c r="M588">
        <v>0</v>
      </c>
      <c r="N588" s="1">
        <v>43405</v>
      </c>
      <c r="O588" t="s">
        <v>17</v>
      </c>
      <c r="P588" t="s">
        <v>15</v>
      </c>
      <c r="R588" s="1">
        <v>43852</v>
      </c>
    </row>
    <row r="589" spans="2:18" x14ac:dyDescent="0.3">
      <c r="B589" t="s">
        <v>439</v>
      </c>
      <c r="C589" t="s">
        <v>923</v>
      </c>
      <c r="D589" t="s">
        <v>14</v>
      </c>
      <c r="E589" s="1">
        <v>43466</v>
      </c>
      <c r="F589" s="1">
        <v>43830</v>
      </c>
      <c r="G589" t="s">
        <v>19</v>
      </c>
      <c r="H589">
        <v>10</v>
      </c>
      <c r="I589" t="s">
        <v>441</v>
      </c>
      <c r="J589" t="s">
        <v>32</v>
      </c>
      <c r="K589" t="s">
        <v>20</v>
      </c>
      <c r="L589" t="s">
        <v>27</v>
      </c>
      <c r="M589">
        <v>23387.4</v>
      </c>
      <c r="N589" s="1">
        <v>43466</v>
      </c>
      <c r="O589" t="s">
        <v>17</v>
      </c>
      <c r="P589" t="s">
        <v>15</v>
      </c>
      <c r="R589" s="1">
        <v>43852</v>
      </c>
    </row>
    <row r="590" spans="2:18" x14ac:dyDescent="0.3">
      <c r="B590" t="s">
        <v>439</v>
      </c>
      <c r="C590" t="s">
        <v>379</v>
      </c>
      <c r="D590" t="s">
        <v>14</v>
      </c>
      <c r="E590" s="1">
        <v>43259</v>
      </c>
      <c r="F590" s="1">
        <v>43623</v>
      </c>
      <c r="G590" t="s">
        <v>26</v>
      </c>
      <c r="H590">
        <v>3</v>
      </c>
      <c r="I590" t="s">
        <v>442</v>
      </c>
      <c r="J590" t="s">
        <v>32</v>
      </c>
      <c r="K590" t="s">
        <v>20</v>
      </c>
      <c r="L590" t="s">
        <v>27</v>
      </c>
      <c r="M590">
        <v>8117.5</v>
      </c>
      <c r="N590" s="1">
        <v>43259</v>
      </c>
      <c r="O590" t="s">
        <v>17</v>
      </c>
      <c r="P590" t="s">
        <v>15</v>
      </c>
      <c r="R590" s="1">
        <v>43852</v>
      </c>
    </row>
    <row r="591" spans="2:18" x14ac:dyDescent="0.3">
      <c r="B591" t="s">
        <v>439</v>
      </c>
      <c r="C591" t="s">
        <v>380</v>
      </c>
      <c r="D591" t="s">
        <v>14</v>
      </c>
      <c r="E591" s="1">
        <v>43254</v>
      </c>
      <c r="F591" s="1">
        <v>43618</v>
      </c>
      <c r="G591" t="s">
        <v>23</v>
      </c>
      <c r="H591">
        <v>3</v>
      </c>
      <c r="I591" t="s">
        <v>442</v>
      </c>
      <c r="J591" t="s">
        <v>32</v>
      </c>
      <c r="K591" t="s">
        <v>29</v>
      </c>
      <c r="L591" t="s">
        <v>27</v>
      </c>
      <c r="M591">
        <v>21614.86</v>
      </c>
      <c r="N591" s="1">
        <v>43254</v>
      </c>
      <c r="O591" t="s">
        <v>17</v>
      </c>
      <c r="P591" t="s">
        <v>15</v>
      </c>
      <c r="R591" s="1">
        <v>43852</v>
      </c>
    </row>
    <row r="592" spans="2:18" x14ac:dyDescent="0.3">
      <c r="B592" t="s">
        <v>439</v>
      </c>
      <c r="C592" t="s">
        <v>924</v>
      </c>
      <c r="D592" t="s">
        <v>14</v>
      </c>
      <c r="E592" s="1">
        <v>43254</v>
      </c>
      <c r="F592" s="1">
        <v>43618</v>
      </c>
      <c r="G592" t="s">
        <v>28</v>
      </c>
      <c r="H592">
        <v>3</v>
      </c>
      <c r="I592" t="s">
        <v>442</v>
      </c>
      <c r="J592" t="s">
        <v>32</v>
      </c>
      <c r="K592" t="s">
        <v>29</v>
      </c>
      <c r="L592" t="s">
        <v>27</v>
      </c>
      <c r="M592">
        <v>60990.71</v>
      </c>
      <c r="N592" s="1">
        <v>43254</v>
      </c>
      <c r="O592" t="s">
        <v>17</v>
      </c>
      <c r="P592" t="s">
        <v>15</v>
      </c>
      <c r="R592" s="1">
        <v>43852</v>
      </c>
    </row>
    <row r="593" spans="2:18" x14ac:dyDescent="0.3">
      <c r="B593" t="s">
        <v>439</v>
      </c>
      <c r="C593" t="s">
        <v>381</v>
      </c>
      <c r="D593" t="s">
        <v>14</v>
      </c>
      <c r="E593" s="1">
        <v>43191</v>
      </c>
      <c r="F593" s="1">
        <v>43555</v>
      </c>
      <c r="G593" t="s">
        <v>26</v>
      </c>
      <c r="H593">
        <v>3</v>
      </c>
      <c r="I593" t="s">
        <v>442</v>
      </c>
      <c r="J593" t="s">
        <v>32</v>
      </c>
      <c r="K593" t="s">
        <v>29</v>
      </c>
      <c r="L593" t="s">
        <v>27</v>
      </c>
      <c r="M593">
        <v>423.9</v>
      </c>
      <c r="N593" s="1">
        <v>43191</v>
      </c>
      <c r="O593" t="s">
        <v>17</v>
      </c>
      <c r="P593" t="s">
        <v>15</v>
      </c>
      <c r="R593" s="1">
        <v>43852</v>
      </c>
    </row>
    <row r="594" spans="2:18" x14ac:dyDescent="0.3">
      <c r="B594" t="s">
        <v>439</v>
      </c>
      <c r="C594" t="s">
        <v>381</v>
      </c>
      <c r="D594" t="s">
        <v>14</v>
      </c>
      <c r="E594" s="1">
        <v>43191</v>
      </c>
      <c r="F594" s="1">
        <v>43555</v>
      </c>
      <c r="G594" t="s">
        <v>26</v>
      </c>
      <c r="H594">
        <v>3</v>
      </c>
      <c r="I594" t="s">
        <v>442</v>
      </c>
      <c r="J594" t="s">
        <v>32</v>
      </c>
      <c r="K594" t="s">
        <v>29</v>
      </c>
      <c r="L594" t="s">
        <v>27</v>
      </c>
      <c r="M594">
        <v>105.98</v>
      </c>
      <c r="N594" s="1">
        <v>43191</v>
      </c>
      <c r="O594" t="s">
        <v>17</v>
      </c>
      <c r="P594" t="s">
        <v>15</v>
      </c>
      <c r="R594" s="1">
        <v>43852</v>
      </c>
    </row>
    <row r="595" spans="2:18" x14ac:dyDescent="0.3">
      <c r="B595" t="s">
        <v>439</v>
      </c>
      <c r="C595" t="s">
        <v>382</v>
      </c>
      <c r="D595" t="s">
        <v>14</v>
      </c>
      <c r="E595" s="1">
        <v>43191</v>
      </c>
      <c r="F595" s="1">
        <v>43555</v>
      </c>
      <c r="G595" t="s">
        <v>26</v>
      </c>
      <c r="H595">
        <v>3</v>
      </c>
      <c r="I595" t="s">
        <v>442</v>
      </c>
      <c r="J595" t="s">
        <v>32</v>
      </c>
      <c r="K595" t="s">
        <v>29</v>
      </c>
      <c r="L595" t="s">
        <v>27</v>
      </c>
      <c r="M595">
        <v>1897.66</v>
      </c>
      <c r="N595" s="1">
        <v>43191</v>
      </c>
      <c r="O595" t="s">
        <v>17</v>
      </c>
      <c r="P595" t="s">
        <v>15</v>
      </c>
      <c r="R595" s="1">
        <v>43852</v>
      </c>
    </row>
    <row r="596" spans="2:18" x14ac:dyDescent="0.3">
      <c r="B596" t="s">
        <v>439</v>
      </c>
      <c r="C596" t="s">
        <v>382</v>
      </c>
      <c r="D596" t="s">
        <v>14</v>
      </c>
      <c r="E596" s="1">
        <v>43191</v>
      </c>
      <c r="F596" s="1">
        <v>43555</v>
      </c>
      <c r="G596" t="s">
        <v>26</v>
      </c>
      <c r="H596">
        <v>3</v>
      </c>
      <c r="I596" t="s">
        <v>442</v>
      </c>
      <c r="J596" t="s">
        <v>32</v>
      </c>
      <c r="K596" t="s">
        <v>29</v>
      </c>
      <c r="L596" t="s">
        <v>27</v>
      </c>
      <c r="M596">
        <v>474.42</v>
      </c>
      <c r="N596" s="1">
        <v>43191</v>
      </c>
      <c r="O596" t="s">
        <v>17</v>
      </c>
      <c r="P596" t="s">
        <v>15</v>
      </c>
      <c r="R596" s="1">
        <v>43852</v>
      </c>
    </row>
    <row r="597" spans="2:18" x14ac:dyDescent="0.3">
      <c r="B597" t="s">
        <v>439</v>
      </c>
      <c r="C597" t="s">
        <v>383</v>
      </c>
      <c r="D597" t="s">
        <v>14</v>
      </c>
      <c r="E597" s="1">
        <v>43191</v>
      </c>
      <c r="F597" s="1">
        <v>43555</v>
      </c>
      <c r="G597" t="s">
        <v>23</v>
      </c>
      <c r="H597">
        <v>3</v>
      </c>
      <c r="I597" t="s">
        <v>442</v>
      </c>
      <c r="J597" t="s">
        <v>32</v>
      </c>
      <c r="K597" t="s">
        <v>23</v>
      </c>
      <c r="L597" t="s">
        <v>27</v>
      </c>
      <c r="M597">
        <v>44063.25</v>
      </c>
      <c r="N597" s="1">
        <v>43191</v>
      </c>
      <c r="O597" t="s">
        <v>17</v>
      </c>
      <c r="P597" t="s">
        <v>15</v>
      </c>
      <c r="R597" s="1">
        <v>43852</v>
      </c>
    </row>
    <row r="598" spans="2:18" x14ac:dyDescent="0.3">
      <c r="B598" t="s">
        <v>439</v>
      </c>
      <c r="C598" t="s">
        <v>384</v>
      </c>
      <c r="D598" t="s">
        <v>14</v>
      </c>
      <c r="E598" s="1">
        <v>43388</v>
      </c>
      <c r="F598" s="1">
        <v>43752</v>
      </c>
      <c r="G598" t="s">
        <v>24</v>
      </c>
      <c r="H598">
        <v>12</v>
      </c>
      <c r="I598" t="s">
        <v>440</v>
      </c>
      <c r="J598" t="s">
        <v>32</v>
      </c>
      <c r="K598" t="s">
        <v>29</v>
      </c>
      <c r="L598" t="s">
        <v>432</v>
      </c>
      <c r="M598">
        <v>16387.5</v>
      </c>
      <c r="N598" s="1">
        <v>43388</v>
      </c>
      <c r="O598" t="s">
        <v>17</v>
      </c>
      <c r="P598" t="s">
        <v>15</v>
      </c>
      <c r="R598" s="1">
        <v>43852</v>
      </c>
    </row>
    <row r="599" spans="2:18" x14ac:dyDescent="0.3">
      <c r="B599" t="s">
        <v>439</v>
      </c>
      <c r="C599" t="s">
        <v>385</v>
      </c>
      <c r="D599" t="s">
        <v>14</v>
      </c>
      <c r="E599" s="1">
        <v>43191</v>
      </c>
      <c r="F599" s="1">
        <v>43555</v>
      </c>
      <c r="G599" t="s">
        <v>24</v>
      </c>
      <c r="H599">
        <v>3</v>
      </c>
      <c r="I599" t="s">
        <v>442</v>
      </c>
      <c r="J599" t="s">
        <v>32</v>
      </c>
      <c r="K599" t="s">
        <v>29</v>
      </c>
      <c r="L599" t="s">
        <v>27</v>
      </c>
      <c r="M599">
        <v>15899.07</v>
      </c>
      <c r="N599" s="1">
        <v>43191</v>
      </c>
      <c r="O599" t="s">
        <v>17</v>
      </c>
      <c r="P599" t="s">
        <v>15</v>
      </c>
      <c r="R599" s="1">
        <v>43852</v>
      </c>
    </row>
    <row r="600" spans="2:18" x14ac:dyDescent="0.3">
      <c r="B600" t="s">
        <v>439</v>
      </c>
      <c r="C600" t="s">
        <v>385</v>
      </c>
      <c r="D600" t="s">
        <v>14</v>
      </c>
      <c r="E600" s="1">
        <v>43191</v>
      </c>
      <c r="F600" s="1">
        <v>43555</v>
      </c>
      <c r="G600" t="s">
        <v>24</v>
      </c>
      <c r="H600">
        <v>3</v>
      </c>
      <c r="I600" t="s">
        <v>442</v>
      </c>
      <c r="J600" t="s">
        <v>32</v>
      </c>
      <c r="K600" t="s">
        <v>29</v>
      </c>
      <c r="L600" t="s">
        <v>27</v>
      </c>
      <c r="M600">
        <v>3974.77</v>
      </c>
      <c r="N600" s="1">
        <v>43191</v>
      </c>
      <c r="O600" t="s">
        <v>17</v>
      </c>
      <c r="P600" t="s">
        <v>15</v>
      </c>
      <c r="R600" s="1">
        <v>43852</v>
      </c>
    </row>
    <row r="601" spans="2:18" x14ac:dyDescent="0.3">
      <c r="B601" t="s">
        <v>439</v>
      </c>
      <c r="C601" t="s">
        <v>386</v>
      </c>
      <c r="D601" t="s">
        <v>14</v>
      </c>
      <c r="E601" s="1">
        <v>43191</v>
      </c>
      <c r="F601" s="1">
        <v>43555</v>
      </c>
      <c r="G601" t="s">
        <v>24</v>
      </c>
      <c r="H601">
        <v>3</v>
      </c>
      <c r="I601" t="s">
        <v>442</v>
      </c>
      <c r="J601" t="s">
        <v>32</v>
      </c>
      <c r="K601" t="s">
        <v>29</v>
      </c>
      <c r="L601" t="s">
        <v>27</v>
      </c>
      <c r="M601">
        <v>6120.48</v>
      </c>
      <c r="N601" s="1">
        <v>43191</v>
      </c>
      <c r="O601" t="s">
        <v>17</v>
      </c>
      <c r="P601" t="s">
        <v>15</v>
      </c>
      <c r="R601" s="1">
        <v>43852</v>
      </c>
    </row>
    <row r="602" spans="2:18" x14ac:dyDescent="0.3">
      <c r="B602" t="s">
        <v>439</v>
      </c>
      <c r="C602" t="s">
        <v>386</v>
      </c>
      <c r="D602" t="s">
        <v>14</v>
      </c>
      <c r="E602" s="1">
        <v>43191</v>
      </c>
      <c r="F602" s="1">
        <v>43555</v>
      </c>
      <c r="G602" t="s">
        <v>24</v>
      </c>
      <c r="H602">
        <v>3</v>
      </c>
      <c r="I602" t="s">
        <v>442</v>
      </c>
      <c r="J602" t="s">
        <v>32</v>
      </c>
      <c r="K602" t="s">
        <v>29</v>
      </c>
      <c r="L602" t="s">
        <v>27</v>
      </c>
      <c r="M602">
        <v>1530.12</v>
      </c>
      <c r="N602" s="1">
        <v>43191</v>
      </c>
      <c r="O602" t="s">
        <v>17</v>
      </c>
      <c r="P602" t="s">
        <v>15</v>
      </c>
      <c r="R602" s="1">
        <v>43852</v>
      </c>
    </row>
    <row r="603" spans="2:18" x14ac:dyDescent="0.3">
      <c r="B603" t="s">
        <v>439</v>
      </c>
      <c r="C603" t="s">
        <v>387</v>
      </c>
      <c r="D603" t="s">
        <v>14</v>
      </c>
      <c r="E603" s="1">
        <v>43191</v>
      </c>
      <c r="F603" s="1">
        <v>43555</v>
      </c>
      <c r="G603" t="s">
        <v>24</v>
      </c>
      <c r="H603">
        <v>3</v>
      </c>
      <c r="I603" t="s">
        <v>442</v>
      </c>
      <c r="J603" t="s">
        <v>32</v>
      </c>
      <c r="K603" t="s">
        <v>29</v>
      </c>
      <c r="L603" t="s">
        <v>27</v>
      </c>
      <c r="M603">
        <v>32171.200000000001</v>
      </c>
      <c r="N603" s="1">
        <v>43191</v>
      </c>
      <c r="O603" t="s">
        <v>17</v>
      </c>
      <c r="P603" t="s">
        <v>15</v>
      </c>
      <c r="R603" s="1">
        <v>43852</v>
      </c>
    </row>
    <row r="604" spans="2:18" x14ac:dyDescent="0.3">
      <c r="B604" t="s">
        <v>439</v>
      </c>
      <c r="C604" t="s">
        <v>387</v>
      </c>
      <c r="D604" t="s">
        <v>14</v>
      </c>
      <c r="E604" s="1">
        <v>43191</v>
      </c>
      <c r="F604" s="1">
        <v>43555</v>
      </c>
      <c r="G604" t="s">
        <v>24</v>
      </c>
      <c r="H604">
        <v>3</v>
      </c>
      <c r="I604" t="s">
        <v>442</v>
      </c>
      <c r="J604" t="s">
        <v>32</v>
      </c>
      <c r="K604" t="s">
        <v>29</v>
      </c>
      <c r="L604" t="s">
        <v>27</v>
      </c>
      <c r="M604">
        <v>8042.8</v>
      </c>
      <c r="N604" s="1">
        <v>43191</v>
      </c>
      <c r="O604" t="s">
        <v>17</v>
      </c>
      <c r="P604" t="s">
        <v>15</v>
      </c>
      <c r="R604" s="1">
        <v>43852</v>
      </c>
    </row>
    <row r="605" spans="2:18" x14ac:dyDescent="0.3">
      <c r="B605" t="s">
        <v>439</v>
      </c>
      <c r="C605" t="s">
        <v>388</v>
      </c>
      <c r="D605" t="s">
        <v>14</v>
      </c>
      <c r="E605" s="1">
        <v>43191</v>
      </c>
      <c r="F605" s="1">
        <v>43555</v>
      </c>
      <c r="G605" t="s">
        <v>26</v>
      </c>
      <c r="H605">
        <v>3</v>
      </c>
      <c r="I605" t="s">
        <v>442</v>
      </c>
      <c r="J605" t="s">
        <v>32</v>
      </c>
      <c r="K605" t="s">
        <v>29</v>
      </c>
      <c r="L605" t="s">
        <v>27</v>
      </c>
      <c r="M605">
        <v>2925</v>
      </c>
      <c r="N605" s="1">
        <v>43191</v>
      </c>
      <c r="O605" t="s">
        <v>17</v>
      </c>
      <c r="P605" t="s">
        <v>15</v>
      </c>
      <c r="R605" s="1">
        <v>43852</v>
      </c>
    </row>
    <row r="606" spans="2:18" x14ac:dyDescent="0.3">
      <c r="B606" t="s">
        <v>439</v>
      </c>
      <c r="C606" t="s">
        <v>388</v>
      </c>
      <c r="D606" t="s">
        <v>14</v>
      </c>
      <c r="E606" s="1">
        <v>43191</v>
      </c>
      <c r="F606" s="1">
        <v>43555</v>
      </c>
      <c r="G606" t="s">
        <v>26</v>
      </c>
      <c r="H606">
        <v>3</v>
      </c>
      <c r="I606" t="s">
        <v>442</v>
      </c>
      <c r="J606" t="s">
        <v>32</v>
      </c>
      <c r="K606" t="s">
        <v>29</v>
      </c>
      <c r="L606" t="s">
        <v>27</v>
      </c>
      <c r="M606">
        <v>731.25</v>
      </c>
      <c r="N606" s="1">
        <v>43191</v>
      </c>
      <c r="O606" t="s">
        <v>17</v>
      </c>
      <c r="P606" t="s">
        <v>15</v>
      </c>
      <c r="R606" s="1">
        <v>43852</v>
      </c>
    </row>
    <row r="607" spans="2:18" x14ac:dyDescent="0.3">
      <c r="B607" t="s">
        <v>439</v>
      </c>
      <c r="C607" t="s">
        <v>389</v>
      </c>
      <c r="D607" t="s">
        <v>14</v>
      </c>
      <c r="E607" s="1">
        <v>43191</v>
      </c>
      <c r="F607" s="1">
        <v>43555</v>
      </c>
      <c r="G607" t="s">
        <v>26</v>
      </c>
      <c r="H607">
        <v>3</v>
      </c>
      <c r="I607" t="s">
        <v>442</v>
      </c>
      <c r="J607" t="s">
        <v>32</v>
      </c>
      <c r="K607" t="s">
        <v>29</v>
      </c>
      <c r="L607" t="s">
        <v>27</v>
      </c>
      <c r="M607">
        <v>627</v>
      </c>
      <c r="N607" s="1">
        <v>43191</v>
      </c>
      <c r="O607" t="s">
        <v>17</v>
      </c>
      <c r="P607" t="s">
        <v>15</v>
      </c>
      <c r="R607" s="1">
        <v>43852</v>
      </c>
    </row>
    <row r="608" spans="2:18" x14ac:dyDescent="0.3">
      <c r="B608" t="s">
        <v>439</v>
      </c>
      <c r="C608" t="s">
        <v>389</v>
      </c>
      <c r="D608" t="s">
        <v>14</v>
      </c>
      <c r="E608" s="1">
        <v>43191</v>
      </c>
      <c r="F608" s="1">
        <v>43555</v>
      </c>
      <c r="G608" t="s">
        <v>26</v>
      </c>
      <c r="H608">
        <v>3</v>
      </c>
      <c r="I608" t="s">
        <v>442</v>
      </c>
      <c r="J608" t="s">
        <v>32</v>
      </c>
      <c r="K608" t="s">
        <v>29</v>
      </c>
      <c r="L608" t="s">
        <v>27</v>
      </c>
      <c r="M608">
        <v>156.75</v>
      </c>
      <c r="N608" s="1">
        <v>43191</v>
      </c>
      <c r="O608" t="s">
        <v>17</v>
      </c>
      <c r="P608" t="s">
        <v>15</v>
      </c>
      <c r="R608" s="1">
        <v>43852</v>
      </c>
    </row>
    <row r="609" spans="2:18" x14ac:dyDescent="0.3">
      <c r="B609" t="s">
        <v>439</v>
      </c>
      <c r="C609" t="s">
        <v>390</v>
      </c>
      <c r="D609" t="s">
        <v>14</v>
      </c>
      <c r="E609" s="1">
        <v>43191</v>
      </c>
      <c r="F609" s="1">
        <v>43555</v>
      </c>
      <c r="G609" t="s">
        <v>26</v>
      </c>
      <c r="H609">
        <v>3</v>
      </c>
      <c r="I609" t="s">
        <v>442</v>
      </c>
      <c r="J609" t="s">
        <v>32</v>
      </c>
      <c r="K609" t="s">
        <v>29</v>
      </c>
      <c r="L609" t="s">
        <v>27</v>
      </c>
      <c r="M609">
        <v>1186</v>
      </c>
      <c r="N609" s="1">
        <v>43191</v>
      </c>
      <c r="O609" t="s">
        <v>17</v>
      </c>
      <c r="P609" t="s">
        <v>15</v>
      </c>
      <c r="R609" s="1">
        <v>43852</v>
      </c>
    </row>
    <row r="610" spans="2:18" x14ac:dyDescent="0.3">
      <c r="B610" t="s">
        <v>439</v>
      </c>
      <c r="C610" t="s">
        <v>391</v>
      </c>
      <c r="D610" t="s">
        <v>14</v>
      </c>
      <c r="E610" s="1">
        <v>43191</v>
      </c>
      <c r="F610" s="1">
        <v>43468</v>
      </c>
      <c r="G610" t="s">
        <v>26</v>
      </c>
      <c r="H610">
        <v>3</v>
      </c>
      <c r="I610" t="s">
        <v>442</v>
      </c>
      <c r="J610" t="s">
        <v>32</v>
      </c>
      <c r="K610" t="s">
        <v>29</v>
      </c>
      <c r="L610" t="s">
        <v>27</v>
      </c>
      <c r="M610">
        <v>465.9</v>
      </c>
      <c r="N610" s="1">
        <v>43191</v>
      </c>
      <c r="O610" t="s">
        <v>17</v>
      </c>
      <c r="P610" t="s">
        <v>15</v>
      </c>
      <c r="R610" s="1">
        <v>43852</v>
      </c>
    </row>
    <row r="611" spans="2:18" x14ac:dyDescent="0.3">
      <c r="B611" t="s">
        <v>439</v>
      </c>
      <c r="C611" t="s">
        <v>391</v>
      </c>
      <c r="D611" t="s">
        <v>14</v>
      </c>
      <c r="E611" s="1">
        <v>43191</v>
      </c>
      <c r="F611" s="1">
        <v>43468</v>
      </c>
      <c r="G611" t="s">
        <v>26</v>
      </c>
      <c r="H611">
        <v>3</v>
      </c>
      <c r="I611" t="s">
        <v>442</v>
      </c>
      <c r="J611" t="s">
        <v>32</v>
      </c>
      <c r="K611" t="s">
        <v>29</v>
      </c>
      <c r="L611" t="s">
        <v>27</v>
      </c>
      <c r="M611">
        <v>116.48</v>
      </c>
      <c r="N611" s="1">
        <v>43191</v>
      </c>
      <c r="O611" t="s">
        <v>17</v>
      </c>
      <c r="P611" t="s">
        <v>15</v>
      </c>
      <c r="R611" s="1">
        <v>43852</v>
      </c>
    </row>
    <row r="612" spans="2:18" x14ac:dyDescent="0.3">
      <c r="B612" t="s">
        <v>439</v>
      </c>
      <c r="C612" t="s">
        <v>392</v>
      </c>
      <c r="D612" t="s">
        <v>14</v>
      </c>
      <c r="E612" s="1">
        <v>43191</v>
      </c>
      <c r="F612" s="1">
        <v>43555</v>
      </c>
      <c r="G612" t="s">
        <v>26</v>
      </c>
      <c r="H612">
        <v>3</v>
      </c>
      <c r="I612" t="s">
        <v>442</v>
      </c>
      <c r="J612" t="s">
        <v>32</v>
      </c>
      <c r="K612" t="s">
        <v>29</v>
      </c>
      <c r="L612" t="s">
        <v>27</v>
      </c>
      <c r="M612">
        <v>3456.13</v>
      </c>
      <c r="N612" s="1">
        <v>43191</v>
      </c>
      <c r="O612" t="s">
        <v>17</v>
      </c>
      <c r="P612" t="s">
        <v>15</v>
      </c>
      <c r="R612" s="1">
        <v>43852</v>
      </c>
    </row>
    <row r="613" spans="2:18" x14ac:dyDescent="0.3">
      <c r="B613" t="s">
        <v>439</v>
      </c>
      <c r="C613" t="s">
        <v>925</v>
      </c>
      <c r="D613" t="s">
        <v>18</v>
      </c>
      <c r="E613" s="1">
        <v>43191</v>
      </c>
      <c r="F613" s="1">
        <v>43555</v>
      </c>
      <c r="G613" t="s">
        <v>19</v>
      </c>
      <c r="H613">
        <v>10</v>
      </c>
      <c r="I613" t="s">
        <v>441</v>
      </c>
      <c r="J613" t="s">
        <v>32</v>
      </c>
      <c r="K613" t="s">
        <v>20</v>
      </c>
      <c r="L613" t="s">
        <v>27</v>
      </c>
      <c r="M613">
        <v>0</v>
      </c>
      <c r="N613" s="1">
        <v>43191</v>
      </c>
      <c r="O613" t="s">
        <v>17</v>
      </c>
      <c r="P613" t="s">
        <v>15</v>
      </c>
      <c r="R613" s="1">
        <v>43852</v>
      </c>
    </row>
    <row r="614" spans="2:18" x14ac:dyDescent="0.3">
      <c r="B614" t="s">
        <v>439</v>
      </c>
      <c r="C614" t="s">
        <v>393</v>
      </c>
      <c r="D614" t="s">
        <v>14</v>
      </c>
      <c r="E614" s="1">
        <v>43229</v>
      </c>
      <c r="F614" s="1">
        <v>43593</v>
      </c>
      <c r="G614" t="s">
        <v>24</v>
      </c>
      <c r="H614">
        <v>3</v>
      </c>
      <c r="I614" t="s">
        <v>442</v>
      </c>
      <c r="J614" t="s">
        <v>32</v>
      </c>
      <c r="K614" t="s">
        <v>29</v>
      </c>
      <c r="L614" t="s">
        <v>27</v>
      </c>
      <c r="M614">
        <v>976.81</v>
      </c>
      <c r="N614" s="1">
        <v>43229</v>
      </c>
      <c r="O614" t="s">
        <v>17</v>
      </c>
      <c r="P614" t="s">
        <v>15</v>
      </c>
      <c r="R614" s="1">
        <v>43852</v>
      </c>
    </row>
    <row r="615" spans="2:18" x14ac:dyDescent="0.3">
      <c r="B615" t="s">
        <v>439</v>
      </c>
      <c r="C615" t="s">
        <v>394</v>
      </c>
      <c r="D615" t="s">
        <v>18</v>
      </c>
      <c r="E615" s="1">
        <v>43295</v>
      </c>
      <c r="F615" s="1">
        <v>43659</v>
      </c>
      <c r="G615" t="s">
        <v>19</v>
      </c>
      <c r="H615">
        <v>10</v>
      </c>
      <c r="I615" t="s">
        <v>441</v>
      </c>
      <c r="J615" t="s">
        <v>32</v>
      </c>
      <c r="K615" t="s">
        <v>20</v>
      </c>
      <c r="L615" t="s">
        <v>27</v>
      </c>
      <c r="M615">
        <v>26250</v>
      </c>
      <c r="N615" s="1">
        <v>43295</v>
      </c>
      <c r="O615" t="s">
        <v>17</v>
      </c>
      <c r="P615" t="s">
        <v>15</v>
      </c>
      <c r="R615" s="1">
        <v>43852</v>
      </c>
    </row>
    <row r="616" spans="2:18" x14ac:dyDescent="0.3">
      <c r="B616" t="s">
        <v>439</v>
      </c>
      <c r="C616" t="s">
        <v>397</v>
      </c>
      <c r="D616" t="s">
        <v>18</v>
      </c>
      <c r="E616" s="1">
        <v>43304</v>
      </c>
      <c r="F616" s="1">
        <v>43666</v>
      </c>
      <c r="G616" t="s">
        <v>16</v>
      </c>
      <c r="H616">
        <v>3</v>
      </c>
      <c r="I616" t="s">
        <v>442</v>
      </c>
      <c r="J616" t="s">
        <v>32</v>
      </c>
      <c r="K616" t="s">
        <v>29</v>
      </c>
      <c r="L616" t="s">
        <v>27</v>
      </c>
      <c r="M616">
        <v>0</v>
      </c>
      <c r="N616" s="1">
        <v>43304</v>
      </c>
      <c r="O616" t="s">
        <v>17</v>
      </c>
      <c r="P616" t="s">
        <v>15</v>
      </c>
      <c r="R616" s="1">
        <v>43852</v>
      </c>
    </row>
    <row r="617" spans="2:18" x14ac:dyDescent="0.3">
      <c r="B617" t="s">
        <v>439</v>
      </c>
      <c r="C617" t="s">
        <v>400</v>
      </c>
      <c r="D617" t="s">
        <v>18</v>
      </c>
      <c r="E617" s="1">
        <v>43101</v>
      </c>
      <c r="F617" s="1">
        <v>43465</v>
      </c>
      <c r="G617" t="s">
        <v>16</v>
      </c>
      <c r="H617">
        <v>3</v>
      </c>
      <c r="I617" t="s">
        <v>442</v>
      </c>
      <c r="J617" t="s">
        <v>32</v>
      </c>
      <c r="K617" t="s">
        <v>29</v>
      </c>
      <c r="L617" t="s">
        <v>27</v>
      </c>
      <c r="M617">
        <v>20814.38</v>
      </c>
      <c r="N617" s="1">
        <v>43101</v>
      </c>
      <c r="O617" t="s">
        <v>17</v>
      </c>
      <c r="P617" t="s">
        <v>15</v>
      </c>
      <c r="R617" s="1">
        <v>43852</v>
      </c>
    </row>
    <row r="618" spans="2:18" x14ac:dyDescent="0.3">
      <c r="B618" t="s">
        <v>439</v>
      </c>
      <c r="C618" t="s">
        <v>401</v>
      </c>
      <c r="D618" t="s">
        <v>14</v>
      </c>
      <c r="E618" s="1">
        <v>43160</v>
      </c>
      <c r="F618" s="1">
        <v>43524</v>
      </c>
      <c r="G618" t="s">
        <v>23</v>
      </c>
      <c r="H618">
        <v>3</v>
      </c>
      <c r="I618" t="s">
        <v>442</v>
      </c>
      <c r="J618" t="s">
        <v>32</v>
      </c>
      <c r="K618" t="s">
        <v>29</v>
      </c>
      <c r="L618" t="s">
        <v>27</v>
      </c>
      <c r="M618">
        <v>126225</v>
      </c>
      <c r="N618" s="1">
        <v>43160</v>
      </c>
      <c r="O618" t="s">
        <v>17</v>
      </c>
      <c r="P618" t="s">
        <v>15</v>
      </c>
      <c r="R618" s="1">
        <v>43852</v>
      </c>
    </row>
    <row r="619" spans="2:18" x14ac:dyDescent="0.3">
      <c r="B619" t="s">
        <v>439</v>
      </c>
      <c r="C619" t="s">
        <v>402</v>
      </c>
      <c r="D619" t="s">
        <v>18</v>
      </c>
      <c r="E619" s="1">
        <v>43160</v>
      </c>
      <c r="F619" s="1">
        <v>43524</v>
      </c>
      <c r="G619" t="s">
        <v>23</v>
      </c>
      <c r="H619">
        <v>3</v>
      </c>
      <c r="I619" t="s">
        <v>442</v>
      </c>
      <c r="J619" t="s">
        <v>32</v>
      </c>
      <c r="K619" t="s">
        <v>29</v>
      </c>
      <c r="L619" t="s">
        <v>27</v>
      </c>
      <c r="M619">
        <v>63112.5</v>
      </c>
      <c r="N619" s="1">
        <v>43160</v>
      </c>
      <c r="O619" t="s">
        <v>17</v>
      </c>
      <c r="P619" t="s">
        <v>15</v>
      </c>
      <c r="R619" s="1">
        <v>43852</v>
      </c>
    </row>
    <row r="620" spans="2:18" x14ac:dyDescent="0.3">
      <c r="B620" t="s">
        <v>439</v>
      </c>
      <c r="C620" t="s">
        <v>926</v>
      </c>
      <c r="D620" t="s">
        <v>14</v>
      </c>
      <c r="E620" s="1">
        <v>43281</v>
      </c>
      <c r="F620" s="1">
        <v>43645</v>
      </c>
      <c r="G620" t="s">
        <v>24</v>
      </c>
      <c r="H620">
        <v>1</v>
      </c>
      <c r="I620" t="s">
        <v>450</v>
      </c>
      <c r="J620" t="s">
        <v>32</v>
      </c>
      <c r="K620" t="s">
        <v>25</v>
      </c>
      <c r="L620" t="s">
        <v>27</v>
      </c>
      <c r="M620">
        <v>39762.71</v>
      </c>
      <c r="N620" s="1">
        <v>43281</v>
      </c>
      <c r="O620" t="s">
        <v>17</v>
      </c>
      <c r="P620" t="s">
        <v>15</v>
      </c>
      <c r="R620" s="1">
        <v>43852</v>
      </c>
    </row>
    <row r="621" spans="2:18" x14ac:dyDescent="0.3">
      <c r="B621" t="s">
        <v>439</v>
      </c>
      <c r="C621" t="s">
        <v>927</v>
      </c>
      <c r="D621" t="s">
        <v>18</v>
      </c>
      <c r="E621" s="1">
        <v>43199</v>
      </c>
      <c r="F621" s="1">
        <v>43563</v>
      </c>
      <c r="G621" t="s">
        <v>16</v>
      </c>
      <c r="H621">
        <v>11</v>
      </c>
      <c r="I621" t="s">
        <v>446</v>
      </c>
      <c r="J621" t="s">
        <v>32</v>
      </c>
      <c r="K621" t="s">
        <v>16</v>
      </c>
      <c r="L621" t="s">
        <v>27</v>
      </c>
      <c r="M621">
        <v>59851.63</v>
      </c>
      <c r="N621" s="1">
        <v>43199</v>
      </c>
      <c r="O621" t="s">
        <v>17</v>
      </c>
      <c r="P621" t="s">
        <v>15</v>
      </c>
      <c r="R621" s="1">
        <v>43852</v>
      </c>
    </row>
    <row r="622" spans="2:18" x14ac:dyDescent="0.3">
      <c r="B622" t="s">
        <v>439</v>
      </c>
      <c r="C622" t="s">
        <v>928</v>
      </c>
      <c r="D622" t="s">
        <v>14</v>
      </c>
      <c r="E622" s="1">
        <v>43564</v>
      </c>
      <c r="F622" s="1">
        <v>43929</v>
      </c>
      <c r="G622" t="s">
        <v>16</v>
      </c>
      <c r="H622">
        <v>1</v>
      </c>
      <c r="I622" t="s">
        <v>450</v>
      </c>
      <c r="J622" t="s">
        <v>32</v>
      </c>
      <c r="K622" t="s">
        <v>16</v>
      </c>
      <c r="L622" t="s">
        <v>27</v>
      </c>
      <c r="M622">
        <v>74250</v>
      </c>
      <c r="N622" s="1">
        <v>43564</v>
      </c>
      <c r="O622" t="s">
        <v>17</v>
      </c>
      <c r="P622" t="s">
        <v>15</v>
      </c>
      <c r="R622" s="1">
        <v>43852</v>
      </c>
    </row>
    <row r="623" spans="2:18" x14ac:dyDescent="0.3">
      <c r="B623" t="s">
        <v>454</v>
      </c>
      <c r="C623" t="s">
        <v>925</v>
      </c>
      <c r="D623" t="s">
        <v>18</v>
      </c>
      <c r="E623" s="1">
        <v>43191</v>
      </c>
      <c r="F623" s="1">
        <v>43555</v>
      </c>
      <c r="G623" t="s">
        <v>16</v>
      </c>
      <c r="H623">
        <v>6</v>
      </c>
      <c r="I623" t="s">
        <v>444</v>
      </c>
      <c r="J623" t="s">
        <v>32</v>
      </c>
      <c r="K623" t="s">
        <v>16</v>
      </c>
      <c r="L623" t="s">
        <v>431</v>
      </c>
      <c r="M623">
        <v>117812.5</v>
      </c>
      <c r="N623" s="1">
        <v>43191</v>
      </c>
      <c r="O623" t="s">
        <v>17</v>
      </c>
      <c r="P623" t="s">
        <v>15</v>
      </c>
      <c r="R623" s="1">
        <v>43852</v>
      </c>
    </row>
    <row r="624" spans="2:18" x14ac:dyDescent="0.3">
      <c r="B624" t="s">
        <v>456</v>
      </c>
      <c r="C624" t="s">
        <v>404</v>
      </c>
      <c r="D624" t="s">
        <v>14</v>
      </c>
      <c r="E624" s="1">
        <v>43588</v>
      </c>
      <c r="F624" s="1">
        <v>43953</v>
      </c>
      <c r="G624" t="s">
        <v>24</v>
      </c>
      <c r="H624">
        <v>1</v>
      </c>
      <c r="I624" t="s">
        <v>450</v>
      </c>
      <c r="J624" t="s">
        <v>32</v>
      </c>
      <c r="K624" t="s">
        <v>16</v>
      </c>
      <c r="L624" t="s">
        <v>27</v>
      </c>
      <c r="M624">
        <v>10427</v>
      </c>
      <c r="N624" s="1">
        <v>43588</v>
      </c>
      <c r="O624" t="s">
        <v>17</v>
      </c>
      <c r="P624" t="s">
        <v>15</v>
      </c>
      <c r="R624" s="1">
        <v>43852</v>
      </c>
    </row>
    <row r="625" spans="2:18" x14ac:dyDescent="0.3">
      <c r="B625" t="s">
        <v>457</v>
      </c>
      <c r="C625" t="s">
        <v>929</v>
      </c>
      <c r="D625" t="s">
        <v>18</v>
      </c>
      <c r="E625" s="1">
        <v>43254</v>
      </c>
      <c r="F625" s="1">
        <v>43618</v>
      </c>
      <c r="G625" t="s">
        <v>16</v>
      </c>
      <c r="H625">
        <v>13</v>
      </c>
      <c r="I625" t="s">
        <v>449</v>
      </c>
      <c r="J625" t="s">
        <v>32</v>
      </c>
      <c r="K625" t="s">
        <v>16</v>
      </c>
      <c r="L625" t="s">
        <v>27</v>
      </c>
      <c r="M625">
        <v>2930.9</v>
      </c>
      <c r="N625" s="1">
        <v>43254</v>
      </c>
      <c r="O625" t="s">
        <v>17</v>
      </c>
      <c r="P625" t="s">
        <v>15</v>
      </c>
      <c r="R625" s="1">
        <v>43852</v>
      </c>
    </row>
    <row r="626" spans="2:18" x14ac:dyDescent="0.3">
      <c r="B626" t="s">
        <v>459</v>
      </c>
      <c r="C626" t="s">
        <v>930</v>
      </c>
      <c r="D626" t="s">
        <v>18</v>
      </c>
      <c r="E626" s="1">
        <v>43365</v>
      </c>
      <c r="F626" s="1">
        <v>43729</v>
      </c>
      <c r="G626" t="s">
        <v>26</v>
      </c>
      <c r="H626">
        <v>3</v>
      </c>
      <c r="I626" t="s">
        <v>442</v>
      </c>
      <c r="J626" t="s">
        <v>32</v>
      </c>
      <c r="K626" t="s">
        <v>29</v>
      </c>
      <c r="L626" t="s">
        <v>27</v>
      </c>
      <c r="M626">
        <v>1772.75</v>
      </c>
      <c r="N626" s="1">
        <v>43730</v>
      </c>
      <c r="O626" t="s">
        <v>17</v>
      </c>
      <c r="P626" t="s">
        <v>15</v>
      </c>
      <c r="R626" s="1">
        <v>43852</v>
      </c>
    </row>
    <row r="627" spans="2:18" x14ac:dyDescent="0.3">
      <c r="B627" t="s">
        <v>463</v>
      </c>
      <c r="C627" t="s">
        <v>406</v>
      </c>
      <c r="D627" t="s">
        <v>18</v>
      </c>
      <c r="E627" s="1">
        <v>43364</v>
      </c>
      <c r="F627" s="1">
        <v>43728</v>
      </c>
      <c r="G627" t="s">
        <v>26</v>
      </c>
      <c r="H627">
        <v>3</v>
      </c>
      <c r="I627" t="s">
        <v>442</v>
      </c>
      <c r="J627" t="s">
        <v>32</v>
      </c>
      <c r="K627" t="s">
        <v>29</v>
      </c>
      <c r="L627" t="s">
        <v>27</v>
      </c>
      <c r="M627">
        <v>3861.25</v>
      </c>
      <c r="N627" s="1">
        <v>43364</v>
      </c>
      <c r="O627" t="s">
        <v>17</v>
      </c>
      <c r="P627" t="s">
        <v>15</v>
      </c>
      <c r="R627" s="1">
        <v>43852</v>
      </c>
    </row>
    <row r="628" spans="2:18" x14ac:dyDescent="0.3">
      <c r="B628" t="s">
        <v>464</v>
      </c>
      <c r="C628" t="s">
        <v>407</v>
      </c>
      <c r="D628" t="s">
        <v>18</v>
      </c>
      <c r="E628" s="1">
        <v>43364</v>
      </c>
      <c r="F628" s="1">
        <v>43728</v>
      </c>
      <c r="G628" t="s">
        <v>26</v>
      </c>
      <c r="H628">
        <v>3</v>
      </c>
      <c r="I628" t="s">
        <v>442</v>
      </c>
      <c r="J628" t="s">
        <v>32</v>
      </c>
      <c r="K628" t="s">
        <v>29</v>
      </c>
      <c r="L628" t="s">
        <v>27</v>
      </c>
      <c r="M628">
        <v>13036.5</v>
      </c>
      <c r="N628" s="1">
        <v>43364</v>
      </c>
      <c r="O628" t="s">
        <v>17</v>
      </c>
      <c r="P628" t="s">
        <v>15</v>
      </c>
      <c r="R628" s="1">
        <v>43852</v>
      </c>
    </row>
    <row r="629" spans="2:18" x14ac:dyDescent="0.3">
      <c r="B629" t="s">
        <v>465</v>
      </c>
      <c r="C629" t="s">
        <v>408</v>
      </c>
      <c r="D629" t="s">
        <v>18</v>
      </c>
      <c r="E629" s="1">
        <v>43364</v>
      </c>
      <c r="F629" s="1">
        <v>43728</v>
      </c>
      <c r="G629" t="s">
        <v>26</v>
      </c>
      <c r="H629">
        <v>3</v>
      </c>
      <c r="I629" t="s">
        <v>442</v>
      </c>
      <c r="J629" t="s">
        <v>32</v>
      </c>
      <c r="K629" t="s">
        <v>29</v>
      </c>
      <c r="L629" t="s">
        <v>27</v>
      </c>
      <c r="M629">
        <v>8194.25</v>
      </c>
      <c r="N629" s="1">
        <v>43364</v>
      </c>
      <c r="O629" t="s">
        <v>17</v>
      </c>
      <c r="P629" t="s">
        <v>15</v>
      </c>
      <c r="R629" s="1">
        <v>43852</v>
      </c>
    </row>
    <row r="630" spans="2:18" x14ac:dyDescent="0.3">
      <c r="B630" t="s">
        <v>470</v>
      </c>
      <c r="C630" t="s">
        <v>413</v>
      </c>
      <c r="D630" t="s">
        <v>14</v>
      </c>
      <c r="E630" s="1">
        <v>43574</v>
      </c>
      <c r="F630" s="1">
        <v>43939</v>
      </c>
      <c r="G630" t="s">
        <v>23</v>
      </c>
      <c r="H630">
        <v>1</v>
      </c>
      <c r="I630" t="s">
        <v>450</v>
      </c>
      <c r="J630" t="s">
        <v>32</v>
      </c>
      <c r="K630" t="s">
        <v>23</v>
      </c>
      <c r="L630" t="s">
        <v>432</v>
      </c>
      <c r="M630">
        <v>150.65</v>
      </c>
      <c r="N630" s="1">
        <v>43574</v>
      </c>
      <c r="O630" t="s">
        <v>17</v>
      </c>
      <c r="P630" t="s">
        <v>15</v>
      </c>
      <c r="R630" s="1">
        <v>43852</v>
      </c>
    </row>
    <row r="631" spans="2:18" x14ac:dyDescent="0.3">
      <c r="B631" t="s">
        <v>472</v>
      </c>
      <c r="C631" t="s">
        <v>414</v>
      </c>
      <c r="D631" t="s">
        <v>14</v>
      </c>
      <c r="E631" s="1">
        <v>43471</v>
      </c>
      <c r="F631" s="1">
        <v>43835</v>
      </c>
      <c r="G631" t="s">
        <v>23</v>
      </c>
      <c r="H631">
        <v>11</v>
      </c>
      <c r="I631" t="s">
        <v>446</v>
      </c>
      <c r="J631" t="s">
        <v>32</v>
      </c>
      <c r="K631" t="s">
        <v>23</v>
      </c>
      <c r="L631" t="s">
        <v>432</v>
      </c>
      <c r="M631">
        <v>825</v>
      </c>
      <c r="N631" s="1">
        <v>43471</v>
      </c>
      <c r="O631" t="s">
        <v>17</v>
      </c>
      <c r="P631" t="s">
        <v>15</v>
      </c>
      <c r="R631" s="1">
        <v>43852</v>
      </c>
    </row>
    <row r="632" spans="2:18" x14ac:dyDescent="0.3">
      <c r="B632" t="s">
        <v>473</v>
      </c>
      <c r="C632" t="s">
        <v>415</v>
      </c>
      <c r="D632" t="s">
        <v>14</v>
      </c>
      <c r="E632" s="1">
        <v>43264</v>
      </c>
      <c r="F632" s="1">
        <v>43628</v>
      </c>
      <c r="G632" t="s">
        <v>23</v>
      </c>
      <c r="H632">
        <v>11</v>
      </c>
      <c r="I632" t="s">
        <v>446</v>
      </c>
      <c r="J632" t="s">
        <v>32</v>
      </c>
      <c r="K632" t="s">
        <v>23</v>
      </c>
      <c r="L632" t="s">
        <v>27</v>
      </c>
      <c r="M632">
        <v>20625</v>
      </c>
      <c r="N632" s="1">
        <v>43264</v>
      </c>
      <c r="O632" t="s">
        <v>17</v>
      </c>
      <c r="P632" t="s">
        <v>15</v>
      </c>
      <c r="R632" s="1">
        <v>43852</v>
      </c>
    </row>
    <row r="633" spans="2:18" x14ac:dyDescent="0.3">
      <c r="B633" t="s">
        <v>474</v>
      </c>
      <c r="C633" t="s">
        <v>416</v>
      </c>
      <c r="D633" t="s">
        <v>14</v>
      </c>
      <c r="E633" s="1">
        <v>43563</v>
      </c>
      <c r="F633" s="1">
        <v>43928</v>
      </c>
      <c r="G633" t="s">
        <v>23</v>
      </c>
      <c r="H633">
        <v>11</v>
      </c>
      <c r="I633" t="s">
        <v>446</v>
      </c>
      <c r="J633" t="s">
        <v>32</v>
      </c>
      <c r="K633" t="s">
        <v>23</v>
      </c>
      <c r="L633" t="s">
        <v>432</v>
      </c>
      <c r="M633">
        <v>2598.75</v>
      </c>
      <c r="N633" s="1">
        <v>43563</v>
      </c>
      <c r="O633" t="s">
        <v>17</v>
      </c>
      <c r="P633" t="s">
        <v>15</v>
      </c>
      <c r="R633" s="1">
        <v>43852</v>
      </c>
    </row>
    <row r="634" spans="2:18" x14ac:dyDescent="0.3">
      <c r="B634" t="s">
        <v>475</v>
      </c>
      <c r="C634" t="s">
        <v>417</v>
      </c>
      <c r="D634" t="s">
        <v>14</v>
      </c>
      <c r="E634" s="1">
        <v>43563</v>
      </c>
      <c r="F634" s="1">
        <v>43928</v>
      </c>
      <c r="G634" t="s">
        <v>23</v>
      </c>
      <c r="H634">
        <v>11</v>
      </c>
      <c r="I634" t="s">
        <v>446</v>
      </c>
      <c r="J634" t="s">
        <v>32</v>
      </c>
      <c r="K634" t="s">
        <v>23</v>
      </c>
      <c r="L634" t="s">
        <v>432</v>
      </c>
      <c r="M634">
        <v>693</v>
      </c>
      <c r="N634" s="1">
        <v>43563</v>
      </c>
      <c r="O634" t="s">
        <v>17</v>
      </c>
      <c r="P634" t="s">
        <v>15</v>
      </c>
      <c r="R634" s="1">
        <v>43852</v>
      </c>
    </row>
    <row r="635" spans="2:18" x14ac:dyDescent="0.3">
      <c r="B635" t="s">
        <v>476</v>
      </c>
      <c r="C635" t="s">
        <v>418</v>
      </c>
      <c r="D635" t="s">
        <v>14</v>
      </c>
      <c r="E635" s="1">
        <v>43577</v>
      </c>
      <c r="F635" s="1">
        <v>43942</v>
      </c>
      <c r="G635" t="s">
        <v>23</v>
      </c>
      <c r="H635">
        <v>11</v>
      </c>
      <c r="I635" t="s">
        <v>446</v>
      </c>
      <c r="J635" t="s">
        <v>32</v>
      </c>
      <c r="K635" t="s">
        <v>23</v>
      </c>
      <c r="L635" t="s">
        <v>432</v>
      </c>
      <c r="M635">
        <v>357.06</v>
      </c>
      <c r="N635" s="1">
        <v>43577</v>
      </c>
      <c r="O635" t="s">
        <v>17</v>
      </c>
      <c r="P635" t="s">
        <v>15</v>
      </c>
      <c r="R635" s="1">
        <v>43852</v>
      </c>
    </row>
    <row r="636" spans="2:18" x14ac:dyDescent="0.3">
      <c r="B636" t="s">
        <v>477</v>
      </c>
      <c r="C636" t="s">
        <v>931</v>
      </c>
      <c r="D636" t="s">
        <v>14</v>
      </c>
      <c r="E636" s="1">
        <v>43531</v>
      </c>
      <c r="F636" s="1">
        <v>43896</v>
      </c>
      <c r="G636" t="s">
        <v>26</v>
      </c>
      <c r="H636">
        <v>11</v>
      </c>
      <c r="I636" t="s">
        <v>446</v>
      </c>
      <c r="J636" t="s">
        <v>32</v>
      </c>
      <c r="K636" t="s">
        <v>40</v>
      </c>
      <c r="L636" t="s">
        <v>27</v>
      </c>
      <c r="M636">
        <v>41625</v>
      </c>
      <c r="N636" s="1">
        <v>43652</v>
      </c>
      <c r="O636" t="s">
        <v>17</v>
      </c>
      <c r="P636" t="s">
        <v>15</v>
      </c>
      <c r="R636" s="1">
        <v>43852</v>
      </c>
    </row>
    <row r="637" spans="2:18" x14ac:dyDescent="0.3">
      <c r="B637" t="s">
        <v>478</v>
      </c>
      <c r="C637" t="s">
        <v>931</v>
      </c>
      <c r="D637" t="s">
        <v>14</v>
      </c>
      <c r="E637" s="1">
        <v>43531</v>
      </c>
      <c r="F637" s="1">
        <v>43896</v>
      </c>
      <c r="G637" t="s">
        <v>26</v>
      </c>
      <c r="H637">
        <v>11</v>
      </c>
      <c r="I637" t="s">
        <v>446</v>
      </c>
      <c r="J637" t="s">
        <v>32</v>
      </c>
      <c r="K637" t="s">
        <v>40</v>
      </c>
      <c r="L637" t="s">
        <v>27</v>
      </c>
      <c r="M637">
        <v>41625</v>
      </c>
      <c r="N637" s="1">
        <v>43773</v>
      </c>
      <c r="O637" t="s">
        <v>17</v>
      </c>
      <c r="P637" t="s">
        <v>15</v>
      </c>
      <c r="R637" s="1">
        <v>43852</v>
      </c>
    </row>
    <row r="638" spans="2:18" x14ac:dyDescent="0.3">
      <c r="B638" t="s">
        <v>479</v>
      </c>
      <c r="C638" t="s">
        <v>931</v>
      </c>
      <c r="D638" t="s">
        <v>14</v>
      </c>
      <c r="E638" s="1">
        <v>43531</v>
      </c>
      <c r="F638" s="1">
        <v>43896</v>
      </c>
      <c r="G638" t="s">
        <v>26</v>
      </c>
      <c r="H638">
        <v>11</v>
      </c>
      <c r="I638" t="s">
        <v>446</v>
      </c>
      <c r="J638" t="s">
        <v>32</v>
      </c>
      <c r="K638" t="s">
        <v>40</v>
      </c>
      <c r="L638" t="s">
        <v>27</v>
      </c>
      <c r="M638">
        <v>124875</v>
      </c>
      <c r="N638" s="1">
        <v>43531</v>
      </c>
      <c r="O638" t="s">
        <v>17</v>
      </c>
      <c r="P638" t="s">
        <v>15</v>
      </c>
      <c r="R638" s="1">
        <v>43852</v>
      </c>
    </row>
    <row r="639" spans="2:18" x14ac:dyDescent="0.3">
      <c r="B639" t="s">
        <v>480</v>
      </c>
      <c r="C639" t="s">
        <v>932</v>
      </c>
      <c r="D639" t="s">
        <v>14</v>
      </c>
      <c r="E639" s="1">
        <v>43705</v>
      </c>
      <c r="F639" s="1">
        <v>44070</v>
      </c>
      <c r="G639" t="s">
        <v>16</v>
      </c>
      <c r="H639">
        <v>1</v>
      </c>
      <c r="I639" t="s">
        <v>450</v>
      </c>
      <c r="J639" t="s">
        <v>32</v>
      </c>
      <c r="K639" t="s">
        <v>16</v>
      </c>
      <c r="L639" t="s">
        <v>27</v>
      </c>
      <c r="M639">
        <v>42900</v>
      </c>
      <c r="N639" s="1">
        <v>43340</v>
      </c>
      <c r="O639" t="s">
        <v>17</v>
      </c>
      <c r="P639" t="s">
        <v>15</v>
      </c>
      <c r="R639" s="1">
        <v>43852</v>
      </c>
    </row>
    <row r="640" spans="2:18" x14ac:dyDescent="0.3">
      <c r="B640" t="s">
        <v>481</v>
      </c>
      <c r="C640" t="s">
        <v>933</v>
      </c>
      <c r="D640" t="s">
        <v>14</v>
      </c>
      <c r="E640" s="1">
        <v>43705</v>
      </c>
      <c r="F640" s="1">
        <v>44070</v>
      </c>
      <c r="G640" t="s">
        <v>16</v>
      </c>
      <c r="H640">
        <v>1</v>
      </c>
      <c r="I640" t="s">
        <v>450</v>
      </c>
      <c r="J640" t="s">
        <v>32</v>
      </c>
      <c r="K640" t="s">
        <v>16</v>
      </c>
      <c r="L640" t="s">
        <v>27</v>
      </c>
      <c r="M640">
        <v>52800</v>
      </c>
      <c r="N640" s="1">
        <v>43705</v>
      </c>
      <c r="O640" t="s">
        <v>17</v>
      </c>
      <c r="P640" t="s">
        <v>15</v>
      </c>
      <c r="R640" s="1">
        <v>43852</v>
      </c>
    </row>
    <row r="641" spans="2:19" x14ac:dyDescent="0.3">
      <c r="B641" t="s">
        <v>482</v>
      </c>
      <c r="C641" t="s">
        <v>934</v>
      </c>
      <c r="D641" t="s">
        <v>14</v>
      </c>
      <c r="E641" s="1">
        <v>43705</v>
      </c>
      <c r="F641" s="1">
        <v>44070</v>
      </c>
      <c r="G641" t="s">
        <v>16</v>
      </c>
      <c r="H641">
        <v>1</v>
      </c>
      <c r="I641" t="s">
        <v>450</v>
      </c>
      <c r="J641" t="s">
        <v>32</v>
      </c>
      <c r="K641" t="s">
        <v>16</v>
      </c>
      <c r="L641" t="s">
        <v>27</v>
      </c>
      <c r="M641">
        <v>44130.41</v>
      </c>
      <c r="N641" s="1">
        <v>43705</v>
      </c>
      <c r="O641" t="s">
        <v>17</v>
      </c>
      <c r="P641" t="s">
        <v>15</v>
      </c>
      <c r="R641" s="1">
        <v>43852</v>
      </c>
    </row>
    <row r="642" spans="2:19" x14ac:dyDescent="0.3">
      <c r="B642" t="s">
        <v>489</v>
      </c>
      <c r="C642" t="s">
        <v>422</v>
      </c>
      <c r="D642" t="s">
        <v>14</v>
      </c>
      <c r="E642" s="1">
        <v>43469</v>
      </c>
      <c r="F642" s="1">
        <v>43833</v>
      </c>
      <c r="G642" t="s">
        <v>19</v>
      </c>
      <c r="H642">
        <v>10</v>
      </c>
      <c r="I642" t="s">
        <v>441</v>
      </c>
      <c r="J642" t="s">
        <v>32</v>
      </c>
      <c r="K642" t="s">
        <v>20</v>
      </c>
      <c r="L642" t="s">
        <v>27</v>
      </c>
      <c r="M642">
        <v>5550</v>
      </c>
      <c r="N642" s="1">
        <v>43469</v>
      </c>
      <c r="O642" t="s">
        <v>17</v>
      </c>
      <c r="P642" t="s">
        <v>15</v>
      </c>
      <c r="R642" s="1">
        <v>43852</v>
      </c>
    </row>
    <row r="643" spans="2:19" x14ac:dyDescent="0.3">
      <c r="B643" t="s">
        <v>490</v>
      </c>
      <c r="C643" t="s">
        <v>423</v>
      </c>
      <c r="D643" t="s">
        <v>14</v>
      </c>
      <c r="E643" s="1">
        <v>43716</v>
      </c>
      <c r="F643" s="1">
        <v>44081</v>
      </c>
      <c r="G643" t="s">
        <v>16</v>
      </c>
      <c r="H643">
        <v>13</v>
      </c>
      <c r="I643" t="s">
        <v>449</v>
      </c>
      <c r="J643" t="s">
        <v>32</v>
      </c>
      <c r="K643" t="s">
        <v>16</v>
      </c>
      <c r="L643" t="s">
        <v>27</v>
      </c>
      <c r="M643">
        <v>18750</v>
      </c>
      <c r="N643" s="1">
        <v>43716</v>
      </c>
      <c r="O643" t="s">
        <v>17</v>
      </c>
      <c r="P643" t="s">
        <v>15</v>
      </c>
      <c r="R643" s="1">
        <v>43852</v>
      </c>
    </row>
    <row r="644" spans="2:19" x14ac:dyDescent="0.3">
      <c r="B644" t="s">
        <v>491</v>
      </c>
      <c r="C644" t="s">
        <v>935</v>
      </c>
      <c r="D644" t="s">
        <v>14</v>
      </c>
      <c r="E644" s="1">
        <v>43556</v>
      </c>
      <c r="F644" s="1">
        <v>43921</v>
      </c>
      <c r="G644" t="s">
        <v>16</v>
      </c>
      <c r="H644">
        <v>13</v>
      </c>
      <c r="I644" t="s">
        <v>449</v>
      </c>
      <c r="J644" t="s">
        <v>32</v>
      </c>
      <c r="K644" t="s">
        <v>16</v>
      </c>
      <c r="L644" t="s">
        <v>432</v>
      </c>
      <c r="M644">
        <v>74250</v>
      </c>
      <c r="N644" s="1">
        <v>43556</v>
      </c>
      <c r="O644" t="s">
        <v>17</v>
      </c>
      <c r="P644" t="s">
        <v>15</v>
      </c>
      <c r="R644" s="1">
        <v>43852</v>
      </c>
    </row>
    <row r="645" spans="2:19" x14ac:dyDescent="0.3">
      <c r="B645" t="s">
        <v>492</v>
      </c>
      <c r="C645" t="s">
        <v>936</v>
      </c>
      <c r="D645" t="s">
        <v>14</v>
      </c>
      <c r="E645" s="1">
        <v>43191</v>
      </c>
      <c r="F645" s="1">
        <v>43555</v>
      </c>
      <c r="G645" t="s">
        <v>16</v>
      </c>
      <c r="H645">
        <v>12</v>
      </c>
      <c r="I645" t="s">
        <v>440</v>
      </c>
      <c r="J645" t="s">
        <v>32</v>
      </c>
      <c r="K645" t="s">
        <v>29</v>
      </c>
      <c r="L645" t="s">
        <v>27</v>
      </c>
      <c r="M645">
        <v>48652.25</v>
      </c>
      <c r="N645" s="1">
        <v>43191</v>
      </c>
      <c r="O645" t="s">
        <v>17</v>
      </c>
      <c r="P645" t="s">
        <v>15</v>
      </c>
      <c r="R645" s="1">
        <v>43852</v>
      </c>
    </row>
    <row r="646" spans="2:19" x14ac:dyDescent="0.3">
      <c r="B646" t="s">
        <v>493</v>
      </c>
      <c r="C646" t="s">
        <v>834</v>
      </c>
      <c r="D646" t="s">
        <v>14</v>
      </c>
      <c r="E646" s="1">
        <v>43703</v>
      </c>
      <c r="F646" s="1">
        <v>44068</v>
      </c>
      <c r="G646" t="s">
        <v>26</v>
      </c>
      <c r="H646">
        <v>3</v>
      </c>
      <c r="I646" t="s">
        <v>442</v>
      </c>
      <c r="J646" t="s">
        <v>32</v>
      </c>
      <c r="K646" t="s">
        <v>29</v>
      </c>
      <c r="L646" t="s">
        <v>432</v>
      </c>
      <c r="M646">
        <v>1501.88</v>
      </c>
      <c r="N646" s="1">
        <v>43703</v>
      </c>
      <c r="O646" t="s">
        <v>17</v>
      </c>
      <c r="P646" t="s">
        <v>15</v>
      </c>
      <c r="R646" s="1">
        <v>43852</v>
      </c>
    </row>
    <row r="647" spans="2:19" x14ac:dyDescent="0.3">
      <c r="B647" t="s">
        <v>494</v>
      </c>
      <c r="C647" t="s">
        <v>424</v>
      </c>
      <c r="D647" t="s">
        <v>14</v>
      </c>
      <c r="E647" s="1">
        <v>43466</v>
      </c>
      <c r="F647" s="1">
        <v>43830</v>
      </c>
      <c r="G647" t="s">
        <v>23</v>
      </c>
      <c r="H647">
        <v>3</v>
      </c>
      <c r="I647" t="s">
        <v>442</v>
      </c>
      <c r="J647" t="s">
        <v>32</v>
      </c>
      <c r="K647" t="s">
        <v>29</v>
      </c>
      <c r="L647" t="s">
        <v>432</v>
      </c>
      <c r="M647">
        <v>21157.34</v>
      </c>
      <c r="N647" s="1">
        <v>43466</v>
      </c>
      <c r="O647" t="s">
        <v>17</v>
      </c>
      <c r="P647" t="s">
        <v>15</v>
      </c>
      <c r="R647" s="1">
        <v>43852</v>
      </c>
    </row>
    <row r="648" spans="2:19" x14ac:dyDescent="0.3">
      <c r="B648" t="s">
        <v>495</v>
      </c>
      <c r="C648" t="s">
        <v>425</v>
      </c>
      <c r="D648" t="s">
        <v>14</v>
      </c>
      <c r="E648" s="1">
        <v>43466</v>
      </c>
      <c r="F648" s="1">
        <v>43830</v>
      </c>
      <c r="G648" t="s">
        <v>16</v>
      </c>
      <c r="H648">
        <v>3</v>
      </c>
      <c r="I648" t="s">
        <v>442</v>
      </c>
      <c r="J648" t="s">
        <v>32</v>
      </c>
      <c r="K648" t="s">
        <v>29</v>
      </c>
      <c r="L648" t="s">
        <v>432</v>
      </c>
      <c r="M648">
        <v>12019.2</v>
      </c>
      <c r="N648" s="1">
        <v>43466</v>
      </c>
      <c r="O648" t="s">
        <v>17</v>
      </c>
      <c r="P648" t="s">
        <v>15</v>
      </c>
      <c r="R648" s="1">
        <v>43852</v>
      </c>
    </row>
    <row r="649" spans="2:19" x14ac:dyDescent="0.3">
      <c r="B649" t="s">
        <v>496</v>
      </c>
      <c r="C649" t="s">
        <v>426</v>
      </c>
      <c r="D649" t="s">
        <v>14</v>
      </c>
      <c r="E649" s="1">
        <v>43334</v>
      </c>
      <c r="F649" s="1">
        <v>43698</v>
      </c>
      <c r="G649" t="s">
        <v>24</v>
      </c>
      <c r="H649">
        <v>3</v>
      </c>
      <c r="I649" t="s">
        <v>442</v>
      </c>
      <c r="J649" t="s">
        <v>32</v>
      </c>
      <c r="K649" t="s">
        <v>29</v>
      </c>
      <c r="L649" t="s">
        <v>27</v>
      </c>
      <c r="M649">
        <v>7324.12</v>
      </c>
      <c r="N649" s="1">
        <v>43334</v>
      </c>
      <c r="O649" t="s">
        <v>17</v>
      </c>
      <c r="P649" t="s">
        <v>15</v>
      </c>
      <c r="R649" s="1">
        <v>43852</v>
      </c>
    </row>
    <row r="650" spans="2:19" x14ac:dyDescent="0.3">
      <c r="B650" t="s">
        <v>497</v>
      </c>
      <c r="C650" t="s">
        <v>427</v>
      </c>
      <c r="D650" t="s">
        <v>14</v>
      </c>
      <c r="E650" s="1">
        <v>43334</v>
      </c>
      <c r="F650" s="1">
        <v>43698</v>
      </c>
      <c r="G650" t="s">
        <v>24</v>
      </c>
      <c r="H650">
        <v>3</v>
      </c>
      <c r="I650" t="s">
        <v>442</v>
      </c>
      <c r="J650" t="s">
        <v>32</v>
      </c>
      <c r="K650" t="s">
        <v>29</v>
      </c>
      <c r="L650" t="s">
        <v>27</v>
      </c>
      <c r="M650">
        <v>19316.669999999998</v>
      </c>
      <c r="N650" s="1">
        <v>43334</v>
      </c>
      <c r="O650" t="s">
        <v>17</v>
      </c>
      <c r="P650" t="s">
        <v>15</v>
      </c>
      <c r="R650" s="1">
        <v>43852</v>
      </c>
    </row>
    <row r="651" spans="2:19" x14ac:dyDescent="0.3">
      <c r="B651" t="s">
        <v>498</v>
      </c>
      <c r="C651" t="s">
        <v>937</v>
      </c>
      <c r="D651" t="s">
        <v>18</v>
      </c>
      <c r="E651" s="1">
        <v>43157</v>
      </c>
      <c r="F651" s="1">
        <v>43521</v>
      </c>
      <c r="G651" t="s">
        <v>19</v>
      </c>
      <c r="H651">
        <v>10</v>
      </c>
      <c r="I651" t="s">
        <v>441</v>
      </c>
      <c r="J651" t="s">
        <v>32</v>
      </c>
      <c r="K651" t="s">
        <v>20</v>
      </c>
      <c r="L651" t="s">
        <v>27</v>
      </c>
      <c r="M651">
        <v>23115.200000000001</v>
      </c>
      <c r="N651" s="1">
        <v>43157</v>
      </c>
      <c r="O651" t="s">
        <v>17</v>
      </c>
      <c r="P651" t="s">
        <v>15</v>
      </c>
      <c r="R651" s="1">
        <v>43852</v>
      </c>
    </row>
    <row r="652" spans="2:19" x14ac:dyDescent="0.3">
      <c r="B652" t="s">
        <v>517</v>
      </c>
      <c r="C652" t="s">
        <v>430</v>
      </c>
      <c r="D652" t="s">
        <v>14</v>
      </c>
      <c r="E652" s="1">
        <v>43777</v>
      </c>
      <c r="F652" s="1">
        <v>44142</v>
      </c>
      <c r="G652" t="s">
        <v>19</v>
      </c>
      <c r="H652">
        <v>10</v>
      </c>
      <c r="I652" t="s">
        <v>441</v>
      </c>
      <c r="J652" t="s">
        <v>32</v>
      </c>
      <c r="K652" t="s">
        <v>20</v>
      </c>
      <c r="L652" t="s">
        <v>27</v>
      </c>
      <c r="M652">
        <v>24311.1</v>
      </c>
      <c r="N652" s="1">
        <v>43777</v>
      </c>
      <c r="O652" t="s">
        <v>17</v>
      </c>
      <c r="P652" t="s">
        <v>15</v>
      </c>
      <c r="R652" s="1">
        <v>43852</v>
      </c>
    </row>
    <row r="653" spans="2:19" x14ac:dyDescent="0.3">
      <c r="B653" t="s">
        <v>518</v>
      </c>
      <c r="C653" t="s">
        <v>837</v>
      </c>
      <c r="D653" t="s">
        <v>14</v>
      </c>
      <c r="E653" s="1">
        <v>43312</v>
      </c>
      <c r="F653" s="1">
        <v>43647</v>
      </c>
      <c r="G653" t="s">
        <v>16</v>
      </c>
      <c r="H653">
        <v>3</v>
      </c>
      <c r="I653" t="s">
        <v>442</v>
      </c>
      <c r="J653" t="s">
        <v>32</v>
      </c>
      <c r="K653" t="s">
        <v>29</v>
      </c>
      <c r="L653" t="s">
        <v>27</v>
      </c>
      <c r="M653">
        <v>42416.75</v>
      </c>
      <c r="N653" s="1">
        <v>43647</v>
      </c>
      <c r="O653" t="s">
        <v>17</v>
      </c>
      <c r="P653" t="s">
        <v>15</v>
      </c>
      <c r="R653" s="1">
        <v>43852</v>
      </c>
    </row>
    <row r="654" spans="2:19" x14ac:dyDescent="0.3">
      <c r="B654" t="s">
        <v>454</v>
      </c>
      <c r="E654" s="1"/>
      <c r="F654" s="1"/>
      <c r="H654">
        <v>3</v>
      </c>
      <c r="J654" t="s">
        <v>32</v>
      </c>
      <c r="K654" t="s">
        <v>38</v>
      </c>
      <c r="L654" t="s">
        <v>432</v>
      </c>
      <c r="M654">
        <v>139240</v>
      </c>
      <c r="N654" s="1">
        <v>43663</v>
      </c>
      <c r="O654" t="s">
        <v>556</v>
      </c>
      <c r="R654" s="1"/>
      <c r="S654" t="s">
        <v>555</v>
      </c>
    </row>
    <row r="655" spans="2:19" x14ac:dyDescent="0.3">
      <c r="B655" t="s">
        <v>455</v>
      </c>
      <c r="E655" s="1"/>
      <c r="F655" s="1"/>
      <c r="H655">
        <v>3</v>
      </c>
      <c r="J655" t="s">
        <v>32</v>
      </c>
      <c r="K655" t="s">
        <v>38</v>
      </c>
      <c r="L655" t="s">
        <v>432</v>
      </c>
      <c r="M655">
        <v>139240</v>
      </c>
      <c r="N655" s="1">
        <v>43486</v>
      </c>
      <c r="O655" t="s">
        <v>556</v>
      </c>
      <c r="R655" s="1"/>
      <c r="S655" t="s">
        <v>555</v>
      </c>
    </row>
    <row r="656" spans="2:19" x14ac:dyDescent="0.3">
      <c r="B656" t="s">
        <v>456</v>
      </c>
      <c r="E656" s="1"/>
      <c r="F656" s="1"/>
      <c r="H656">
        <v>1</v>
      </c>
      <c r="J656" t="s">
        <v>32</v>
      </c>
      <c r="K656" t="s">
        <v>557</v>
      </c>
      <c r="L656" t="s">
        <v>27</v>
      </c>
      <c r="M656">
        <v>2200</v>
      </c>
      <c r="N656" s="1">
        <v>43819</v>
      </c>
      <c r="O656" t="s">
        <v>556</v>
      </c>
      <c r="R656" s="1"/>
      <c r="S656" t="s">
        <v>450</v>
      </c>
    </row>
    <row r="657" spans="2:19" x14ac:dyDescent="0.3">
      <c r="B657" t="s">
        <v>457</v>
      </c>
      <c r="E657" s="1"/>
      <c r="F657" s="1"/>
      <c r="H657">
        <v>1</v>
      </c>
      <c r="J657" t="s">
        <v>32</v>
      </c>
      <c r="K657" t="s">
        <v>557</v>
      </c>
      <c r="L657" t="s">
        <v>27</v>
      </c>
      <c r="M657">
        <v>4500</v>
      </c>
      <c r="N657" s="1">
        <v>43490</v>
      </c>
      <c r="O657" t="s">
        <v>556</v>
      </c>
      <c r="R657" s="1"/>
      <c r="S657" t="s">
        <v>450</v>
      </c>
    </row>
    <row r="658" spans="2:19" x14ac:dyDescent="0.3">
      <c r="B658" t="s">
        <v>458</v>
      </c>
      <c r="E658" s="1"/>
      <c r="F658" s="1"/>
      <c r="H658">
        <v>3</v>
      </c>
      <c r="J658" t="s">
        <v>32</v>
      </c>
      <c r="K658" t="s">
        <v>38</v>
      </c>
      <c r="L658" t="s">
        <v>432</v>
      </c>
      <c r="M658">
        <v>118000</v>
      </c>
      <c r="N658" s="1">
        <v>43539</v>
      </c>
      <c r="O658" t="s">
        <v>556</v>
      </c>
      <c r="R658" s="1"/>
      <c r="S658" t="s">
        <v>555</v>
      </c>
    </row>
    <row r="659" spans="2:19" x14ac:dyDescent="0.3">
      <c r="B659" t="s">
        <v>459</v>
      </c>
      <c r="E659" s="1"/>
      <c r="F659" s="1"/>
      <c r="H659">
        <v>1</v>
      </c>
      <c r="J659" t="s">
        <v>32</v>
      </c>
      <c r="K659" t="s">
        <v>557</v>
      </c>
      <c r="L659" t="s">
        <v>27</v>
      </c>
      <c r="M659">
        <v>2800</v>
      </c>
      <c r="N659" s="1">
        <v>43613</v>
      </c>
      <c r="O659" t="s">
        <v>556</v>
      </c>
      <c r="R659" s="1"/>
      <c r="S659" t="s">
        <v>450</v>
      </c>
    </row>
    <row r="660" spans="2:19" x14ac:dyDescent="0.3">
      <c r="B660" t="s">
        <v>460</v>
      </c>
      <c r="E660" s="1"/>
      <c r="F660" s="1"/>
      <c r="H660">
        <v>1</v>
      </c>
      <c r="J660" t="s">
        <v>32</v>
      </c>
      <c r="K660" t="s">
        <v>557</v>
      </c>
      <c r="L660" t="s">
        <v>27</v>
      </c>
      <c r="M660">
        <v>3241</v>
      </c>
      <c r="N660" s="1">
        <v>43490</v>
      </c>
      <c r="O660" t="s">
        <v>556</v>
      </c>
      <c r="R660" s="1"/>
      <c r="S660" t="s">
        <v>450</v>
      </c>
    </row>
    <row r="661" spans="2:19" x14ac:dyDescent="0.3">
      <c r="B661" t="s">
        <v>461</v>
      </c>
      <c r="E661" s="1"/>
      <c r="F661" s="1"/>
      <c r="H661">
        <v>2</v>
      </c>
      <c r="J661" t="s">
        <v>32</v>
      </c>
      <c r="K661" t="s">
        <v>16</v>
      </c>
      <c r="L661" t="s">
        <v>431</v>
      </c>
      <c r="M661">
        <v>100000</v>
      </c>
      <c r="N661" s="1">
        <v>43565</v>
      </c>
      <c r="O661" t="s">
        <v>556</v>
      </c>
      <c r="R661" s="1"/>
      <c r="S661" t="s">
        <v>451</v>
      </c>
    </row>
    <row r="662" spans="2:19" x14ac:dyDescent="0.3">
      <c r="B662" t="s">
        <v>462</v>
      </c>
      <c r="E662" s="1"/>
      <c r="F662" s="1"/>
      <c r="H662">
        <v>1</v>
      </c>
      <c r="J662" t="s">
        <v>32</v>
      </c>
      <c r="K662" t="s">
        <v>557</v>
      </c>
      <c r="L662" t="s">
        <v>27</v>
      </c>
      <c r="M662">
        <v>5310</v>
      </c>
      <c r="N662" s="1">
        <v>43805</v>
      </c>
      <c r="O662" t="s">
        <v>556</v>
      </c>
      <c r="R662" s="1"/>
      <c r="S662" t="s">
        <v>450</v>
      </c>
    </row>
    <row r="663" spans="2:19" x14ac:dyDescent="0.3">
      <c r="B663" t="s">
        <v>480</v>
      </c>
      <c r="C663" t="s">
        <v>56</v>
      </c>
      <c r="D663" t="s">
        <v>18</v>
      </c>
      <c r="E663" s="1">
        <v>43196</v>
      </c>
      <c r="F663" s="1">
        <v>43560</v>
      </c>
      <c r="G663" t="s">
        <v>23</v>
      </c>
      <c r="H663">
        <v>1</v>
      </c>
      <c r="I663" t="s">
        <v>450</v>
      </c>
      <c r="J663" t="s">
        <v>32</v>
      </c>
      <c r="K663" t="s">
        <v>23</v>
      </c>
      <c r="L663" t="s">
        <v>27</v>
      </c>
      <c r="M663">
        <v>49499.839999999997</v>
      </c>
      <c r="N663" s="1">
        <v>43196</v>
      </c>
      <c r="O663" t="s">
        <v>17</v>
      </c>
      <c r="P663" t="s">
        <v>35</v>
      </c>
      <c r="R663" s="1">
        <v>43852</v>
      </c>
    </row>
    <row r="664" spans="2:19" x14ac:dyDescent="0.3">
      <c r="B664" t="s">
        <v>481</v>
      </c>
      <c r="C664" t="s">
        <v>56</v>
      </c>
      <c r="D664" t="s">
        <v>18</v>
      </c>
      <c r="E664" s="1">
        <v>43196</v>
      </c>
      <c r="F664" s="1">
        <v>43560</v>
      </c>
      <c r="G664" t="s">
        <v>23</v>
      </c>
      <c r="H664">
        <v>1</v>
      </c>
      <c r="I664" t="s">
        <v>450</v>
      </c>
      <c r="J664" t="s">
        <v>32</v>
      </c>
      <c r="K664" t="s">
        <v>23</v>
      </c>
      <c r="L664" t="s">
        <v>27</v>
      </c>
      <c r="N664" s="1">
        <v>43384</v>
      </c>
      <c r="O664" t="s">
        <v>17</v>
      </c>
      <c r="P664" t="s">
        <v>35</v>
      </c>
      <c r="R664" s="1">
        <v>43852</v>
      </c>
    </row>
    <row r="665" spans="2:19" x14ac:dyDescent="0.3">
      <c r="B665" t="s">
        <v>482</v>
      </c>
      <c r="C665" t="s">
        <v>56</v>
      </c>
      <c r="D665" t="s">
        <v>18</v>
      </c>
      <c r="E665" s="1">
        <v>43196</v>
      </c>
      <c r="F665" s="1">
        <v>43560</v>
      </c>
      <c r="G665" t="s">
        <v>23</v>
      </c>
      <c r="H665">
        <v>1</v>
      </c>
      <c r="I665" t="s">
        <v>450</v>
      </c>
      <c r="J665" t="s">
        <v>32</v>
      </c>
      <c r="K665" t="s">
        <v>23</v>
      </c>
      <c r="L665" t="s">
        <v>27</v>
      </c>
      <c r="M665">
        <v>16500</v>
      </c>
      <c r="N665" s="1">
        <v>43482</v>
      </c>
      <c r="O665" t="s">
        <v>17</v>
      </c>
      <c r="P665" t="s">
        <v>35</v>
      </c>
      <c r="R665" s="1">
        <v>43852</v>
      </c>
    </row>
    <row r="666" spans="2:19" x14ac:dyDescent="0.3">
      <c r="B666" t="s">
        <v>497</v>
      </c>
      <c r="C666" t="s">
        <v>67</v>
      </c>
      <c r="D666" t="s">
        <v>18</v>
      </c>
      <c r="E666" s="1">
        <v>43280</v>
      </c>
      <c r="F666" s="1">
        <v>43644</v>
      </c>
      <c r="G666" t="s">
        <v>19</v>
      </c>
      <c r="H666">
        <v>10</v>
      </c>
      <c r="I666" t="s">
        <v>441</v>
      </c>
      <c r="J666" t="s">
        <v>32</v>
      </c>
      <c r="K666" t="s">
        <v>20</v>
      </c>
      <c r="L666" t="s">
        <v>27</v>
      </c>
      <c r="M666">
        <v>4330.05</v>
      </c>
      <c r="N666" s="1">
        <v>43280</v>
      </c>
      <c r="O666" t="s">
        <v>17</v>
      </c>
      <c r="P666" t="s">
        <v>35</v>
      </c>
      <c r="R666" s="1">
        <v>43852</v>
      </c>
    </row>
    <row r="667" spans="2:19" x14ac:dyDescent="0.3">
      <c r="B667" t="s">
        <v>498</v>
      </c>
      <c r="C667" t="s">
        <v>67</v>
      </c>
      <c r="D667" t="s">
        <v>18</v>
      </c>
      <c r="E667" s="1">
        <v>43280</v>
      </c>
      <c r="F667" s="1">
        <v>43644</v>
      </c>
      <c r="G667" t="s">
        <v>19</v>
      </c>
      <c r="H667">
        <v>10</v>
      </c>
      <c r="I667" t="s">
        <v>441</v>
      </c>
      <c r="J667" t="s">
        <v>32</v>
      </c>
      <c r="K667" t="s">
        <v>20</v>
      </c>
      <c r="L667" t="s">
        <v>27</v>
      </c>
      <c r="N667" s="1">
        <v>43286</v>
      </c>
      <c r="O667" t="s">
        <v>17</v>
      </c>
      <c r="P667" t="s">
        <v>35</v>
      </c>
      <c r="R667" s="1">
        <v>43852</v>
      </c>
    </row>
    <row r="668" spans="2:19" x14ac:dyDescent="0.3">
      <c r="B668" t="s">
        <v>500</v>
      </c>
      <c r="C668" t="s">
        <v>69</v>
      </c>
      <c r="D668" t="s">
        <v>18</v>
      </c>
      <c r="E668" s="1">
        <v>43280</v>
      </c>
      <c r="F668" s="1">
        <v>43644</v>
      </c>
      <c r="G668" t="s">
        <v>19</v>
      </c>
      <c r="H668">
        <v>10</v>
      </c>
      <c r="I668" t="s">
        <v>441</v>
      </c>
      <c r="J668" t="s">
        <v>32</v>
      </c>
      <c r="K668" t="s">
        <v>20</v>
      </c>
      <c r="L668" t="s">
        <v>27</v>
      </c>
      <c r="M668">
        <v>41313.599999999999</v>
      </c>
      <c r="N668" s="1">
        <v>43280</v>
      </c>
      <c r="O668" t="s">
        <v>17</v>
      </c>
      <c r="P668" t="s">
        <v>35</v>
      </c>
      <c r="R668" s="1">
        <v>43852</v>
      </c>
    </row>
    <row r="669" spans="2:19" x14ac:dyDescent="0.3">
      <c r="B669" t="s">
        <v>501</v>
      </c>
      <c r="C669" t="s">
        <v>69</v>
      </c>
      <c r="D669" t="s">
        <v>18</v>
      </c>
      <c r="E669" s="1">
        <v>43280</v>
      </c>
      <c r="F669" s="1">
        <v>43644</v>
      </c>
      <c r="G669" t="s">
        <v>19</v>
      </c>
      <c r="H669">
        <v>10</v>
      </c>
      <c r="I669" t="s">
        <v>441</v>
      </c>
      <c r="J669" t="s">
        <v>32</v>
      </c>
      <c r="K669" t="s">
        <v>20</v>
      </c>
      <c r="L669" t="s">
        <v>27</v>
      </c>
      <c r="N669" s="1">
        <v>43312</v>
      </c>
      <c r="O669" t="s">
        <v>17</v>
      </c>
      <c r="P669" t="s">
        <v>35</v>
      </c>
      <c r="R669" s="1">
        <v>43852</v>
      </c>
    </row>
    <row r="670" spans="2:19" x14ac:dyDescent="0.3">
      <c r="B670" t="s">
        <v>505</v>
      </c>
      <c r="C670" t="s">
        <v>73</v>
      </c>
      <c r="D670" t="s">
        <v>18</v>
      </c>
      <c r="E670" s="1">
        <v>43405</v>
      </c>
      <c r="F670" s="1">
        <v>43769</v>
      </c>
      <c r="G670" t="s">
        <v>23</v>
      </c>
      <c r="H670">
        <v>1</v>
      </c>
      <c r="I670" t="s">
        <v>450</v>
      </c>
      <c r="J670" t="s">
        <v>32</v>
      </c>
      <c r="K670" t="s">
        <v>23</v>
      </c>
      <c r="L670" t="s">
        <v>27</v>
      </c>
      <c r="M670">
        <v>92812.5</v>
      </c>
      <c r="N670" s="1">
        <v>43405</v>
      </c>
      <c r="O670" t="s">
        <v>17</v>
      </c>
      <c r="P670" t="s">
        <v>27</v>
      </c>
      <c r="R670" s="1">
        <v>43852</v>
      </c>
    </row>
    <row r="671" spans="2:19" x14ac:dyDescent="0.3">
      <c r="B671" t="s">
        <v>461</v>
      </c>
      <c r="C671" t="s">
        <v>938</v>
      </c>
      <c r="D671" t="s">
        <v>18</v>
      </c>
      <c r="E671" s="1">
        <v>43160</v>
      </c>
      <c r="F671" s="1">
        <v>43524</v>
      </c>
      <c r="G671" t="s">
        <v>23</v>
      </c>
      <c r="H671">
        <v>3</v>
      </c>
      <c r="I671" t="s">
        <v>442</v>
      </c>
      <c r="J671" t="s">
        <v>32</v>
      </c>
      <c r="K671" t="s">
        <v>29</v>
      </c>
      <c r="L671" t="s">
        <v>27</v>
      </c>
      <c r="M671">
        <v>45375.15</v>
      </c>
      <c r="N671" s="1">
        <v>43160</v>
      </c>
      <c r="O671" t="s">
        <v>17</v>
      </c>
      <c r="P671" t="s">
        <v>35</v>
      </c>
      <c r="R671" s="1">
        <v>43852</v>
      </c>
    </row>
    <row r="672" spans="2:19" x14ac:dyDescent="0.3">
      <c r="B672" t="s">
        <v>462</v>
      </c>
      <c r="C672" t="s">
        <v>938</v>
      </c>
      <c r="D672" t="s">
        <v>18</v>
      </c>
      <c r="E672" s="1">
        <v>43160</v>
      </c>
      <c r="F672" s="1">
        <v>43524</v>
      </c>
      <c r="G672" t="s">
        <v>23</v>
      </c>
      <c r="H672">
        <v>3</v>
      </c>
      <c r="I672" t="s">
        <v>442</v>
      </c>
      <c r="J672" t="s">
        <v>32</v>
      </c>
      <c r="K672" t="s">
        <v>29</v>
      </c>
      <c r="L672" t="s">
        <v>27</v>
      </c>
      <c r="M672">
        <v>18150</v>
      </c>
      <c r="N672" s="1">
        <v>43468</v>
      </c>
      <c r="O672" t="s">
        <v>17</v>
      </c>
      <c r="P672" t="s">
        <v>35</v>
      </c>
      <c r="R672" s="1">
        <v>43852</v>
      </c>
    </row>
    <row r="673" spans="2:18" x14ac:dyDescent="0.3">
      <c r="B673" t="s">
        <v>466</v>
      </c>
      <c r="C673" t="s">
        <v>886</v>
      </c>
      <c r="D673" t="s">
        <v>18</v>
      </c>
      <c r="E673" s="1">
        <v>43405</v>
      </c>
      <c r="F673" s="1">
        <v>43769</v>
      </c>
      <c r="G673" t="s">
        <v>19</v>
      </c>
      <c r="H673">
        <v>10</v>
      </c>
      <c r="I673" t="s">
        <v>441</v>
      </c>
      <c r="J673" t="s">
        <v>32</v>
      </c>
      <c r="K673" t="s">
        <v>20</v>
      </c>
      <c r="L673" t="s">
        <v>27</v>
      </c>
      <c r="M673">
        <v>6157.88</v>
      </c>
      <c r="N673" s="1">
        <v>43405</v>
      </c>
      <c r="O673" t="s">
        <v>17</v>
      </c>
      <c r="P673" t="s">
        <v>35</v>
      </c>
      <c r="R673" s="1">
        <v>43852</v>
      </c>
    </row>
    <row r="674" spans="2:18" x14ac:dyDescent="0.3">
      <c r="B674" t="s">
        <v>467</v>
      </c>
      <c r="C674" t="s">
        <v>886</v>
      </c>
      <c r="D674" t="s">
        <v>18</v>
      </c>
      <c r="E674" s="1">
        <v>43405</v>
      </c>
      <c r="F674" s="1">
        <v>43769</v>
      </c>
      <c r="G674" t="s">
        <v>19</v>
      </c>
      <c r="H674">
        <v>10</v>
      </c>
      <c r="I674" t="s">
        <v>441</v>
      </c>
      <c r="J674" t="s">
        <v>32</v>
      </c>
      <c r="K674" t="s">
        <v>20</v>
      </c>
      <c r="L674" t="s">
        <v>27</v>
      </c>
      <c r="N674" s="1">
        <v>43439</v>
      </c>
      <c r="O674" t="s">
        <v>17</v>
      </c>
      <c r="P674" t="s">
        <v>35</v>
      </c>
      <c r="R674" s="1">
        <v>43852</v>
      </c>
    </row>
    <row r="675" spans="2:18" x14ac:dyDescent="0.3">
      <c r="B675" t="s">
        <v>468</v>
      </c>
      <c r="C675" t="s">
        <v>886</v>
      </c>
      <c r="D675" t="s">
        <v>18</v>
      </c>
      <c r="E675" s="1">
        <v>43405</v>
      </c>
      <c r="F675" s="1">
        <v>43769</v>
      </c>
      <c r="G675" t="s">
        <v>19</v>
      </c>
      <c r="H675">
        <v>10</v>
      </c>
      <c r="I675" t="s">
        <v>441</v>
      </c>
      <c r="J675" t="s">
        <v>32</v>
      </c>
      <c r="K675" t="s">
        <v>20</v>
      </c>
      <c r="L675" t="s">
        <v>27</v>
      </c>
      <c r="M675">
        <v>113.48</v>
      </c>
      <c r="N675" s="1">
        <v>43504</v>
      </c>
      <c r="O675" t="s">
        <v>17</v>
      </c>
      <c r="P675" t="s">
        <v>35</v>
      </c>
      <c r="R675" s="1">
        <v>43852</v>
      </c>
    </row>
    <row r="676" spans="2:18" x14ac:dyDescent="0.3">
      <c r="B676" t="s">
        <v>494</v>
      </c>
      <c r="C676" t="s">
        <v>134</v>
      </c>
      <c r="D676" t="s">
        <v>18</v>
      </c>
      <c r="E676" s="1">
        <v>43540</v>
      </c>
      <c r="F676" s="1">
        <v>43570</v>
      </c>
      <c r="G676" t="s">
        <v>26</v>
      </c>
      <c r="H676">
        <v>3</v>
      </c>
      <c r="I676" t="s">
        <v>442</v>
      </c>
      <c r="J676" t="s">
        <v>32</v>
      </c>
      <c r="K676" t="s">
        <v>29</v>
      </c>
      <c r="L676" t="s">
        <v>27</v>
      </c>
      <c r="M676">
        <v>63.75</v>
      </c>
      <c r="N676" s="1">
        <v>43540</v>
      </c>
      <c r="O676" t="s">
        <v>17</v>
      </c>
      <c r="P676" t="s">
        <v>27</v>
      </c>
      <c r="R676" s="1">
        <v>43852</v>
      </c>
    </row>
    <row r="677" spans="2:18" x14ac:dyDescent="0.3">
      <c r="B677" t="s">
        <v>497</v>
      </c>
      <c r="C677" t="s">
        <v>136</v>
      </c>
      <c r="D677" t="s">
        <v>18</v>
      </c>
      <c r="E677" s="1">
        <v>43557</v>
      </c>
      <c r="F677" s="1">
        <v>43571</v>
      </c>
      <c r="G677" t="s">
        <v>26</v>
      </c>
      <c r="H677">
        <v>3</v>
      </c>
      <c r="I677" t="s">
        <v>442</v>
      </c>
      <c r="J677" t="s">
        <v>32</v>
      </c>
      <c r="K677" t="s">
        <v>29</v>
      </c>
      <c r="L677" t="s">
        <v>27</v>
      </c>
      <c r="M677">
        <v>4362.38</v>
      </c>
      <c r="N677" s="1">
        <v>43557</v>
      </c>
      <c r="O677" t="s">
        <v>17</v>
      </c>
      <c r="P677" t="s">
        <v>27</v>
      </c>
      <c r="R677" s="1">
        <v>43852</v>
      </c>
    </row>
    <row r="678" spans="2:18" x14ac:dyDescent="0.3">
      <c r="B678" t="s">
        <v>512</v>
      </c>
      <c r="C678" t="s">
        <v>145</v>
      </c>
      <c r="D678" t="s">
        <v>18</v>
      </c>
      <c r="E678" s="1">
        <v>43400</v>
      </c>
      <c r="F678" s="1">
        <v>43764</v>
      </c>
      <c r="G678" t="s">
        <v>23</v>
      </c>
      <c r="H678">
        <v>3</v>
      </c>
      <c r="I678" t="s">
        <v>442</v>
      </c>
      <c r="J678" t="s">
        <v>32</v>
      </c>
      <c r="K678" t="s">
        <v>29</v>
      </c>
      <c r="L678" t="s">
        <v>27</v>
      </c>
      <c r="M678">
        <v>85800</v>
      </c>
      <c r="N678" s="1">
        <v>43400</v>
      </c>
      <c r="O678" t="s">
        <v>17</v>
      </c>
      <c r="P678" t="s">
        <v>35</v>
      </c>
      <c r="R678" s="1">
        <v>43852</v>
      </c>
    </row>
    <row r="679" spans="2:18" x14ac:dyDescent="0.3">
      <c r="B679" t="s">
        <v>513</v>
      </c>
      <c r="C679" t="s">
        <v>145</v>
      </c>
      <c r="D679" t="s">
        <v>18</v>
      </c>
      <c r="E679" s="1">
        <v>43400</v>
      </c>
      <c r="F679" s="1">
        <v>43764</v>
      </c>
      <c r="G679" t="s">
        <v>23</v>
      </c>
      <c r="H679">
        <v>3</v>
      </c>
      <c r="I679" t="s">
        <v>442</v>
      </c>
      <c r="J679" t="s">
        <v>32</v>
      </c>
      <c r="K679" t="s">
        <v>29</v>
      </c>
      <c r="L679" t="s">
        <v>27</v>
      </c>
      <c r="M679">
        <v>21450</v>
      </c>
      <c r="N679" s="1">
        <v>43400</v>
      </c>
      <c r="O679" t="s">
        <v>17</v>
      </c>
      <c r="P679" t="s">
        <v>35</v>
      </c>
      <c r="R679" s="1">
        <v>43852</v>
      </c>
    </row>
    <row r="680" spans="2:18" x14ac:dyDescent="0.3">
      <c r="B680" t="s">
        <v>514</v>
      </c>
      <c r="C680" t="s">
        <v>145</v>
      </c>
      <c r="D680" t="s">
        <v>18</v>
      </c>
      <c r="E680" s="1">
        <v>43400</v>
      </c>
      <c r="F680" s="1">
        <v>43764</v>
      </c>
      <c r="G680" t="s">
        <v>23</v>
      </c>
      <c r="H680">
        <v>3</v>
      </c>
      <c r="I680" t="s">
        <v>442</v>
      </c>
      <c r="J680" t="s">
        <v>32</v>
      </c>
      <c r="K680" t="s">
        <v>29</v>
      </c>
      <c r="L680" t="s">
        <v>27</v>
      </c>
      <c r="M680">
        <v>71765.36</v>
      </c>
      <c r="N680" s="1">
        <v>43764</v>
      </c>
      <c r="O680" t="s">
        <v>17</v>
      </c>
      <c r="P680" t="s">
        <v>35</v>
      </c>
      <c r="R680" s="1">
        <v>43852</v>
      </c>
    </row>
    <row r="681" spans="2:18" x14ac:dyDescent="0.3">
      <c r="B681" t="s">
        <v>515</v>
      </c>
      <c r="C681" t="s">
        <v>145</v>
      </c>
      <c r="D681" t="s">
        <v>18</v>
      </c>
      <c r="E681" s="1">
        <v>43400</v>
      </c>
      <c r="F681" s="1">
        <v>43764</v>
      </c>
      <c r="G681" t="s">
        <v>23</v>
      </c>
      <c r="H681">
        <v>3</v>
      </c>
      <c r="I681" t="s">
        <v>442</v>
      </c>
      <c r="J681" t="s">
        <v>32</v>
      </c>
      <c r="K681" t="s">
        <v>29</v>
      </c>
      <c r="L681" t="s">
        <v>27</v>
      </c>
      <c r="M681">
        <v>17941.34</v>
      </c>
      <c r="N681" s="1">
        <v>43764</v>
      </c>
      <c r="O681" t="s">
        <v>17</v>
      </c>
      <c r="P681" t="s">
        <v>35</v>
      </c>
      <c r="R681" s="1">
        <v>43852</v>
      </c>
    </row>
    <row r="682" spans="2:18" x14ac:dyDescent="0.3">
      <c r="B682" t="s">
        <v>436</v>
      </c>
      <c r="C682" t="s">
        <v>163</v>
      </c>
      <c r="D682" t="s">
        <v>18</v>
      </c>
      <c r="E682" s="1">
        <v>43274</v>
      </c>
      <c r="F682" s="1">
        <v>43638</v>
      </c>
      <c r="G682" t="s">
        <v>26</v>
      </c>
      <c r="H682">
        <v>12</v>
      </c>
      <c r="I682" t="s">
        <v>440</v>
      </c>
      <c r="J682" t="s">
        <v>32</v>
      </c>
      <c r="K682" t="s">
        <v>29</v>
      </c>
      <c r="L682" t="s">
        <v>27</v>
      </c>
      <c r="M682">
        <v>8269.74</v>
      </c>
      <c r="N682" s="1">
        <v>43274</v>
      </c>
      <c r="O682" t="s">
        <v>17</v>
      </c>
      <c r="P682" t="s">
        <v>35</v>
      </c>
      <c r="R682" s="1">
        <v>43852</v>
      </c>
    </row>
    <row r="683" spans="2:18" x14ac:dyDescent="0.3">
      <c r="B683" t="s">
        <v>436</v>
      </c>
      <c r="C683" t="s">
        <v>163</v>
      </c>
      <c r="D683" t="s">
        <v>18</v>
      </c>
      <c r="E683" s="1">
        <v>43274</v>
      </c>
      <c r="F683" s="1">
        <v>43638</v>
      </c>
      <c r="G683" t="s">
        <v>26</v>
      </c>
      <c r="H683">
        <v>12</v>
      </c>
      <c r="I683" t="s">
        <v>440</v>
      </c>
      <c r="J683" t="s">
        <v>32</v>
      </c>
      <c r="K683" t="s">
        <v>29</v>
      </c>
      <c r="L683" t="s">
        <v>27</v>
      </c>
      <c r="M683">
        <v>8269.74</v>
      </c>
      <c r="N683" s="1">
        <v>43274</v>
      </c>
      <c r="O683" t="s">
        <v>17</v>
      </c>
      <c r="P683" t="s">
        <v>35</v>
      </c>
      <c r="R683" s="1">
        <v>43852</v>
      </c>
    </row>
    <row r="684" spans="2:18" x14ac:dyDescent="0.3">
      <c r="B684" t="s">
        <v>436</v>
      </c>
      <c r="C684" t="s">
        <v>163</v>
      </c>
      <c r="D684" t="s">
        <v>18</v>
      </c>
      <c r="E684" s="1">
        <v>43274</v>
      </c>
      <c r="F684" s="1">
        <v>43638</v>
      </c>
      <c r="G684" t="s">
        <v>26</v>
      </c>
      <c r="H684">
        <v>12</v>
      </c>
      <c r="I684" t="s">
        <v>440</v>
      </c>
      <c r="J684" t="s">
        <v>32</v>
      </c>
      <c r="K684" t="s">
        <v>29</v>
      </c>
      <c r="L684" t="s">
        <v>27</v>
      </c>
      <c r="M684">
        <v>5891</v>
      </c>
      <c r="N684" s="1">
        <v>43500</v>
      </c>
      <c r="O684" t="s">
        <v>17</v>
      </c>
      <c r="P684" t="s">
        <v>35</v>
      </c>
      <c r="R684" s="1">
        <v>43852</v>
      </c>
    </row>
    <row r="685" spans="2:18" x14ac:dyDescent="0.3">
      <c r="B685" t="s">
        <v>436</v>
      </c>
      <c r="C685" t="s">
        <v>163</v>
      </c>
      <c r="D685" t="s">
        <v>18</v>
      </c>
      <c r="E685" s="1">
        <v>43274</v>
      </c>
      <c r="F685" s="1">
        <v>43638</v>
      </c>
      <c r="G685" t="s">
        <v>26</v>
      </c>
      <c r="H685">
        <v>12</v>
      </c>
      <c r="I685" t="s">
        <v>440</v>
      </c>
      <c r="J685" t="s">
        <v>32</v>
      </c>
      <c r="K685" t="s">
        <v>29</v>
      </c>
      <c r="L685" t="s">
        <v>27</v>
      </c>
      <c r="M685">
        <v>5891</v>
      </c>
      <c r="N685" s="1">
        <v>43500</v>
      </c>
      <c r="O685" t="s">
        <v>17</v>
      </c>
      <c r="P685" t="s">
        <v>35</v>
      </c>
      <c r="R685" s="1">
        <v>43852</v>
      </c>
    </row>
    <row r="686" spans="2:18" x14ac:dyDescent="0.3">
      <c r="B686" t="s">
        <v>505</v>
      </c>
      <c r="C686" t="s">
        <v>939</v>
      </c>
      <c r="D686" t="s">
        <v>18</v>
      </c>
      <c r="E686" s="1">
        <v>43309</v>
      </c>
      <c r="F686" s="1">
        <v>43673</v>
      </c>
      <c r="G686" t="s">
        <v>26</v>
      </c>
      <c r="H686">
        <v>8</v>
      </c>
      <c r="I686" t="s">
        <v>447</v>
      </c>
      <c r="J686" t="s">
        <v>32</v>
      </c>
      <c r="K686" t="s">
        <v>40</v>
      </c>
      <c r="L686" t="s">
        <v>27</v>
      </c>
      <c r="M686">
        <v>121875</v>
      </c>
      <c r="N686" s="1">
        <v>43309</v>
      </c>
      <c r="O686" t="s">
        <v>17</v>
      </c>
      <c r="P686" t="s">
        <v>35</v>
      </c>
      <c r="R686" s="1">
        <v>43852</v>
      </c>
    </row>
    <row r="687" spans="2:18" x14ac:dyDescent="0.3">
      <c r="B687" t="s">
        <v>506</v>
      </c>
      <c r="C687" t="s">
        <v>939</v>
      </c>
      <c r="D687" t="s">
        <v>18</v>
      </c>
      <c r="E687" s="1">
        <v>43309</v>
      </c>
      <c r="F687" s="1">
        <v>43673</v>
      </c>
      <c r="G687" t="s">
        <v>26</v>
      </c>
      <c r="H687">
        <v>8</v>
      </c>
      <c r="I687" t="s">
        <v>447</v>
      </c>
      <c r="J687" t="s">
        <v>32</v>
      </c>
      <c r="K687" t="s">
        <v>40</v>
      </c>
      <c r="L687" t="s">
        <v>27</v>
      </c>
      <c r="M687">
        <v>8174.5</v>
      </c>
      <c r="N687" s="1">
        <v>43664</v>
      </c>
      <c r="O687" t="s">
        <v>17</v>
      </c>
      <c r="P687" t="s">
        <v>35</v>
      </c>
      <c r="R687" s="1">
        <v>43852</v>
      </c>
    </row>
    <row r="688" spans="2:18" x14ac:dyDescent="0.3">
      <c r="B688" t="s">
        <v>518</v>
      </c>
      <c r="C688" t="s">
        <v>830</v>
      </c>
      <c r="D688" t="s">
        <v>18</v>
      </c>
      <c r="E688" s="1">
        <v>43466</v>
      </c>
      <c r="F688" s="1">
        <v>43830</v>
      </c>
      <c r="G688" t="s">
        <v>23</v>
      </c>
      <c r="H688">
        <v>3</v>
      </c>
      <c r="I688" t="s">
        <v>442</v>
      </c>
      <c r="J688" t="s">
        <v>32</v>
      </c>
      <c r="K688" t="s">
        <v>29</v>
      </c>
      <c r="L688" t="s">
        <v>27</v>
      </c>
      <c r="M688">
        <v>86723.5</v>
      </c>
      <c r="N688" s="1">
        <v>43466</v>
      </c>
      <c r="O688" t="s">
        <v>17</v>
      </c>
      <c r="P688" t="s">
        <v>27</v>
      </c>
      <c r="R688" s="1">
        <v>43852</v>
      </c>
    </row>
    <row r="689" spans="2:18" x14ac:dyDescent="0.3">
      <c r="B689" t="s">
        <v>532</v>
      </c>
      <c r="C689" t="s">
        <v>216</v>
      </c>
      <c r="D689" t="s">
        <v>18</v>
      </c>
      <c r="E689" s="1">
        <v>43371</v>
      </c>
      <c r="F689" s="1">
        <v>43735</v>
      </c>
      <c r="G689" t="s">
        <v>26</v>
      </c>
      <c r="H689">
        <v>3</v>
      </c>
      <c r="I689" t="s">
        <v>442</v>
      </c>
      <c r="J689" t="s">
        <v>32</v>
      </c>
      <c r="K689" t="s">
        <v>29</v>
      </c>
      <c r="L689" t="s">
        <v>27</v>
      </c>
      <c r="M689">
        <v>6250</v>
      </c>
      <c r="N689" s="1">
        <v>43371</v>
      </c>
      <c r="O689" t="s">
        <v>17</v>
      </c>
      <c r="P689" t="s">
        <v>27</v>
      </c>
      <c r="R689" s="1">
        <v>43852</v>
      </c>
    </row>
    <row r="690" spans="2:18" x14ac:dyDescent="0.3">
      <c r="B690" t="s">
        <v>514</v>
      </c>
      <c r="C690" t="s">
        <v>841</v>
      </c>
      <c r="D690" t="s">
        <v>18</v>
      </c>
      <c r="E690" s="1">
        <v>43112</v>
      </c>
      <c r="F690" s="1">
        <v>43476</v>
      </c>
      <c r="G690" t="s">
        <v>23</v>
      </c>
      <c r="H690">
        <v>13</v>
      </c>
      <c r="I690" t="s">
        <v>449</v>
      </c>
      <c r="J690" t="s">
        <v>32</v>
      </c>
      <c r="K690" t="s">
        <v>23</v>
      </c>
      <c r="L690" t="s">
        <v>432</v>
      </c>
      <c r="M690">
        <v>10395</v>
      </c>
      <c r="N690" s="1">
        <v>43112</v>
      </c>
      <c r="O690" t="s">
        <v>17</v>
      </c>
      <c r="P690" t="s">
        <v>35</v>
      </c>
      <c r="R690" s="1">
        <v>43852</v>
      </c>
    </row>
    <row r="691" spans="2:18" x14ac:dyDescent="0.3">
      <c r="B691" t="s">
        <v>515</v>
      </c>
      <c r="C691" t="s">
        <v>841</v>
      </c>
      <c r="D691" t="s">
        <v>18</v>
      </c>
      <c r="E691" s="1">
        <v>43112</v>
      </c>
      <c r="F691" s="1">
        <v>43476</v>
      </c>
      <c r="G691" t="s">
        <v>23</v>
      </c>
      <c r="H691">
        <v>13</v>
      </c>
      <c r="I691" t="s">
        <v>449</v>
      </c>
      <c r="J691" t="s">
        <v>32</v>
      </c>
      <c r="K691" t="s">
        <v>23</v>
      </c>
      <c r="L691" t="s">
        <v>432</v>
      </c>
      <c r="M691">
        <v>0</v>
      </c>
      <c r="N691" s="1"/>
      <c r="O691" t="s">
        <v>17</v>
      </c>
      <c r="P691" t="s">
        <v>35</v>
      </c>
      <c r="R691" s="1">
        <v>43852</v>
      </c>
    </row>
    <row r="692" spans="2:18" x14ac:dyDescent="0.3">
      <c r="B692" t="s">
        <v>516</v>
      </c>
      <c r="C692" t="s">
        <v>264</v>
      </c>
      <c r="D692" t="s">
        <v>18</v>
      </c>
      <c r="E692" s="1">
        <v>43477</v>
      </c>
      <c r="F692" s="1">
        <v>43841</v>
      </c>
      <c r="G692" t="s">
        <v>23</v>
      </c>
      <c r="H692">
        <v>13</v>
      </c>
      <c r="I692" t="s">
        <v>449</v>
      </c>
      <c r="J692" t="s">
        <v>32</v>
      </c>
      <c r="K692" t="s">
        <v>23</v>
      </c>
      <c r="L692" t="s">
        <v>432</v>
      </c>
      <c r="M692">
        <v>15592.5</v>
      </c>
      <c r="N692" s="1">
        <v>43477</v>
      </c>
      <c r="O692" t="s">
        <v>17</v>
      </c>
      <c r="P692" t="s">
        <v>27</v>
      </c>
      <c r="R692" s="1">
        <v>43852</v>
      </c>
    </row>
    <row r="693" spans="2:18" x14ac:dyDescent="0.3">
      <c r="B693" t="s">
        <v>438</v>
      </c>
      <c r="C693" t="s">
        <v>863</v>
      </c>
      <c r="D693" t="s">
        <v>18</v>
      </c>
      <c r="E693" s="1">
        <v>43279</v>
      </c>
      <c r="F693" s="1">
        <v>43643</v>
      </c>
      <c r="G693" t="s">
        <v>24</v>
      </c>
      <c r="H693">
        <v>1</v>
      </c>
      <c r="I693" t="s">
        <v>450</v>
      </c>
      <c r="J693" t="s">
        <v>32</v>
      </c>
      <c r="K693" t="s">
        <v>38</v>
      </c>
      <c r="L693" t="s">
        <v>432</v>
      </c>
      <c r="M693">
        <v>61936.46</v>
      </c>
      <c r="N693" s="1">
        <v>43279</v>
      </c>
      <c r="O693" t="s">
        <v>17</v>
      </c>
      <c r="P693" t="s">
        <v>27</v>
      </c>
      <c r="R693" s="1">
        <v>43852</v>
      </c>
    </row>
    <row r="694" spans="2:18" x14ac:dyDescent="0.3">
      <c r="B694" t="s">
        <v>438</v>
      </c>
      <c r="C694" t="s">
        <v>863</v>
      </c>
      <c r="D694" t="s">
        <v>18</v>
      </c>
      <c r="E694" s="1">
        <v>43279</v>
      </c>
      <c r="F694" s="1">
        <v>43643</v>
      </c>
      <c r="G694" t="s">
        <v>24</v>
      </c>
      <c r="H694">
        <v>1</v>
      </c>
      <c r="I694" t="s">
        <v>450</v>
      </c>
      <c r="J694" t="s">
        <v>32</v>
      </c>
      <c r="K694" t="s">
        <v>38</v>
      </c>
      <c r="L694" t="s">
        <v>432</v>
      </c>
      <c r="M694">
        <v>56276.26</v>
      </c>
      <c r="N694" s="1">
        <v>43279</v>
      </c>
      <c r="O694" t="s">
        <v>17</v>
      </c>
      <c r="P694" t="s">
        <v>27</v>
      </c>
      <c r="R694" s="1">
        <v>43852</v>
      </c>
    </row>
    <row r="695" spans="2:18" x14ac:dyDescent="0.3">
      <c r="B695" t="s">
        <v>533</v>
      </c>
      <c r="C695" t="s">
        <v>368</v>
      </c>
      <c r="D695" t="s">
        <v>18</v>
      </c>
      <c r="E695" s="1">
        <v>43101</v>
      </c>
      <c r="F695" s="1">
        <v>43465</v>
      </c>
      <c r="G695" t="s">
        <v>19</v>
      </c>
      <c r="H695">
        <v>10</v>
      </c>
      <c r="I695" t="s">
        <v>441</v>
      </c>
      <c r="J695" t="s">
        <v>32</v>
      </c>
      <c r="K695" t="s">
        <v>20</v>
      </c>
      <c r="L695" t="s">
        <v>27</v>
      </c>
      <c r="N695" s="1">
        <v>43371</v>
      </c>
      <c r="O695" t="s">
        <v>17</v>
      </c>
      <c r="P695" t="s">
        <v>21</v>
      </c>
      <c r="R695" s="1">
        <v>43852</v>
      </c>
    </row>
    <row r="696" spans="2:18" x14ac:dyDescent="0.3">
      <c r="B696" t="s">
        <v>537</v>
      </c>
      <c r="C696" t="s">
        <v>940</v>
      </c>
      <c r="D696" t="s">
        <v>18</v>
      </c>
      <c r="E696" s="1">
        <v>43284</v>
      </c>
      <c r="F696" s="1">
        <v>43648</v>
      </c>
      <c r="G696" t="s">
        <v>26</v>
      </c>
      <c r="H696">
        <v>13</v>
      </c>
      <c r="I696" t="s">
        <v>449</v>
      </c>
      <c r="J696" t="s">
        <v>32</v>
      </c>
      <c r="K696" t="s">
        <v>20</v>
      </c>
      <c r="L696" t="s">
        <v>27</v>
      </c>
      <c r="M696">
        <v>0</v>
      </c>
      <c r="N696" s="1">
        <v>43284</v>
      </c>
      <c r="O696" t="s">
        <v>17</v>
      </c>
      <c r="P696" t="s">
        <v>27</v>
      </c>
      <c r="R696" s="1">
        <v>43852</v>
      </c>
    </row>
    <row r="697" spans="2:18" x14ac:dyDescent="0.3">
      <c r="B697" t="s">
        <v>461</v>
      </c>
      <c r="C697" t="s">
        <v>405</v>
      </c>
      <c r="D697" t="s">
        <v>18</v>
      </c>
      <c r="E697" s="1">
        <v>43364</v>
      </c>
      <c r="F697" s="1">
        <v>43728</v>
      </c>
      <c r="G697" t="s">
        <v>23</v>
      </c>
      <c r="H697">
        <v>3</v>
      </c>
      <c r="I697" t="s">
        <v>442</v>
      </c>
      <c r="J697" t="s">
        <v>32</v>
      </c>
      <c r="K697" t="s">
        <v>29</v>
      </c>
      <c r="L697" t="s">
        <v>27</v>
      </c>
      <c r="M697">
        <v>5610</v>
      </c>
      <c r="N697" s="1">
        <v>43729</v>
      </c>
      <c r="O697" t="s">
        <v>17</v>
      </c>
      <c r="P697" t="s">
        <v>35</v>
      </c>
      <c r="R697" s="1">
        <v>43852</v>
      </c>
    </row>
    <row r="698" spans="2:18" x14ac:dyDescent="0.3">
      <c r="B698" t="s">
        <v>462</v>
      </c>
      <c r="C698" t="s">
        <v>405</v>
      </c>
      <c r="D698" t="s">
        <v>18</v>
      </c>
      <c r="E698" s="1">
        <v>43364</v>
      </c>
      <c r="F698" s="1">
        <v>43728</v>
      </c>
      <c r="G698" t="s">
        <v>23</v>
      </c>
      <c r="H698">
        <v>3</v>
      </c>
      <c r="I698" t="s">
        <v>442</v>
      </c>
      <c r="J698" t="s">
        <v>32</v>
      </c>
      <c r="K698" t="s">
        <v>29</v>
      </c>
      <c r="L698" t="s">
        <v>27</v>
      </c>
      <c r="M698">
        <v>1980</v>
      </c>
      <c r="N698" s="1">
        <v>43630</v>
      </c>
      <c r="O698" t="s">
        <v>17</v>
      </c>
      <c r="P698" t="s">
        <v>35</v>
      </c>
      <c r="R698" s="1">
        <v>43852</v>
      </c>
    </row>
    <row r="699" spans="2:18" x14ac:dyDescent="0.3">
      <c r="B699" t="s">
        <v>500</v>
      </c>
      <c r="C699" t="s">
        <v>941</v>
      </c>
      <c r="D699" t="s">
        <v>18</v>
      </c>
      <c r="E699" s="1">
        <v>43159</v>
      </c>
      <c r="F699" s="1">
        <v>43523</v>
      </c>
      <c r="G699" t="s">
        <v>19</v>
      </c>
      <c r="H699">
        <v>10</v>
      </c>
      <c r="I699" t="s">
        <v>441</v>
      </c>
      <c r="J699" t="s">
        <v>32</v>
      </c>
      <c r="K699" t="s">
        <v>20</v>
      </c>
      <c r="L699" t="s">
        <v>27</v>
      </c>
      <c r="M699">
        <v>12699.7</v>
      </c>
      <c r="N699" s="1">
        <v>43159</v>
      </c>
      <c r="O699" t="s">
        <v>17</v>
      </c>
      <c r="P699" t="s">
        <v>35</v>
      </c>
      <c r="R699" s="1">
        <v>43852</v>
      </c>
    </row>
    <row r="700" spans="2:18" x14ac:dyDescent="0.3">
      <c r="B700" t="s">
        <v>501</v>
      </c>
      <c r="C700" t="s">
        <v>941</v>
      </c>
      <c r="D700" t="s">
        <v>18</v>
      </c>
      <c r="E700" s="1">
        <v>43159</v>
      </c>
      <c r="F700" s="1">
        <v>43523</v>
      </c>
      <c r="G700" t="s">
        <v>19</v>
      </c>
      <c r="H700">
        <v>10</v>
      </c>
      <c r="I700" t="s">
        <v>441</v>
      </c>
      <c r="J700" t="s">
        <v>32</v>
      </c>
      <c r="K700" t="s">
        <v>20</v>
      </c>
      <c r="L700" t="s">
        <v>27</v>
      </c>
      <c r="N700" s="1">
        <v>43206</v>
      </c>
      <c r="O700" t="s">
        <v>17</v>
      </c>
      <c r="P700" t="s">
        <v>35</v>
      </c>
      <c r="R700" s="1">
        <v>43852</v>
      </c>
    </row>
    <row r="701" spans="2:18" x14ac:dyDescent="0.3">
      <c r="B701" t="s">
        <v>502</v>
      </c>
      <c r="C701" t="s">
        <v>942</v>
      </c>
      <c r="D701" t="s">
        <v>18</v>
      </c>
      <c r="E701" s="1">
        <v>43159</v>
      </c>
      <c r="F701" s="1">
        <v>43523</v>
      </c>
      <c r="G701" t="s">
        <v>19</v>
      </c>
      <c r="H701">
        <v>10</v>
      </c>
      <c r="I701" t="s">
        <v>441</v>
      </c>
      <c r="J701" t="s">
        <v>32</v>
      </c>
      <c r="K701" t="s">
        <v>20</v>
      </c>
      <c r="L701" t="s">
        <v>27</v>
      </c>
      <c r="M701">
        <v>177405.38</v>
      </c>
      <c r="N701" s="1">
        <v>43159</v>
      </c>
      <c r="O701" t="s">
        <v>17</v>
      </c>
      <c r="P701" t="s">
        <v>35</v>
      </c>
      <c r="R701" s="1">
        <v>43852</v>
      </c>
    </row>
    <row r="702" spans="2:18" x14ac:dyDescent="0.3">
      <c r="B702" t="s">
        <v>503</v>
      </c>
      <c r="C702" t="s">
        <v>942</v>
      </c>
      <c r="D702" t="s">
        <v>18</v>
      </c>
      <c r="E702" s="1">
        <v>43159</v>
      </c>
      <c r="F702" s="1">
        <v>43523</v>
      </c>
      <c r="G702" t="s">
        <v>19</v>
      </c>
      <c r="H702">
        <v>10</v>
      </c>
      <c r="I702" t="s">
        <v>441</v>
      </c>
      <c r="J702" t="s">
        <v>32</v>
      </c>
      <c r="K702" t="s">
        <v>20</v>
      </c>
      <c r="L702" t="s">
        <v>27</v>
      </c>
      <c r="N702" s="1">
        <v>43299</v>
      </c>
      <c r="O702" t="s">
        <v>17</v>
      </c>
      <c r="P702" t="s">
        <v>35</v>
      </c>
      <c r="R702" s="1">
        <v>43852</v>
      </c>
    </row>
    <row r="703" spans="2:18" x14ac:dyDescent="0.3">
      <c r="B703" t="s">
        <v>504</v>
      </c>
      <c r="C703" t="s">
        <v>942</v>
      </c>
      <c r="D703" t="s">
        <v>18</v>
      </c>
      <c r="E703" s="1">
        <v>43159</v>
      </c>
      <c r="F703" s="1">
        <v>43523</v>
      </c>
      <c r="G703" t="s">
        <v>19</v>
      </c>
      <c r="H703">
        <v>10</v>
      </c>
      <c r="I703" t="s">
        <v>441</v>
      </c>
      <c r="J703" t="s">
        <v>32</v>
      </c>
      <c r="K703" t="s">
        <v>20</v>
      </c>
      <c r="L703" t="s">
        <v>27</v>
      </c>
      <c r="N703" s="1">
        <v>43348</v>
      </c>
      <c r="O703" t="s">
        <v>17</v>
      </c>
      <c r="P703" t="s">
        <v>35</v>
      </c>
      <c r="R703" s="1">
        <v>43852</v>
      </c>
    </row>
    <row r="704" spans="2:18" x14ac:dyDescent="0.3">
      <c r="B704" t="s">
        <v>505</v>
      </c>
      <c r="C704" t="s">
        <v>942</v>
      </c>
      <c r="D704" t="s">
        <v>18</v>
      </c>
      <c r="E704" s="1">
        <v>43159</v>
      </c>
      <c r="F704" s="1">
        <v>43523</v>
      </c>
      <c r="G704" t="s">
        <v>19</v>
      </c>
      <c r="H704">
        <v>10</v>
      </c>
      <c r="I704" t="s">
        <v>441</v>
      </c>
      <c r="J704" t="s">
        <v>32</v>
      </c>
      <c r="K704" t="s">
        <v>20</v>
      </c>
      <c r="L704" t="s">
        <v>27</v>
      </c>
      <c r="N704" s="1">
        <v>43200</v>
      </c>
      <c r="O704" t="s">
        <v>17</v>
      </c>
      <c r="P704" t="s">
        <v>35</v>
      </c>
      <c r="R704" s="1">
        <v>43852</v>
      </c>
    </row>
    <row r="705" spans="2:18" x14ac:dyDescent="0.3">
      <c r="B705" t="s">
        <v>507</v>
      </c>
      <c r="C705" t="s">
        <v>943</v>
      </c>
      <c r="D705" t="s">
        <v>18</v>
      </c>
      <c r="E705" s="1">
        <v>43263</v>
      </c>
      <c r="F705" s="1">
        <v>43627</v>
      </c>
      <c r="G705" t="s">
        <v>19</v>
      </c>
      <c r="H705">
        <v>10</v>
      </c>
      <c r="I705" t="s">
        <v>441</v>
      </c>
      <c r="J705" t="s">
        <v>32</v>
      </c>
      <c r="K705" t="s">
        <v>20</v>
      </c>
      <c r="L705" t="s">
        <v>432</v>
      </c>
      <c r="N705" s="1">
        <v>43318</v>
      </c>
      <c r="O705" t="s">
        <v>17</v>
      </c>
      <c r="P705" t="s">
        <v>21</v>
      </c>
      <c r="R705" s="1">
        <v>43852</v>
      </c>
    </row>
    <row r="706" spans="2:18" x14ac:dyDescent="0.3">
      <c r="B706" t="s">
        <v>459</v>
      </c>
      <c r="C706" t="s">
        <v>44</v>
      </c>
      <c r="D706" t="s">
        <v>14</v>
      </c>
      <c r="E706" s="1">
        <v>43641</v>
      </c>
      <c r="F706" s="1">
        <v>44006</v>
      </c>
      <c r="G706" t="s">
        <v>19</v>
      </c>
      <c r="H706">
        <v>2</v>
      </c>
      <c r="I706" t="s">
        <v>451</v>
      </c>
      <c r="J706" t="s">
        <v>32</v>
      </c>
      <c r="K706" t="s">
        <v>20</v>
      </c>
      <c r="L706" t="s">
        <v>431</v>
      </c>
      <c r="M706">
        <v>79833.600000000006</v>
      </c>
      <c r="N706" s="1">
        <v>43641</v>
      </c>
      <c r="O706" t="s">
        <v>17</v>
      </c>
      <c r="P706" t="s">
        <v>35</v>
      </c>
      <c r="R706" s="1">
        <v>43852</v>
      </c>
    </row>
    <row r="707" spans="2:18" x14ac:dyDescent="0.3">
      <c r="B707" t="s">
        <v>460</v>
      </c>
      <c r="C707" t="s">
        <v>44</v>
      </c>
      <c r="D707" t="s">
        <v>14</v>
      </c>
      <c r="E707" s="1">
        <v>43641</v>
      </c>
      <c r="F707" s="1">
        <v>44006</v>
      </c>
      <c r="G707" t="s">
        <v>19</v>
      </c>
      <c r="H707">
        <v>2</v>
      </c>
      <c r="I707" t="s">
        <v>451</v>
      </c>
      <c r="J707" t="s">
        <v>32</v>
      </c>
      <c r="K707" t="s">
        <v>20</v>
      </c>
      <c r="L707" t="s">
        <v>431</v>
      </c>
      <c r="M707">
        <v>11435.86</v>
      </c>
      <c r="N707" s="1">
        <v>43679</v>
      </c>
      <c r="O707" t="s">
        <v>17</v>
      </c>
      <c r="P707" t="s">
        <v>35</v>
      </c>
      <c r="R707" s="1">
        <v>43852</v>
      </c>
    </row>
    <row r="708" spans="2:18" x14ac:dyDescent="0.3">
      <c r="B708" t="s">
        <v>467</v>
      </c>
      <c r="C708" t="s">
        <v>49</v>
      </c>
      <c r="D708" t="s">
        <v>14</v>
      </c>
      <c r="E708" s="1">
        <v>43263</v>
      </c>
      <c r="F708" s="1">
        <v>43627</v>
      </c>
      <c r="G708" t="s">
        <v>23</v>
      </c>
      <c r="H708">
        <v>9</v>
      </c>
      <c r="I708" t="s">
        <v>448</v>
      </c>
      <c r="J708" t="s">
        <v>32</v>
      </c>
      <c r="K708" t="s">
        <v>43</v>
      </c>
      <c r="L708" t="s">
        <v>27</v>
      </c>
      <c r="M708">
        <v>1980</v>
      </c>
      <c r="N708" s="1">
        <v>43263</v>
      </c>
      <c r="O708" t="s">
        <v>17</v>
      </c>
      <c r="P708" t="s">
        <v>35</v>
      </c>
      <c r="R708" s="1">
        <v>43852</v>
      </c>
    </row>
    <row r="709" spans="2:18" x14ac:dyDescent="0.3">
      <c r="B709" t="s">
        <v>468</v>
      </c>
      <c r="C709" t="s">
        <v>49</v>
      </c>
      <c r="D709" t="s">
        <v>14</v>
      </c>
      <c r="E709" s="1">
        <v>43263</v>
      </c>
      <c r="F709" s="1">
        <v>43627</v>
      </c>
      <c r="G709" t="s">
        <v>23</v>
      </c>
      <c r="H709">
        <v>9</v>
      </c>
      <c r="I709" t="s">
        <v>448</v>
      </c>
      <c r="J709" t="s">
        <v>32</v>
      </c>
      <c r="K709" t="s">
        <v>43</v>
      </c>
      <c r="L709" t="s">
        <v>27</v>
      </c>
      <c r="M709">
        <v>1980</v>
      </c>
      <c r="N709" s="1">
        <v>43475</v>
      </c>
      <c r="O709" t="s">
        <v>17</v>
      </c>
      <c r="P709" t="s">
        <v>35</v>
      </c>
      <c r="R709" s="1">
        <v>43852</v>
      </c>
    </row>
    <row r="710" spans="2:18" x14ac:dyDescent="0.3">
      <c r="B710" t="s">
        <v>455</v>
      </c>
      <c r="C710" t="s">
        <v>109</v>
      </c>
      <c r="D710" t="s">
        <v>14</v>
      </c>
      <c r="E710" s="1">
        <v>43472</v>
      </c>
      <c r="F710" s="1">
        <v>43836</v>
      </c>
      <c r="G710" t="s">
        <v>23</v>
      </c>
      <c r="H710">
        <v>1</v>
      </c>
      <c r="I710" t="s">
        <v>450</v>
      </c>
      <c r="J710" t="s">
        <v>32</v>
      </c>
      <c r="K710" t="s">
        <v>23</v>
      </c>
      <c r="L710" t="s">
        <v>27</v>
      </c>
      <c r="M710">
        <v>13612.5</v>
      </c>
      <c r="N710" s="1">
        <v>43472</v>
      </c>
      <c r="O710" t="s">
        <v>17</v>
      </c>
      <c r="P710" t="s">
        <v>35</v>
      </c>
      <c r="R710" s="1">
        <v>43852</v>
      </c>
    </row>
    <row r="711" spans="2:18" x14ac:dyDescent="0.3">
      <c r="B711" t="s">
        <v>456</v>
      </c>
      <c r="C711" t="s">
        <v>109</v>
      </c>
      <c r="D711" t="s">
        <v>14</v>
      </c>
      <c r="E711" s="1">
        <v>43472</v>
      </c>
      <c r="F711" s="1">
        <v>43836</v>
      </c>
      <c r="G711" t="s">
        <v>23</v>
      </c>
      <c r="H711">
        <v>1</v>
      </c>
      <c r="I711" t="s">
        <v>450</v>
      </c>
      <c r="J711" t="s">
        <v>32</v>
      </c>
      <c r="K711" t="s">
        <v>23</v>
      </c>
      <c r="L711" t="s">
        <v>27</v>
      </c>
      <c r="M711">
        <v>6991.55</v>
      </c>
      <c r="N711" s="1">
        <v>43559</v>
      </c>
      <c r="O711" t="s">
        <v>17</v>
      </c>
      <c r="P711" t="s">
        <v>35</v>
      </c>
      <c r="R711" s="1">
        <v>43852</v>
      </c>
    </row>
    <row r="712" spans="2:18" x14ac:dyDescent="0.3">
      <c r="B712" t="s">
        <v>463</v>
      </c>
      <c r="C712" t="s">
        <v>111</v>
      </c>
      <c r="D712" t="s">
        <v>14</v>
      </c>
      <c r="E712" s="1">
        <v>43525</v>
      </c>
      <c r="F712" s="1">
        <v>44012</v>
      </c>
      <c r="G712" t="s">
        <v>23</v>
      </c>
      <c r="H712">
        <v>3</v>
      </c>
      <c r="I712" t="s">
        <v>442</v>
      </c>
      <c r="J712" t="s">
        <v>32</v>
      </c>
      <c r="K712" t="s">
        <v>29</v>
      </c>
      <c r="L712" t="s">
        <v>27</v>
      </c>
      <c r="M712">
        <v>45375.15</v>
      </c>
      <c r="N712" s="1">
        <v>43525</v>
      </c>
      <c r="O712" t="s">
        <v>17</v>
      </c>
      <c r="P712" t="s">
        <v>35</v>
      </c>
      <c r="R712" s="1">
        <v>43852</v>
      </c>
    </row>
    <row r="713" spans="2:18" x14ac:dyDescent="0.3">
      <c r="B713" t="s">
        <v>464</v>
      </c>
      <c r="C713" t="s">
        <v>111</v>
      </c>
      <c r="D713" t="s">
        <v>14</v>
      </c>
      <c r="E713" s="1">
        <v>43525</v>
      </c>
      <c r="F713" s="1">
        <v>43890</v>
      </c>
      <c r="G713" t="s">
        <v>23</v>
      </c>
      <c r="H713">
        <v>3</v>
      </c>
      <c r="I713" t="s">
        <v>442</v>
      </c>
      <c r="J713" t="s">
        <v>32</v>
      </c>
      <c r="K713" t="s">
        <v>29</v>
      </c>
      <c r="L713" t="s">
        <v>27</v>
      </c>
      <c r="M713">
        <v>45375</v>
      </c>
      <c r="N713" s="1">
        <v>43666</v>
      </c>
      <c r="O713" t="s">
        <v>17</v>
      </c>
      <c r="P713" t="s">
        <v>35</v>
      </c>
      <c r="R713" s="1">
        <v>43852</v>
      </c>
    </row>
    <row r="714" spans="2:18" x14ac:dyDescent="0.3">
      <c r="B714" t="s">
        <v>465</v>
      </c>
      <c r="C714" t="s">
        <v>111</v>
      </c>
      <c r="D714" t="s">
        <v>14</v>
      </c>
      <c r="E714" s="1">
        <v>43525</v>
      </c>
      <c r="F714" s="1">
        <v>43890</v>
      </c>
      <c r="G714" t="s">
        <v>23</v>
      </c>
      <c r="H714">
        <v>3</v>
      </c>
      <c r="I714" t="s">
        <v>442</v>
      </c>
      <c r="J714" t="s">
        <v>32</v>
      </c>
      <c r="K714" t="s">
        <v>29</v>
      </c>
      <c r="L714" t="s">
        <v>27</v>
      </c>
      <c r="M714">
        <v>0</v>
      </c>
      <c r="N714" s="1"/>
      <c r="O714" t="s">
        <v>17</v>
      </c>
      <c r="P714" t="s">
        <v>35</v>
      </c>
      <c r="R714" s="1">
        <v>43852</v>
      </c>
    </row>
    <row r="715" spans="2:18" x14ac:dyDescent="0.3">
      <c r="B715" t="s">
        <v>522</v>
      </c>
      <c r="C715" t="s">
        <v>861</v>
      </c>
      <c r="D715" t="s">
        <v>14</v>
      </c>
      <c r="E715" s="1">
        <v>43524</v>
      </c>
      <c r="F715" s="1">
        <v>43888</v>
      </c>
      <c r="G715" t="s">
        <v>24</v>
      </c>
      <c r="H715">
        <v>2</v>
      </c>
      <c r="I715" t="s">
        <v>451</v>
      </c>
      <c r="J715" t="s">
        <v>32</v>
      </c>
      <c r="K715" t="s">
        <v>43</v>
      </c>
      <c r="L715" t="s">
        <v>431</v>
      </c>
      <c r="M715">
        <v>8227.7900000000009</v>
      </c>
      <c r="N715" s="1">
        <v>43524</v>
      </c>
      <c r="O715" t="s">
        <v>17</v>
      </c>
      <c r="P715" t="s">
        <v>35</v>
      </c>
      <c r="R715" s="1">
        <v>43852</v>
      </c>
    </row>
    <row r="716" spans="2:18" x14ac:dyDescent="0.3">
      <c r="B716" t="s">
        <v>523</v>
      </c>
      <c r="C716" t="s">
        <v>861</v>
      </c>
      <c r="D716" t="s">
        <v>14</v>
      </c>
      <c r="E716" s="1">
        <v>43524</v>
      </c>
      <c r="F716" s="1">
        <v>43888</v>
      </c>
      <c r="G716" t="s">
        <v>24</v>
      </c>
      <c r="H716">
        <v>2</v>
      </c>
      <c r="I716" t="s">
        <v>451</v>
      </c>
      <c r="J716" t="s">
        <v>32</v>
      </c>
      <c r="K716" t="s">
        <v>43</v>
      </c>
      <c r="L716" t="s">
        <v>431</v>
      </c>
      <c r="M716">
        <v>2925.72</v>
      </c>
      <c r="N716" s="1">
        <v>43628</v>
      </c>
      <c r="O716" t="s">
        <v>17</v>
      </c>
      <c r="P716" t="s">
        <v>35</v>
      </c>
      <c r="R716" s="1">
        <v>43852</v>
      </c>
    </row>
    <row r="717" spans="2:18" x14ac:dyDescent="0.3">
      <c r="B717" t="s">
        <v>524</v>
      </c>
      <c r="C717" t="s">
        <v>861</v>
      </c>
      <c r="D717" t="s">
        <v>14</v>
      </c>
      <c r="E717" s="1">
        <v>43524</v>
      </c>
      <c r="F717" s="1">
        <v>43888</v>
      </c>
      <c r="G717" t="s">
        <v>24</v>
      </c>
      <c r="H717">
        <v>2</v>
      </c>
      <c r="I717" t="s">
        <v>451</v>
      </c>
      <c r="J717" t="s">
        <v>32</v>
      </c>
      <c r="K717" t="s">
        <v>43</v>
      </c>
      <c r="L717" t="s">
        <v>431</v>
      </c>
      <c r="M717">
        <v>2925.72</v>
      </c>
      <c r="N717" s="1">
        <v>43628</v>
      </c>
      <c r="O717" t="s">
        <v>17</v>
      </c>
      <c r="P717" t="s">
        <v>35</v>
      </c>
      <c r="R717" s="1">
        <v>43852</v>
      </c>
    </row>
    <row r="718" spans="2:18" x14ac:dyDescent="0.3">
      <c r="B718" t="s">
        <v>525</v>
      </c>
      <c r="C718" t="s">
        <v>861</v>
      </c>
      <c r="D718" t="s">
        <v>14</v>
      </c>
      <c r="E718" s="1">
        <v>43524</v>
      </c>
      <c r="F718" s="1">
        <v>43888</v>
      </c>
      <c r="G718" t="s">
        <v>24</v>
      </c>
      <c r="H718">
        <v>2</v>
      </c>
      <c r="I718" t="s">
        <v>451</v>
      </c>
      <c r="J718" t="s">
        <v>32</v>
      </c>
      <c r="K718" t="s">
        <v>43</v>
      </c>
      <c r="L718" t="s">
        <v>431</v>
      </c>
      <c r="M718">
        <v>5240.78</v>
      </c>
      <c r="N718" s="1">
        <v>43658</v>
      </c>
      <c r="O718" t="s">
        <v>17</v>
      </c>
      <c r="P718" t="s">
        <v>35</v>
      </c>
      <c r="R718" s="1">
        <v>43852</v>
      </c>
    </row>
    <row r="719" spans="2:18" x14ac:dyDescent="0.3">
      <c r="B719" t="s">
        <v>532</v>
      </c>
      <c r="C719" t="s">
        <v>863</v>
      </c>
      <c r="D719" t="s">
        <v>14</v>
      </c>
      <c r="E719" s="1">
        <v>43716</v>
      </c>
      <c r="F719" s="1">
        <v>44081</v>
      </c>
      <c r="G719" t="s">
        <v>26</v>
      </c>
      <c r="H719">
        <v>2</v>
      </c>
      <c r="I719" t="s">
        <v>451</v>
      </c>
      <c r="J719" t="s">
        <v>32</v>
      </c>
      <c r="K719" t="s">
        <v>43</v>
      </c>
      <c r="L719" t="s">
        <v>431</v>
      </c>
      <c r="M719">
        <v>14461.25</v>
      </c>
      <c r="N719" s="1">
        <v>43716</v>
      </c>
      <c r="O719" t="s">
        <v>17</v>
      </c>
      <c r="P719" t="s">
        <v>35</v>
      </c>
      <c r="R719" s="1">
        <v>43852</v>
      </c>
    </row>
    <row r="720" spans="2:18" x14ac:dyDescent="0.3">
      <c r="B720" t="s">
        <v>533</v>
      </c>
      <c r="C720" t="s">
        <v>863</v>
      </c>
      <c r="D720" t="s">
        <v>14</v>
      </c>
      <c r="E720" s="1">
        <v>43716</v>
      </c>
      <c r="F720" s="1">
        <v>44081</v>
      </c>
      <c r="G720" t="s">
        <v>26</v>
      </c>
      <c r="H720">
        <v>2</v>
      </c>
      <c r="I720" t="s">
        <v>451</v>
      </c>
      <c r="J720" t="s">
        <v>32</v>
      </c>
      <c r="K720" t="s">
        <v>43</v>
      </c>
      <c r="L720" t="s">
        <v>431</v>
      </c>
      <c r="M720">
        <v>13153.63</v>
      </c>
      <c r="N720" s="1">
        <v>43748</v>
      </c>
      <c r="O720" t="s">
        <v>17</v>
      </c>
      <c r="P720" t="s">
        <v>35</v>
      </c>
      <c r="R720" s="1">
        <v>43852</v>
      </c>
    </row>
    <row r="721" spans="2:18" x14ac:dyDescent="0.3">
      <c r="B721" t="s">
        <v>436</v>
      </c>
      <c r="C721" t="s">
        <v>171</v>
      </c>
      <c r="D721" t="s">
        <v>14</v>
      </c>
      <c r="E721" s="1">
        <v>43579</v>
      </c>
      <c r="F721" s="1">
        <v>43944</v>
      </c>
      <c r="G721" t="s">
        <v>19</v>
      </c>
      <c r="H721">
        <v>10</v>
      </c>
      <c r="I721" t="s">
        <v>441</v>
      </c>
      <c r="J721" t="s">
        <v>32</v>
      </c>
      <c r="K721" t="s">
        <v>20</v>
      </c>
      <c r="L721" t="s">
        <v>27</v>
      </c>
      <c r="M721">
        <v>63750</v>
      </c>
      <c r="N721" s="1">
        <v>43579</v>
      </c>
      <c r="O721" t="s">
        <v>17</v>
      </c>
      <c r="P721" t="s">
        <v>35</v>
      </c>
      <c r="R721" s="1">
        <v>43852</v>
      </c>
    </row>
    <row r="722" spans="2:18" x14ac:dyDescent="0.3">
      <c r="B722" t="s">
        <v>436</v>
      </c>
      <c r="C722" t="s">
        <v>171</v>
      </c>
      <c r="D722" t="s">
        <v>14</v>
      </c>
      <c r="E722" s="1">
        <v>43579</v>
      </c>
      <c r="F722" s="1">
        <v>43944</v>
      </c>
      <c r="G722" t="s">
        <v>19</v>
      </c>
      <c r="H722">
        <v>10</v>
      </c>
      <c r="I722" t="s">
        <v>441</v>
      </c>
      <c r="J722" t="s">
        <v>32</v>
      </c>
      <c r="K722" t="s">
        <v>20</v>
      </c>
      <c r="L722" t="s">
        <v>27</v>
      </c>
      <c r="M722">
        <v>3098.63</v>
      </c>
      <c r="N722" s="1">
        <v>43659</v>
      </c>
      <c r="O722" t="s">
        <v>17</v>
      </c>
      <c r="P722" t="s">
        <v>35</v>
      </c>
      <c r="R722" s="1">
        <v>43852</v>
      </c>
    </row>
    <row r="723" spans="2:18" x14ac:dyDescent="0.3">
      <c r="B723" t="s">
        <v>436</v>
      </c>
      <c r="C723" t="s">
        <v>171</v>
      </c>
      <c r="D723" t="s">
        <v>14</v>
      </c>
      <c r="E723" s="1">
        <v>43579</v>
      </c>
      <c r="F723" s="1">
        <v>43944</v>
      </c>
      <c r="G723" t="s">
        <v>19</v>
      </c>
      <c r="H723">
        <v>10</v>
      </c>
      <c r="I723" t="s">
        <v>441</v>
      </c>
      <c r="J723" t="s">
        <v>32</v>
      </c>
      <c r="K723" t="s">
        <v>20</v>
      </c>
      <c r="L723" t="s">
        <v>27</v>
      </c>
      <c r="M723">
        <v>1747.2</v>
      </c>
      <c r="N723" s="1">
        <v>43663</v>
      </c>
      <c r="O723" t="s">
        <v>17</v>
      </c>
      <c r="P723" t="s">
        <v>35</v>
      </c>
      <c r="R723" s="1">
        <v>43852</v>
      </c>
    </row>
    <row r="724" spans="2:18" x14ac:dyDescent="0.3">
      <c r="B724" t="s">
        <v>436</v>
      </c>
      <c r="C724" t="s">
        <v>171</v>
      </c>
      <c r="D724" t="s">
        <v>14</v>
      </c>
      <c r="E724" s="1">
        <v>43579</v>
      </c>
      <c r="F724" s="1">
        <v>43944</v>
      </c>
      <c r="G724" t="s">
        <v>19</v>
      </c>
      <c r="H724">
        <v>10</v>
      </c>
      <c r="I724" t="s">
        <v>441</v>
      </c>
      <c r="J724" t="s">
        <v>32</v>
      </c>
      <c r="K724" t="s">
        <v>20</v>
      </c>
      <c r="L724" t="s">
        <v>27</v>
      </c>
      <c r="M724">
        <v>2458.58</v>
      </c>
      <c r="N724" s="1">
        <v>43599</v>
      </c>
      <c r="O724" t="s">
        <v>17</v>
      </c>
      <c r="P724" t="s">
        <v>35</v>
      </c>
      <c r="R724" s="1">
        <v>43852</v>
      </c>
    </row>
    <row r="725" spans="2:18" x14ac:dyDescent="0.3">
      <c r="B725" t="s">
        <v>480</v>
      </c>
      <c r="C725" t="s">
        <v>193</v>
      </c>
      <c r="D725" t="s">
        <v>14</v>
      </c>
      <c r="E725" s="1">
        <v>43252</v>
      </c>
      <c r="F725" s="1">
        <v>43616</v>
      </c>
      <c r="G725" t="s">
        <v>16</v>
      </c>
      <c r="H725">
        <v>11</v>
      </c>
      <c r="I725" t="s">
        <v>446</v>
      </c>
      <c r="J725" t="s">
        <v>32</v>
      </c>
      <c r="K725" t="s">
        <v>16</v>
      </c>
      <c r="L725" t="s">
        <v>431</v>
      </c>
      <c r="M725">
        <v>100000</v>
      </c>
      <c r="N725" s="1">
        <v>43252</v>
      </c>
      <c r="O725" t="s">
        <v>17</v>
      </c>
      <c r="P725" t="s">
        <v>35</v>
      </c>
      <c r="R725" s="1">
        <v>43852</v>
      </c>
    </row>
    <row r="726" spans="2:18" x14ac:dyDescent="0.3">
      <c r="B726" t="s">
        <v>481</v>
      </c>
      <c r="C726" t="s">
        <v>193</v>
      </c>
      <c r="D726" t="s">
        <v>14</v>
      </c>
      <c r="E726" s="1">
        <v>43252</v>
      </c>
      <c r="F726" s="1">
        <v>43616</v>
      </c>
      <c r="G726" t="s">
        <v>16</v>
      </c>
      <c r="H726">
        <v>11</v>
      </c>
      <c r="I726" t="s">
        <v>446</v>
      </c>
      <c r="J726" t="s">
        <v>32</v>
      </c>
      <c r="K726" t="s">
        <v>16</v>
      </c>
      <c r="L726" t="s">
        <v>431</v>
      </c>
      <c r="N726" s="1">
        <v>43315</v>
      </c>
      <c r="O726" t="s">
        <v>17</v>
      </c>
      <c r="P726" t="s">
        <v>35</v>
      </c>
      <c r="R726" s="1">
        <v>43852</v>
      </c>
    </row>
    <row r="727" spans="2:18" x14ac:dyDescent="0.3">
      <c r="B727" t="s">
        <v>512</v>
      </c>
      <c r="C727" t="s">
        <v>208</v>
      </c>
      <c r="D727" t="s">
        <v>14</v>
      </c>
      <c r="E727" s="1">
        <v>43466</v>
      </c>
      <c r="F727" s="1">
        <v>43555</v>
      </c>
      <c r="G727" t="s">
        <v>24</v>
      </c>
      <c r="H727">
        <v>3</v>
      </c>
      <c r="I727" t="s">
        <v>442</v>
      </c>
      <c r="J727" t="s">
        <v>32</v>
      </c>
      <c r="K727" t="s">
        <v>29</v>
      </c>
      <c r="L727" t="s">
        <v>27</v>
      </c>
      <c r="M727">
        <v>257590.8</v>
      </c>
      <c r="N727" s="1">
        <v>43466</v>
      </c>
      <c r="O727" t="s">
        <v>17</v>
      </c>
      <c r="P727" t="s">
        <v>35</v>
      </c>
      <c r="R727" s="1">
        <v>43852</v>
      </c>
    </row>
    <row r="728" spans="2:18" x14ac:dyDescent="0.3">
      <c r="B728" t="s">
        <v>513</v>
      </c>
      <c r="C728" t="s">
        <v>208</v>
      </c>
      <c r="D728" t="s">
        <v>14</v>
      </c>
      <c r="E728" s="1">
        <v>43466</v>
      </c>
      <c r="F728" s="1">
        <v>43555</v>
      </c>
      <c r="G728" t="s">
        <v>24</v>
      </c>
      <c r="H728">
        <v>3</v>
      </c>
      <c r="I728" t="s">
        <v>442</v>
      </c>
      <c r="J728" t="s">
        <v>32</v>
      </c>
      <c r="K728" t="s">
        <v>29</v>
      </c>
      <c r="L728" t="s">
        <v>27</v>
      </c>
      <c r="M728">
        <v>-98802.02</v>
      </c>
      <c r="N728" s="1">
        <v>43466</v>
      </c>
      <c r="O728" t="s">
        <v>17</v>
      </c>
      <c r="P728" t="s">
        <v>35</v>
      </c>
      <c r="R728" s="1">
        <v>43852</v>
      </c>
    </row>
    <row r="729" spans="2:18" x14ac:dyDescent="0.3">
      <c r="B729" t="s">
        <v>530</v>
      </c>
      <c r="C729" t="s">
        <v>216</v>
      </c>
      <c r="D729" t="s">
        <v>14</v>
      </c>
      <c r="E729" s="1">
        <v>43371</v>
      </c>
      <c r="F729" s="1">
        <v>43735</v>
      </c>
      <c r="G729" t="s">
        <v>26</v>
      </c>
      <c r="H729">
        <v>3</v>
      </c>
      <c r="I729" t="s">
        <v>442</v>
      </c>
      <c r="J729" t="s">
        <v>32</v>
      </c>
      <c r="K729" t="s">
        <v>29</v>
      </c>
      <c r="L729" t="s">
        <v>27</v>
      </c>
      <c r="M729">
        <v>6250</v>
      </c>
      <c r="N729" s="1">
        <v>43371</v>
      </c>
      <c r="O729" t="s">
        <v>17</v>
      </c>
      <c r="P729" t="s">
        <v>35</v>
      </c>
      <c r="R729" s="1">
        <v>43852</v>
      </c>
    </row>
    <row r="730" spans="2:18" x14ac:dyDescent="0.3">
      <c r="B730" t="s">
        <v>531</v>
      </c>
      <c r="C730" t="s">
        <v>216</v>
      </c>
      <c r="D730" t="s">
        <v>14</v>
      </c>
      <c r="E730" s="1">
        <v>43371</v>
      </c>
      <c r="F730" s="1">
        <v>43735</v>
      </c>
      <c r="G730" t="s">
        <v>26</v>
      </c>
      <c r="H730">
        <v>3</v>
      </c>
      <c r="I730" t="s">
        <v>442</v>
      </c>
      <c r="J730" t="s">
        <v>32</v>
      </c>
      <c r="K730" t="s">
        <v>29</v>
      </c>
      <c r="L730" t="s">
        <v>27</v>
      </c>
      <c r="N730" s="1">
        <v>43402</v>
      </c>
      <c r="O730" t="s">
        <v>17</v>
      </c>
      <c r="P730" t="s">
        <v>35</v>
      </c>
      <c r="R730" s="1">
        <v>43852</v>
      </c>
    </row>
    <row r="731" spans="2:18" x14ac:dyDescent="0.3">
      <c r="B731" t="s">
        <v>454</v>
      </c>
      <c r="C731" t="s">
        <v>239</v>
      </c>
      <c r="D731" t="s">
        <v>14</v>
      </c>
      <c r="E731" s="1">
        <v>42636</v>
      </c>
      <c r="F731" s="1">
        <v>43730</v>
      </c>
      <c r="G731" t="s">
        <v>28</v>
      </c>
      <c r="H731">
        <v>1</v>
      </c>
      <c r="I731" t="s">
        <v>450</v>
      </c>
      <c r="J731" t="s">
        <v>32</v>
      </c>
      <c r="K731" t="s">
        <v>38</v>
      </c>
      <c r="L731" t="s">
        <v>431</v>
      </c>
      <c r="M731">
        <v>31589.25</v>
      </c>
      <c r="N731" s="1">
        <v>43092</v>
      </c>
      <c r="O731" t="s">
        <v>17</v>
      </c>
      <c r="P731" t="s">
        <v>35</v>
      </c>
      <c r="R731" s="1">
        <v>43852</v>
      </c>
    </row>
    <row r="732" spans="2:18" x14ac:dyDescent="0.3">
      <c r="B732" t="s">
        <v>455</v>
      </c>
      <c r="C732" t="s">
        <v>239</v>
      </c>
      <c r="D732" t="s">
        <v>14</v>
      </c>
      <c r="E732" s="1">
        <v>42636</v>
      </c>
      <c r="F732" s="1">
        <v>43730</v>
      </c>
      <c r="G732" t="s">
        <v>28</v>
      </c>
      <c r="H732">
        <v>1</v>
      </c>
      <c r="I732" t="s">
        <v>450</v>
      </c>
      <c r="J732" t="s">
        <v>32</v>
      </c>
      <c r="K732" t="s">
        <v>38</v>
      </c>
      <c r="L732" t="s">
        <v>431</v>
      </c>
      <c r="M732">
        <v>31589.25</v>
      </c>
      <c r="N732" s="1">
        <v>43182</v>
      </c>
      <c r="O732" t="s">
        <v>17</v>
      </c>
      <c r="P732" t="s">
        <v>35</v>
      </c>
      <c r="R732" s="1">
        <v>43852</v>
      </c>
    </row>
    <row r="733" spans="2:18" x14ac:dyDescent="0.3">
      <c r="B733" t="s">
        <v>456</v>
      </c>
      <c r="C733" t="s">
        <v>239</v>
      </c>
      <c r="D733" t="s">
        <v>14</v>
      </c>
      <c r="E733" s="1">
        <v>42636</v>
      </c>
      <c r="F733" s="1">
        <v>43730</v>
      </c>
      <c r="G733" t="s">
        <v>28</v>
      </c>
      <c r="H733">
        <v>1</v>
      </c>
      <c r="I733" t="s">
        <v>450</v>
      </c>
      <c r="J733" t="s">
        <v>32</v>
      </c>
      <c r="K733" t="s">
        <v>38</v>
      </c>
      <c r="L733" t="s">
        <v>431</v>
      </c>
      <c r="M733">
        <v>31589.25</v>
      </c>
      <c r="N733" s="1">
        <v>43274</v>
      </c>
      <c r="O733" t="s">
        <v>17</v>
      </c>
      <c r="P733" t="s">
        <v>35</v>
      </c>
      <c r="R733" s="1">
        <v>43852</v>
      </c>
    </row>
    <row r="734" spans="2:18" x14ac:dyDescent="0.3">
      <c r="B734" t="s">
        <v>457</v>
      </c>
      <c r="C734" t="s">
        <v>239</v>
      </c>
      <c r="D734" t="s">
        <v>14</v>
      </c>
      <c r="E734" s="1">
        <v>42636</v>
      </c>
      <c r="F734" s="1">
        <v>43730</v>
      </c>
      <c r="G734" t="s">
        <v>28</v>
      </c>
      <c r="H734">
        <v>1</v>
      </c>
      <c r="I734" t="s">
        <v>450</v>
      </c>
      <c r="J734" t="s">
        <v>32</v>
      </c>
      <c r="K734" t="s">
        <v>38</v>
      </c>
      <c r="L734" t="s">
        <v>431</v>
      </c>
      <c r="M734">
        <v>31589.25</v>
      </c>
      <c r="N734" s="1">
        <v>43366</v>
      </c>
      <c r="O734" t="s">
        <v>17</v>
      </c>
      <c r="P734" t="s">
        <v>35</v>
      </c>
      <c r="R734" s="1">
        <v>43852</v>
      </c>
    </row>
    <row r="735" spans="2:18" x14ac:dyDescent="0.3">
      <c r="B735" t="s">
        <v>458</v>
      </c>
      <c r="C735" t="s">
        <v>239</v>
      </c>
      <c r="D735" t="s">
        <v>14</v>
      </c>
      <c r="E735" s="1">
        <v>42636</v>
      </c>
      <c r="F735" s="1">
        <v>43730</v>
      </c>
      <c r="G735" t="s">
        <v>28</v>
      </c>
      <c r="H735">
        <v>1</v>
      </c>
      <c r="I735" t="s">
        <v>450</v>
      </c>
      <c r="J735" t="s">
        <v>32</v>
      </c>
      <c r="K735" t="s">
        <v>38</v>
      </c>
      <c r="L735" t="s">
        <v>431</v>
      </c>
      <c r="M735">
        <v>31589.25</v>
      </c>
      <c r="N735" s="1">
        <v>43457</v>
      </c>
      <c r="O735" t="s">
        <v>17</v>
      </c>
      <c r="P735" t="s">
        <v>35</v>
      </c>
      <c r="R735" s="1">
        <v>43852</v>
      </c>
    </row>
    <row r="736" spans="2:18" x14ac:dyDescent="0.3">
      <c r="B736" t="s">
        <v>459</v>
      </c>
      <c r="C736" t="s">
        <v>239</v>
      </c>
      <c r="D736" t="s">
        <v>14</v>
      </c>
      <c r="E736" s="1">
        <v>42636</v>
      </c>
      <c r="F736" s="1">
        <v>43730</v>
      </c>
      <c r="G736" t="s">
        <v>28</v>
      </c>
      <c r="H736">
        <v>1</v>
      </c>
      <c r="I736" t="s">
        <v>450</v>
      </c>
      <c r="J736" t="s">
        <v>32</v>
      </c>
      <c r="K736" t="s">
        <v>38</v>
      </c>
      <c r="L736" t="s">
        <v>431</v>
      </c>
      <c r="M736">
        <v>31589.25</v>
      </c>
      <c r="N736" s="1">
        <v>43547</v>
      </c>
      <c r="O736" t="s">
        <v>17</v>
      </c>
      <c r="P736" t="s">
        <v>35</v>
      </c>
      <c r="R736" s="1">
        <v>43852</v>
      </c>
    </row>
    <row r="737" spans="2:18" x14ac:dyDescent="0.3">
      <c r="B737" t="s">
        <v>460</v>
      </c>
      <c r="C737" t="s">
        <v>239</v>
      </c>
      <c r="D737" t="s">
        <v>14</v>
      </c>
      <c r="E737" s="1">
        <v>42636</v>
      </c>
      <c r="F737" s="1">
        <v>43730</v>
      </c>
      <c r="G737" t="s">
        <v>28</v>
      </c>
      <c r="H737">
        <v>1</v>
      </c>
      <c r="I737" t="s">
        <v>450</v>
      </c>
      <c r="J737" t="s">
        <v>32</v>
      </c>
      <c r="K737" t="s">
        <v>38</v>
      </c>
      <c r="L737" t="s">
        <v>431</v>
      </c>
      <c r="M737">
        <v>31589.3</v>
      </c>
      <c r="N737" s="1">
        <v>42727</v>
      </c>
      <c r="O737" t="s">
        <v>17</v>
      </c>
      <c r="P737" t="s">
        <v>35</v>
      </c>
      <c r="R737" s="1">
        <v>43852</v>
      </c>
    </row>
    <row r="738" spans="2:18" x14ac:dyDescent="0.3">
      <c r="B738" t="s">
        <v>461</v>
      </c>
      <c r="C738" t="s">
        <v>239</v>
      </c>
      <c r="D738" t="s">
        <v>14</v>
      </c>
      <c r="E738" s="1">
        <v>42636</v>
      </c>
      <c r="F738" s="1">
        <v>43730</v>
      </c>
      <c r="G738" t="s">
        <v>28</v>
      </c>
      <c r="H738">
        <v>1</v>
      </c>
      <c r="I738" t="s">
        <v>450</v>
      </c>
      <c r="J738" t="s">
        <v>32</v>
      </c>
      <c r="K738" t="s">
        <v>38</v>
      </c>
      <c r="L738" t="s">
        <v>431</v>
      </c>
      <c r="M738">
        <v>31589.3</v>
      </c>
      <c r="N738" s="1">
        <v>42817</v>
      </c>
      <c r="O738" t="s">
        <v>17</v>
      </c>
      <c r="P738" t="s">
        <v>35</v>
      </c>
      <c r="R738" s="1">
        <v>43852</v>
      </c>
    </row>
    <row r="739" spans="2:18" x14ac:dyDescent="0.3">
      <c r="B739" t="s">
        <v>462</v>
      </c>
      <c r="C739" t="s">
        <v>239</v>
      </c>
      <c r="D739" t="s">
        <v>14</v>
      </c>
      <c r="E739" s="1">
        <v>42636</v>
      </c>
      <c r="F739" s="1">
        <v>43730</v>
      </c>
      <c r="G739" t="s">
        <v>28</v>
      </c>
      <c r="H739">
        <v>1</v>
      </c>
      <c r="I739" t="s">
        <v>450</v>
      </c>
      <c r="J739" t="s">
        <v>32</v>
      </c>
      <c r="K739" t="s">
        <v>38</v>
      </c>
      <c r="L739" t="s">
        <v>431</v>
      </c>
      <c r="M739">
        <v>31589.3</v>
      </c>
      <c r="N739" s="1">
        <v>42909</v>
      </c>
      <c r="O739" t="s">
        <v>17</v>
      </c>
      <c r="P739" t="s">
        <v>35</v>
      </c>
      <c r="R739" s="1">
        <v>43852</v>
      </c>
    </row>
    <row r="740" spans="2:18" x14ac:dyDescent="0.3">
      <c r="B740" t="s">
        <v>463</v>
      </c>
      <c r="C740" t="s">
        <v>239</v>
      </c>
      <c r="D740" t="s">
        <v>14</v>
      </c>
      <c r="E740" s="1">
        <v>42636</v>
      </c>
      <c r="F740" s="1">
        <v>43730</v>
      </c>
      <c r="G740" t="s">
        <v>28</v>
      </c>
      <c r="H740">
        <v>1</v>
      </c>
      <c r="I740" t="s">
        <v>450</v>
      </c>
      <c r="J740" t="s">
        <v>32</v>
      </c>
      <c r="K740" t="s">
        <v>38</v>
      </c>
      <c r="L740" t="s">
        <v>431</v>
      </c>
      <c r="M740">
        <v>31589.3</v>
      </c>
      <c r="N740" s="1">
        <v>43001</v>
      </c>
      <c r="O740" t="s">
        <v>17</v>
      </c>
      <c r="P740" t="s">
        <v>35</v>
      </c>
      <c r="R740" s="1">
        <v>43852</v>
      </c>
    </row>
    <row r="741" spans="2:18" x14ac:dyDescent="0.3">
      <c r="B741" t="s">
        <v>464</v>
      </c>
      <c r="C741" t="s">
        <v>239</v>
      </c>
      <c r="D741" t="s">
        <v>14</v>
      </c>
      <c r="E741" s="1">
        <v>42636</v>
      </c>
      <c r="F741" s="1">
        <v>43730</v>
      </c>
      <c r="G741" t="s">
        <v>28</v>
      </c>
      <c r="H741">
        <v>1</v>
      </c>
      <c r="I741" t="s">
        <v>450</v>
      </c>
      <c r="J741" t="s">
        <v>32</v>
      </c>
      <c r="K741" t="s">
        <v>38</v>
      </c>
      <c r="L741" t="s">
        <v>431</v>
      </c>
      <c r="M741">
        <v>183374.9</v>
      </c>
      <c r="N741" s="1">
        <v>42636</v>
      </c>
      <c r="O741" t="s">
        <v>17</v>
      </c>
      <c r="P741" t="s">
        <v>35</v>
      </c>
      <c r="R741" s="1">
        <v>43852</v>
      </c>
    </row>
    <row r="742" spans="2:18" x14ac:dyDescent="0.3">
      <c r="B742" t="s">
        <v>465</v>
      </c>
      <c r="C742" t="s">
        <v>239</v>
      </c>
      <c r="D742" t="s">
        <v>14</v>
      </c>
      <c r="E742" s="1">
        <v>42636</v>
      </c>
      <c r="F742" s="1">
        <v>43730</v>
      </c>
      <c r="G742" t="s">
        <v>28</v>
      </c>
      <c r="H742">
        <v>1</v>
      </c>
      <c r="I742" t="s">
        <v>450</v>
      </c>
      <c r="J742" t="s">
        <v>32</v>
      </c>
      <c r="K742" t="s">
        <v>38</v>
      </c>
      <c r="L742" t="s">
        <v>431</v>
      </c>
      <c r="M742">
        <v>0</v>
      </c>
      <c r="N742" s="1"/>
      <c r="O742" t="s">
        <v>17</v>
      </c>
      <c r="P742" t="s">
        <v>35</v>
      </c>
      <c r="R742" s="1">
        <v>43852</v>
      </c>
    </row>
    <row r="743" spans="2:18" x14ac:dyDescent="0.3">
      <c r="B743" t="s">
        <v>466</v>
      </c>
      <c r="C743" t="s">
        <v>239</v>
      </c>
      <c r="D743" t="s">
        <v>14</v>
      </c>
      <c r="E743" s="1">
        <v>42636</v>
      </c>
      <c r="F743" s="1">
        <v>43730</v>
      </c>
      <c r="G743" t="s">
        <v>28</v>
      </c>
      <c r="H743">
        <v>1</v>
      </c>
      <c r="I743" t="s">
        <v>450</v>
      </c>
      <c r="J743" t="s">
        <v>32</v>
      </c>
      <c r="K743" t="s">
        <v>38</v>
      </c>
      <c r="L743" t="s">
        <v>431</v>
      </c>
      <c r="M743">
        <v>0</v>
      </c>
      <c r="N743" s="1"/>
      <c r="O743" t="s">
        <v>17</v>
      </c>
      <c r="P743" t="s">
        <v>35</v>
      </c>
      <c r="R743" s="1">
        <v>43852</v>
      </c>
    </row>
    <row r="744" spans="2:18" x14ac:dyDescent="0.3">
      <c r="B744" t="s">
        <v>467</v>
      </c>
      <c r="C744" t="s">
        <v>239</v>
      </c>
      <c r="D744" t="s">
        <v>14</v>
      </c>
      <c r="E744" s="1">
        <v>42636</v>
      </c>
      <c r="F744" s="1">
        <v>43730</v>
      </c>
      <c r="G744" t="s">
        <v>28</v>
      </c>
      <c r="H744">
        <v>1</v>
      </c>
      <c r="I744" t="s">
        <v>450</v>
      </c>
      <c r="J744" t="s">
        <v>32</v>
      </c>
      <c r="K744" t="s">
        <v>38</v>
      </c>
      <c r="L744" t="s">
        <v>431</v>
      </c>
      <c r="M744">
        <v>0</v>
      </c>
      <c r="N744" s="1"/>
      <c r="O744" t="s">
        <v>17</v>
      </c>
      <c r="P744" t="s">
        <v>35</v>
      </c>
      <c r="R744" s="1">
        <v>43852</v>
      </c>
    </row>
    <row r="745" spans="2:18" x14ac:dyDescent="0.3">
      <c r="B745" t="s">
        <v>484</v>
      </c>
      <c r="C745" t="s">
        <v>247</v>
      </c>
      <c r="D745" t="s">
        <v>14</v>
      </c>
      <c r="E745" s="1">
        <v>42634</v>
      </c>
      <c r="F745" s="1">
        <v>44002</v>
      </c>
      <c r="G745" t="s">
        <v>28</v>
      </c>
      <c r="H745">
        <v>1</v>
      </c>
      <c r="I745" t="s">
        <v>450</v>
      </c>
      <c r="J745" t="s">
        <v>32</v>
      </c>
      <c r="K745" t="s">
        <v>38</v>
      </c>
      <c r="L745" t="s">
        <v>432</v>
      </c>
      <c r="M745">
        <v>0</v>
      </c>
      <c r="N745" s="1">
        <v>42634</v>
      </c>
      <c r="O745" t="s">
        <v>17</v>
      </c>
      <c r="P745" t="s">
        <v>35</v>
      </c>
      <c r="R745" s="1">
        <v>43852</v>
      </c>
    </row>
    <row r="746" spans="2:18" x14ac:dyDescent="0.3">
      <c r="B746" t="s">
        <v>485</v>
      </c>
      <c r="C746" t="s">
        <v>247</v>
      </c>
      <c r="D746" t="s">
        <v>14</v>
      </c>
      <c r="E746" s="1">
        <v>42634</v>
      </c>
      <c r="F746" s="1">
        <v>44002</v>
      </c>
      <c r="G746" t="s">
        <v>28</v>
      </c>
      <c r="H746">
        <v>1</v>
      </c>
      <c r="I746" t="s">
        <v>450</v>
      </c>
      <c r="J746" t="s">
        <v>32</v>
      </c>
      <c r="K746" t="s">
        <v>38</v>
      </c>
      <c r="L746" t="s">
        <v>432</v>
      </c>
      <c r="N746" s="1">
        <v>43364</v>
      </c>
      <c r="O746" t="s">
        <v>17</v>
      </c>
      <c r="P746" t="s">
        <v>35</v>
      </c>
      <c r="R746" s="1">
        <v>43852</v>
      </c>
    </row>
    <row r="747" spans="2:18" x14ac:dyDescent="0.3">
      <c r="B747" t="s">
        <v>486</v>
      </c>
      <c r="C747" t="s">
        <v>247</v>
      </c>
      <c r="D747" t="s">
        <v>14</v>
      </c>
      <c r="E747" s="1">
        <v>42634</v>
      </c>
      <c r="F747" s="1">
        <v>44002</v>
      </c>
      <c r="G747" t="s">
        <v>28</v>
      </c>
      <c r="H747">
        <v>1</v>
      </c>
      <c r="I747" t="s">
        <v>450</v>
      </c>
      <c r="J747" t="s">
        <v>32</v>
      </c>
      <c r="K747" t="s">
        <v>38</v>
      </c>
      <c r="L747" t="s">
        <v>432</v>
      </c>
      <c r="N747" s="1">
        <v>43455</v>
      </c>
      <c r="O747" t="s">
        <v>17</v>
      </c>
      <c r="P747" t="s">
        <v>35</v>
      </c>
      <c r="R747" s="1">
        <v>43852</v>
      </c>
    </row>
    <row r="748" spans="2:18" x14ac:dyDescent="0.3">
      <c r="B748" t="s">
        <v>530</v>
      </c>
      <c r="C748" t="s">
        <v>274</v>
      </c>
      <c r="D748" t="s">
        <v>14</v>
      </c>
      <c r="E748" s="1">
        <v>43462</v>
      </c>
      <c r="F748" s="1">
        <v>43826</v>
      </c>
      <c r="G748" t="s">
        <v>23</v>
      </c>
      <c r="H748">
        <v>1</v>
      </c>
      <c r="I748" t="s">
        <v>450</v>
      </c>
      <c r="J748" t="s">
        <v>32</v>
      </c>
      <c r="K748" t="s">
        <v>23</v>
      </c>
      <c r="L748" t="s">
        <v>432</v>
      </c>
      <c r="M748">
        <v>6112.76</v>
      </c>
      <c r="N748" s="1">
        <v>43462</v>
      </c>
      <c r="O748" t="s">
        <v>17</v>
      </c>
      <c r="P748" t="s">
        <v>35</v>
      </c>
      <c r="R748" s="1">
        <v>43852</v>
      </c>
    </row>
    <row r="749" spans="2:18" x14ac:dyDescent="0.3">
      <c r="B749" t="s">
        <v>531</v>
      </c>
      <c r="C749" t="s">
        <v>274</v>
      </c>
      <c r="D749" t="s">
        <v>14</v>
      </c>
      <c r="E749" s="1">
        <v>43462</v>
      </c>
      <c r="F749" s="1">
        <v>43826</v>
      </c>
      <c r="G749" t="s">
        <v>23</v>
      </c>
      <c r="H749">
        <v>1</v>
      </c>
      <c r="I749" t="s">
        <v>450</v>
      </c>
      <c r="J749" t="s">
        <v>32</v>
      </c>
      <c r="K749" t="s">
        <v>23</v>
      </c>
      <c r="L749" t="s">
        <v>432</v>
      </c>
      <c r="M749">
        <v>0</v>
      </c>
      <c r="N749" s="1"/>
      <c r="O749" t="s">
        <v>17</v>
      </c>
      <c r="P749" t="s">
        <v>35</v>
      </c>
      <c r="R749" s="1">
        <v>43852</v>
      </c>
    </row>
    <row r="750" spans="2:18" x14ac:dyDescent="0.3">
      <c r="B750" t="s">
        <v>492</v>
      </c>
      <c r="C750" t="s">
        <v>944</v>
      </c>
      <c r="D750" t="s">
        <v>14</v>
      </c>
      <c r="E750" s="1">
        <v>43322</v>
      </c>
      <c r="F750" s="1">
        <v>43625</v>
      </c>
      <c r="G750" t="s">
        <v>26</v>
      </c>
      <c r="H750">
        <v>13</v>
      </c>
      <c r="I750" t="s">
        <v>449</v>
      </c>
      <c r="J750" t="s">
        <v>32</v>
      </c>
      <c r="K750" t="s">
        <v>16</v>
      </c>
      <c r="L750" t="s">
        <v>431</v>
      </c>
      <c r="M750">
        <v>7827.77</v>
      </c>
      <c r="N750" s="1">
        <v>43322</v>
      </c>
      <c r="O750" t="s">
        <v>17</v>
      </c>
      <c r="P750" t="s">
        <v>35</v>
      </c>
      <c r="R750" s="1">
        <v>43852</v>
      </c>
    </row>
    <row r="751" spans="2:18" x14ac:dyDescent="0.3">
      <c r="B751" t="s">
        <v>493</v>
      </c>
      <c r="C751" t="s">
        <v>944</v>
      </c>
      <c r="D751" t="s">
        <v>14</v>
      </c>
      <c r="E751" s="1">
        <v>43322</v>
      </c>
      <c r="F751" s="1">
        <v>43625</v>
      </c>
      <c r="G751" t="s">
        <v>26</v>
      </c>
      <c r="H751">
        <v>13</v>
      </c>
      <c r="I751" t="s">
        <v>449</v>
      </c>
      <c r="J751" t="s">
        <v>32</v>
      </c>
      <c r="K751" t="s">
        <v>16</v>
      </c>
      <c r="L751" t="s">
        <v>431</v>
      </c>
      <c r="M751">
        <v>0</v>
      </c>
      <c r="N751" s="1">
        <v>43398</v>
      </c>
      <c r="O751" t="s">
        <v>17</v>
      </c>
      <c r="P751" t="s">
        <v>35</v>
      </c>
      <c r="R751" s="1">
        <v>43852</v>
      </c>
    </row>
    <row r="752" spans="2:18" x14ac:dyDescent="0.3">
      <c r="B752" t="s">
        <v>494</v>
      </c>
      <c r="C752" t="s">
        <v>944</v>
      </c>
      <c r="D752" t="s">
        <v>14</v>
      </c>
      <c r="E752" s="1">
        <v>43322</v>
      </c>
      <c r="F752" s="1">
        <v>43625</v>
      </c>
      <c r="G752" t="s">
        <v>26</v>
      </c>
      <c r="H752">
        <v>13</v>
      </c>
      <c r="I752" t="s">
        <v>449</v>
      </c>
      <c r="J752" t="s">
        <v>32</v>
      </c>
      <c r="K752" t="s">
        <v>16</v>
      </c>
      <c r="L752" t="s">
        <v>431</v>
      </c>
      <c r="M752">
        <v>4194.8</v>
      </c>
      <c r="N752" s="1">
        <v>43487</v>
      </c>
      <c r="O752" t="s">
        <v>17</v>
      </c>
      <c r="P752" t="s">
        <v>35</v>
      </c>
      <c r="R752" s="1">
        <v>43852</v>
      </c>
    </row>
    <row r="753" spans="2:18" x14ac:dyDescent="0.3">
      <c r="B753" t="s">
        <v>439</v>
      </c>
      <c r="C753" t="s">
        <v>377</v>
      </c>
      <c r="D753" t="s">
        <v>14</v>
      </c>
      <c r="E753" s="1">
        <v>43466</v>
      </c>
      <c r="F753" s="1">
        <v>43830</v>
      </c>
      <c r="G753" t="s">
        <v>19</v>
      </c>
      <c r="H753">
        <v>10</v>
      </c>
      <c r="I753" t="s">
        <v>441</v>
      </c>
      <c r="J753" t="s">
        <v>32</v>
      </c>
      <c r="K753" t="s">
        <v>20</v>
      </c>
      <c r="L753" t="s">
        <v>27</v>
      </c>
      <c r="M753">
        <v>914998.58</v>
      </c>
      <c r="N753" s="1">
        <v>43466</v>
      </c>
      <c r="O753" t="s">
        <v>17</v>
      </c>
      <c r="P753" t="s">
        <v>35</v>
      </c>
      <c r="R753" s="1">
        <v>43852</v>
      </c>
    </row>
    <row r="754" spans="2:18" x14ac:dyDescent="0.3">
      <c r="B754" t="s">
        <v>439</v>
      </c>
      <c r="C754" t="s">
        <v>377</v>
      </c>
      <c r="D754" t="s">
        <v>14</v>
      </c>
      <c r="E754" s="1">
        <v>43466</v>
      </c>
      <c r="F754" s="1">
        <v>43830</v>
      </c>
      <c r="G754" t="s">
        <v>19</v>
      </c>
      <c r="H754">
        <v>10</v>
      </c>
      <c r="I754" t="s">
        <v>441</v>
      </c>
      <c r="J754" t="s">
        <v>32</v>
      </c>
      <c r="K754" t="s">
        <v>20</v>
      </c>
      <c r="L754" t="s">
        <v>27</v>
      </c>
      <c r="M754">
        <v>93906.08</v>
      </c>
      <c r="N754" s="1">
        <v>43531</v>
      </c>
      <c r="O754" t="s">
        <v>17</v>
      </c>
      <c r="P754" t="s">
        <v>35</v>
      </c>
      <c r="R754" s="1">
        <v>43852</v>
      </c>
    </row>
    <row r="755" spans="2:18" x14ac:dyDescent="0.3">
      <c r="B755" t="s">
        <v>439</v>
      </c>
      <c r="C755" t="s">
        <v>377</v>
      </c>
      <c r="D755" t="s">
        <v>14</v>
      </c>
      <c r="E755" s="1">
        <v>43466</v>
      </c>
      <c r="F755" s="1">
        <v>43830</v>
      </c>
      <c r="G755" t="s">
        <v>19</v>
      </c>
      <c r="H755">
        <v>10</v>
      </c>
      <c r="I755" t="s">
        <v>441</v>
      </c>
      <c r="J755" t="s">
        <v>32</v>
      </c>
      <c r="K755" t="s">
        <v>20</v>
      </c>
      <c r="L755" t="s">
        <v>27</v>
      </c>
      <c r="M755">
        <v>27435</v>
      </c>
      <c r="N755" s="1">
        <v>43488</v>
      </c>
      <c r="O755" t="s">
        <v>17</v>
      </c>
      <c r="P755" t="s">
        <v>35</v>
      </c>
      <c r="R755" s="1">
        <v>43852</v>
      </c>
    </row>
    <row r="756" spans="2:18" x14ac:dyDescent="0.3">
      <c r="B756" t="s">
        <v>439</v>
      </c>
      <c r="C756" t="s">
        <v>377</v>
      </c>
      <c r="D756" t="s">
        <v>14</v>
      </c>
      <c r="E756" s="1">
        <v>43466</v>
      </c>
      <c r="F756" s="1">
        <v>43830</v>
      </c>
      <c r="G756" t="s">
        <v>19</v>
      </c>
      <c r="H756">
        <v>10</v>
      </c>
      <c r="I756" t="s">
        <v>441</v>
      </c>
      <c r="J756" t="s">
        <v>32</v>
      </c>
      <c r="K756" t="s">
        <v>20</v>
      </c>
      <c r="L756" t="s">
        <v>27</v>
      </c>
      <c r="M756">
        <v>32391.85</v>
      </c>
      <c r="N756" s="1">
        <v>43595</v>
      </c>
      <c r="O756" t="s">
        <v>17</v>
      </c>
      <c r="P756" t="s">
        <v>35</v>
      </c>
      <c r="R756" s="1">
        <v>43852</v>
      </c>
    </row>
    <row r="757" spans="2:18" x14ac:dyDescent="0.3">
      <c r="B757" t="s">
        <v>439</v>
      </c>
      <c r="C757" t="s">
        <v>377</v>
      </c>
      <c r="D757" t="s">
        <v>14</v>
      </c>
      <c r="E757" s="1">
        <v>43466</v>
      </c>
      <c r="F757" s="1">
        <v>43830</v>
      </c>
      <c r="G757" t="s">
        <v>19</v>
      </c>
      <c r="H757">
        <v>10</v>
      </c>
      <c r="I757" t="s">
        <v>441</v>
      </c>
      <c r="J757" t="s">
        <v>32</v>
      </c>
      <c r="K757" t="s">
        <v>20</v>
      </c>
      <c r="L757" t="s">
        <v>27</v>
      </c>
      <c r="M757">
        <v>9941.16</v>
      </c>
      <c r="N757" s="1">
        <v>43656</v>
      </c>
      <c r="O757" t="s">
        <v>17</v>
      </c>
      <c r="P757" t="s">
        <v>35</v>
      </c>
      <c r="R757" s="1">
        <v>43852</v>
      </c>
    </row>
    <row r="758" spans="2:18" x14ac:dyDescent="0.3">
      <c r="B758" t="s">
        <v>439</v>
      </c>
      <c r="C758" t="s">
        <v>377</v>
      </c>
      <c r="D758" t="s">
        <v>14</v>
      </c>
      <c r="E758" s="1">
        <v>43466</v>
      </c>
      <c r="F758" s="1">
        <v>43830</v>
      </c>
      <c r="G758" t="s">
        <v>19</v>
      </c>
      <c r="H758">
        <v>10</v>
      </c>
      <c r="I758" t="s">
        <v>441</v>
      </c>
      <c r="J758" t="s">
        <v>32</v>
      </c>
      <c r="K758" t="s">
        <v>20</v>
      </c>
      <c r="L758" t="s">
        <v>27</v>
      </c>
      <c r="M758">
        <v>27681.48</v>
      </c>
      <c r="N758" s="1">
        <v>43691</v>
      </c>
      <c r="O758" t="s">
        <v>17</v>
      </c>
      <c r="P758" t="s">
        <v>35</v>
      </c>
      <c r="R758" s="1">
        <v>43852</v>
      </c>
    </row>
    <row r="759" spans="2:18" x14ac:dyDescent="0.3">
      <c r="B759" t="s">
        <v>439</v>
      </c>
      <c r="C759" t="s">
        <v>377</v>
      </c>
      <c r="D759" t="s">
        <v>14</v>
      </c>
      <c r="E759" s="1">
        <v>43466</v>
      </c>
      <c r="F759" s="1">
        <v>43830</v>
      </c>
      <c r="G759" t="s">
        <v>19</v>
      </c>
      <c r="H759">
        <v>10</v>
      </c>
      <c r="I759" t="s">
        <v>441</v>
      </c>
      <c r="J759" t="s">
        <v>32</v>
      </c>
      <c r="K759" t="s">
        <v>20</v>
      </c>
      <c r="L759" t="s">
        <v>27</v>
      </c>
      <c r="M759">
        <v>18901.02</v>
      </c>
      <c r="N759" s="1">
        <v>43722</v>
      </c>
      <c r="O759" t="s">
        <v>17</v>
      </c>
      <c r="P759" t="s">
        <v>35</v>
      </c>
      <c r="R759" s="1">
        <v>43852</v>
      </c>
    </row>
    <row r="760" spans="2:18" x14ac:dyDescent="0.3">
      <c r="B760" t="s">
        <v>439</v>
      </c>
      <c r="C760" t="s">
        <v>377</v>
      </c>
      <c r="D760" t="s">
        <v>14</v>
      </c>
      <c r="E760" s="1">
        <v>43466</v>
      </c>
      <c r="F760" s="1">
        <v>43830</v>
      </c>
      <c r="G760" t="s">
        <v>19</v>
      </c>
      <c r="H760">
        <v>10</v>
      </c>
      <c r="I760" t="s">
        <v>441</v>
      </c>
      <c r="J760" t="s">
        <v>32</v>
      </c>
      <c r="K760" t="s">
        <v>20</v>
      </c>
      <c r="L760" t="s">
        <v>27</v>
      </c>
      <c r="M760">
        <v>46994.85</v>
      </c>
      <c r="N760" s="1">
        <v>43494</v>
      </c>
      <c r="O760" t="s">
        <v>17</v>
      </c>
      <c r="P760" t="s">
        <v>35</v>
      </c>
      <c r="R760" s="1">
        <v>43852</v>
      </c>
    </row>
    <row r="761" spans="2:18" x14ac:dyDescent="0.3">
      <c r="B761" t="s">
        <v>439</v>
      </c>
      <c r="C761" t="s">
        <v>377</v>
      </c>
      <c r="D761" t="s">
        <v>14</v>
      </c>
      <c r="E761" s="1">
        <v>43466</v>
      </c>
      <c r="F761" s="1">
        <v>43830</v>
      </c>
      <c r="G761" t="s">
        <v>19</v>
      </c>
      <c r="H761">
        <v>10</v>
      </c>
      <c r="I761" t="s">
        <v>441</v>
      </c>
      <c r="J761" t="s">
        <v>32</v>
      </c>
      <c r="K761" t="s">
        <v>20</v>
      </c>
      <c r="L761" t="s">
        <v>27</v>
      </c>
      <c r="M761">
        <v>17139.5</v>
      </c>
      <c r="N761" s="1">
        <v>43749</v>
      </c>
      <c r="O761" t="s">
        <v>17</v>
      </c>
      <c r="P761" t="s">
        <v>35</v>
      </c>
      <c r="R761" s="1">
        <v>43852</v>
      </c>
    </row>
    <row r="762" spans="2:18" x14ac:dyDescent="0.3">
      <c r="B762" t="s">
        <v>439</v>
      </c>
      <c r="C762" t="s">
        <v>377</v>
      </c>
      <c r="D762" t="s">
        <v>14</v>
      </c>
      <c r="E762" s="1">
        <v>43466</v>
      </c>
      <c r="F762" s="1">
        <v>43830</v>
      </c>
      <c r="G762" t="s">
        <v>19</v>
      </c>
      <c r="H762">
        <v>10</v>
      </c>
      <c r="I762" t="s">
        <v>441</v>
      </c>
      <c r="J762" t="s">
        <v>32</v>
      </c>
      <c r="K762" t="s">
        <v>20</v>
      </c>
      <c r="L762" t="s">
        <v>27</v>
      </c>
      <c r="M762">
        <v>8560.86</v>
      </c>
      <c r="N762" s="1">
        <v>43783</v>
      </c>
      <c r="O762" t="s">
        <v>17</v>
      </c>
      <c r="P762" t="s">
        <v>35</v>
      </c>
      <c r="R762" s="1">
        <v>43852</v>
      </c>
    </row>
    <row r="763" spans="2:18" x14ac:dyDescent="0.3">
      <c r="B763" t="s">
        <v>439</v>
      </c>
      <c r="C763" t="s">
        <v>377</v>
      </c>
      <c r="D763" t="s">
        <v>14</v>
      </c>
      <c r="E763" s="1">
        <v>43466</v>
      </c>
      <c r="F763" s="1">
        <v>43830</v>
      </c>
      <c r="G763" t="s">
        <v>19</v>
      </c>
      <c r="H763">
        <v>10</v>
      </c>
      <c r="I763" t="s">
        <v>441</v>
      </c>
      <c r="J763" t="s">
        <v>32</v>
      </c>
      <c r="K763" t="s">
        <v>20</v>
      </c>
      <c r="L763" t="s">
        <v>27</v>
      </c>
      <c r="M763">
        <v>1288.6600000000001</v>
      </c>
      <c r="N763" s="1">
        <v>43802</v>
      </c>
      <c r="O763" t="s">
        <v>17</v>
      </c>
      <c r="P763" t="s">
        <v>35</v>
      </c>
      <c r="R763" s="1">
        <v>43852</v>
      </c>
    </row>
    <row r="764" spans="2:18" x14ac:dyDescent="0.3">
      <c r="B764" t="s">
        <v>439</v>
      </c>
      <c r="C764" t="s">
        <v>377</v>
      </c>
      <c r="D764" t="s">
        <v>14</v>
      </c>
      <c r="E764" s="1">
        <v>43466</v>
      </c>
      <c r="F764" s="1">
        <v>43830</v>
      </c>
      <c r="G764" t="s">
        <v>19</v>
      </c>
      <c r="H764">
        <v>10</v>
      </c>
      <c r="I764" t="s">
        <v>441</v>
      </c>
      <c r="J764" t="s">
        <v>32</v>
      </c>
      <c r="K764" t="s">
        <v>20</v>
      </c>
      <c r="L764" t="s">
        <v>27</v>
      </c>
      <c r="M764">
        <v>1208.3800000000001</v>
      </c>
      <c r="N764" s="1">
        <v>43818</v>
      </c>
      <c r="O764" t="s">
        <v>17</v>
      </c>
      <c r="P764" t="s">
        <v>35</v>
      </c>
      <c r="R764" s="1">
        <v>43852</v>
      </c>
    </row>
    <row r="765" spans="2:18" x14ac:dyDescent="0.3">
      <c r="B765" t="s">
        <v>439</v>
      </c>
      <c r="C765" t="s">
        <v>377</v>
      </c>
      <c r="D765" t="s">
        <v>14</v>
      </c>
      <c r="E765" s="1">
        <v>43466</v>
      </c>
      <c r="F765" s="1">
        <v>43830</v>
      </c>
      <c r="G765" t="s">
        <v>19</v>
      </c>
      <c r="H765">
        <v>10</v>
      </c>
      <c r="I765" t="s">
        <v>441</v>
      </c>
      <c r="J765" t="s">
        <v>32</v>
      </c>
      <c r="K765" t="s">
        <v>20</v>
      </c>
      <c r="L765" t="s">
        <v>27</v>
      </c>
      <c r="M765">
        <v>18696.68</v>
      </c>
      <c r="N765" s="1">
        <v>43535</v>
      </c>
      <c r="O765" t="s">
        <v>17</v>
      </c>
      <c r="P765" t="s">
        <v>35</v>
      </c>
      <c r="R765" s="1">
        <v>43852</v>
      </c>
    </row>
    <row r="766" spans="2:18" x14ac:dyDescent="0.3">
      <c r="B766" t="s">
        <v>439</v>
      </c>
      <c r="C766" t="s">
        <v>378</v>
      </c>
      <c r="D766" t="s">
        <v>14</v>
      </c>
      <c r="E766" s="1">
        <v>43466</v>
      </c>
      <c r="F766" s="1">
        <v>43830</v>
      </c>
      <c r="G766" t="s">
        <v>19</v>
      </c>
      <c r="H766">
        <v>10</v>
      </c>
      <c r="I766" t="s">
        <v>441</v>
      </c>
      <c r="J766" t="s">
        <v>32</v>
      </c>
      <c r="K766" t="s">
        <v>20</v>
      </c>
      <c r="L766" t="s">
        <v>27</v>
      </c>
      <c r="M766">
        <v>49788.75</v>
      </c>
      <c r="N766" s="1">
        <v>43466</v>
      </c>
      <c r="O766" t="s">
        <v>17</v>
      </c>
      <c r="P766" t="s">
        <v>35</v>
      </c>
      <c r="R766" s="1">
        <v>43852</v>
      </c>
    </row>
    <row r="767" spans="2:18" x14ac:dyDescent="0.3">
      <c r="B767" t="s">
        <v>439</v>
      </c>
      <c r="C767" t="s">
        <v>378</v>
      </c>
      <c r="D767" t="s">
        <v>14</v>
      </c>
      <c r="E767" s="1">
        <v>43466</v>
      </c>
      <c r="F767" s="1">
        <v>43830</v>
      </c>
      <c r="G767" t="s">
        <v>19</v>
      </c>
      <c r="H767">
        <v>10</v>
      </c>
      <c r="I767" t="s">
        <v>441</v>
      </c>
      <c r="J767" t="s">
        <v>32</v>
      </c>
      <c r="K767" t="s">
        <v>20</v>
      </c>
      <c r="L767" t="s">
        <v>27</v>
      </c>
      <c r="M767">
        <v>49026.75</v>
      </c>
      <c r="N767" s="1">
        <v>43494</v>
      </c>
      <c r="O767" t="s">
        <v>17</v>
      </c>
      <c r="P767" t="s">
        <v>35</v>
      </c>
      <c r="R767" s="1">
        <v>43852</v>
      </c>
    </row>
    <row r="768" spans="2:18" x14ac:dyDescent="0.3">
      <c r="B768" t="s">
        <v>439</v>
      </c>
      <c r="C768" t="s">
        <v>378</v>
      </c>
      <c r="D768" t="s">
        <v>14</v>
      </c>
      <c r="E768" s="1">
        <v>43466</v>
      </c>
      <c r="F768" s="1">
        <v>43830</v>
      </c>
      <c r="G768" t="s">
        <v>19</v>
      </c>
      <c r="H768">
        <v>10</v>
      </c>
      <c r="I768" t="s">
        <v>441</v>
      </c>
      <c r="J768" t="s">
        <v>32</v>
      </c>
      <c r="K768" t="s">
        <v>20</v>
      </c>
      <c r="L768" t="s">
        <v>27</v>
      </c>
      <c r="M768">
        <v>1613.78</v>
      </c>
      <c r="N768" s="1">
        <v>43535</v>
      </c>
      <c r="O768" t="s">
        <v>17</v>
      </c>
      <c r="P768" t="s">
        <v>35</v>
      </c>
      <c r="R768" s="1">
        <v>43852</v>
      </c>
    </row>
    <row r="769" spans="2:18" x14ac:dyDescent="0.3">
      <c r="B769" t="s">
        <v>439</v>
      </c>
      <c r="C769" t="s">
        <v>378</v>
      </c>
      <c r="D769" t="s">
        <v>14</v>
      </c>
      <c r="E769" s="1">
        <v>43466</v>
      </c>
      <c r="F769" s="1">
        <v>43830</v>
      </c>
      <c r="G769" t="s">
        <v>19</v>
      </c>
      <c r="H769">
        <v>10</v>
      </c>
      <c r="I769" t="s">
        <v>441</v>
      </c>
      <c r="J769" t="s">
        <v>32</v>
      </c>
      <c r="K769" t="s">
        <v>20</v>
      </c>
      <c r="L769" t="s">
        <v>27</v>
      </c>
      <c r="M769">
        <v>49026.66</v>
      </c>
      <c r="N769" s="1">
        <v>43500</v>
      </c>
      <c r="O769" t="s">
        <v>17</v>
      </c>
      <c r="P769" t="s">
        <v>35</v>
      </c>
      <c r="R769" s="1">
        <v>43852</v>
      </c>
    </row>
    <row r="770" spans="2:18" x14ac:dyDescent="0.3">
      <c r="B770" t="s">
        <v>439</v>
      </c>
      <c r="C770" t="s">
        <v>399</v>
      </c>
      <c r="D770" t="s">
        <v>14</v>
      </c>
      <c r="E770" s="1">
        <v>43466</v>
      </c>
      <c r="F770" s="1">
        <v>43830</v>
      </c>
      <c r="G770" t="s">
        <v>16</v>
      </c>
      <c r="H770">
        <v>3</v>
      </c>
      <c r="I770" t="s">
        <v>442</v>
      </c>
      <c r="J770" t="s">
        <v>32</v>
      </c>
      <c r="K770" t="s">
        <v>29</v>
      </c>
      <c r="L770" t="s">
        <v>27</v>
      </c>
      <c r="M770">
        <v>19910.88</v>
      </c>
      <c r="N770" s="1">
        <v>43466</v>
      </c>
      <c r="O770" t="s">
        <v>17</v>
      </c>
      <c r="P770" t="s">
        <v>35</v>
      </c>
      <c r="R770" s="1">
        <v>43852</v>
      </c>
    </row>
    <row r="771" spans="2:18" x14ac:dyDescent="0.3">
      <c r="B771" t="s">
        <v>439</v>
      </c>
      <c r="C771" t="s">
        <v>399</v>
      </c>
      <c r="D771" t="s">
        <v>14</v>
      </c>
      <c r="E771" s="1">
        <v>43466</v>
      </c>
      <c r="F771" s="1">
        <v>43830</v>
      </c>
      <c r="G771" t="s">
        <v>16</v>
      </c>
      <c r="H771">
        <v>3</v>
      </c>
      <c r="I771" t="s">
        <v>442</v>
      </c>
      <c r="J771" t="s">
        <v>32</v>
      </c>
      <c r="K771" t="s">
        <v>29</v>
      </c>
      <c r="L771" t="s">
        <v>27</v>
      </c>
      <c r="M771">
        <v>2139.63</v>
      </c>
      <c r="N771" s="1">
        <v>43495</v>
      </c>
      <c r="O771" t="s">
        <v>17</v>
      </c>
      <c r="P771" t="s">
        <v>35</v>
      </c>
      <c r="R771" s="1">
        <v>43852</v>
      </c>
    </row>
    <row r="772" spans="2:18" x14ac:dyDescent="0.3">
      <c r="B772" t="s">
        <v>439</v>
      </c>
      <c r="C772" t="s">
        <v>830</v>
      </c>
      <c r="D772" t="s">
        <v>14</v>
      </c>
      <c r="E772" s="1">
        <v>43448</v>
      </c>
      <c r="F772" s="1">
        <v>43812</v>
      </c>
      <c r="G772" t="s">
        <v>23</v>
      </c>
      <c r="H772">
        <v>2</v>
      </c>
      <c r="I772" t="s">
        <v>451</v>
      </c>
      <c r="J772" t="s">
        <v>32</v>
      </c>
      <c r="K772" t="s">
        <v>23</v>
      </c>
      <c r="L772" t="s">
        <v>432</v>
      </c>
      <c r="M772">
        <v>28050</v>
      </c>
      <c r="N772" s="1">
        <v>43448</v>
      </c>
      <c r="O772" t="s">
        <v>17</v>
      </c>
      <c r="P772" t="s">
        <v>35</v>
      </c>
      <c r="R772" s="1">
        <v>43852</v>
      </c>
    </row>
    <row r="773" spans="2:18" x14ac:dyDescent="0.3">
      <c r="B773" t="s">
        <v>439</v>
      </c>
      <c r="C773" t="s">
        <v>830</v>
      </c>
      <c r="D773" t="s">
        <v>14</v>
      </c>
      <c r="E773" s="1">
        <v>43448</v>
      </c>
      <c r="F773" s="1">
        <v>43812</v>
      </c>
      <c r="G773" t="s">
        <v>23</v>
      </c>
      <c r="H773">
        <v>2</v>
      </c>
      <c r="I773" t="s">
        <v>451</v>
      </c>
      <c r="J773" t="s">
        <v>32</v>
      </c>
      <c r="K773" t="s">
        <v>23</v>
      </c>
      <c r="L773" t="s">
        <v>432</v>
      </c>
      <c r="M773">
        <v>56100</v>
      </c>
      <c r="N773" s="1">
        <v>43532</v>
      </c>
      <c r="O773" t="s">
        <v>17</v>
      </c>
      <c r="P773" t="s">
        <v>35</v>
      </c>
      <c r="R773" s="1">
        <v>43852</v>
      </c>
    </row>
    <row r="774" spans="2:18" x14ac:dyDescent="0.3">
      <c r="B774" t="s">
        <v>439</v>
      </c>
      <c r="C774" t="s">
        <v>830</v>
      </c>
      <c r="D774" t="s">
        <v>14</v>
      </c>
      <c r="E774" s="1">
        <v>43448</v>
      </c>
      <c r="F774" s="1">
        <v>43812</v>
      </c>
      <c r="G774" t="s">
        <v>23</v>
      </c>
      <c r="H774">
        <v>2</v>
      </c>
      <c r="I774" t="s">
        <v>451</v>
      </c>
      <c r="J774" t="s">
        <v>32</v>
      </c>
      <c r="K774" t="s">
        <v>23</v>
      </c>
      <c r="L774" t="s">
        <v>432</v>
      </c>
      <c r="M774">
        <v>56100</v>
      </c>
      <c r="N774" s="1">
        <v>43532</v>
      </c>
      <c r="O774" t="s">
        <v>17</v>
      </c>
      <c r="P774" t="s">
        <v>35</v>
      </c>
      <c r="R774" s="1">
        <v>43852</v>
      </c>
    </row>
    <row r="775" spans="2:18" x14ac:dyDescent="0.3">
      <c r="B775" t="s">
        <v>439</v>
      </c>
      <c r="C775" t="s">
        <v>830</v>
      </c>
      <c r="D775" t="s">
        <v>14</v>
      </c>
      <c r="E775" s="1">
        <v>43448</v>
      </c>
      <c r="F775" s="1">
        <v>43812</v>
      </c>
      <c r="G775" t="s">
        <v>23</v>
      </c>
      <c r="H775">
        <v>2</v>
      </c>
      <c r="I775" t="s">
        <v>451</v>
      </c>
      <c r="J775" t="s">
        <v>32</v>
      </c>
      <c r="K775" t="s">
        <v>23</v>
      </c>
      <c r="L775" t="s">
        <v>432</v>
      </c>
      <c r="M775">
        <v>14025</v>
      </c>
      <c r="N775" s="1">
        <v>43760</v>
      </c>
      <c r="O775" t="s">
        <v>17</v>
      </c>
      <c r="P775" t="s">
        <v>35</v>
      </c>
      <c r="R775" s="1">
        <v>43852</v>
      </c>
    </row>
    <row r="776" spans="2:18" x14ac:dyDescent="0.3">
      <c r="B776" t="s">
        <v>439</v>
      </c>
      <c r="C776" t="s">
        <v>830</v>
      </c>
      <c r="D776" t="s">
        <v>14</v>
      </c>
      <c r="E776" s="1">
        <v>43448</v>
      </c>
      <c r="F776" s="1">
        <v>43812</v>
      </c>
      <c r="G776" t="s">
        <v>23</v>
      </c>
      <c r="H776">
        <v>2</v>
      </c>
      <c r="I776" t="s">
        <v>451</v>
      </c>
      <c r="J776" t="s">
        <v>32</v>
      </c>
      <c r="K776" t="s">
        <v>23</v>
      </c>
      <c r="L776" t="s">
        <v>432</v>
      </c>
      <c r="M776">
        <v>14025</v>
      </c>
      <c r="N776" s="1">
        <v>43760</v>
      </c>
      <c r="O776" t="s">
        <v>17</v>
      </c>
      <c r="P776" t="s">
        <v>35</v>
      </c>
      <c r="R776" s="1">
        <v>43852</v>
      </c>
    </row>
    <row r="777" spans="2:18" x14ac:dyDescent="0.3">
      <c r="B777" t="s">
        <v>483</v>
      </c>
      <c r="C777" t="s">
        <v>419</v>
      </c>
      <c r="D777" t="s">
        <v>14</v>
      </c>
      <c r="E777" s="1">
        <v>43469</v>
      </c>
      <c r="F777" s="1">
        <v>43833</v>
      </c>
      <c r="G777" t="s">
        <v>19</v>
      </c>
      <c r="H777">
        <v>10</v>
      </c>
      <c r="I777" t="s">
        <v>441</v>
      </c>
      <c r="J777" t="s">
        <v>32</v>
      </c>
      <c r="K777" t="s">
        <v>20</v>
      </c>
      <c r="L777" t="s">
        <v>27</v>
      </c>
      <c r="M777">
        <v>156000</v>
      </c>
      <c r="N777" s="1">
        <v>43469</v>
      </c>
      <c r="O777" t="s">
        <v>17</v>
      </c>
      <c r="P777" t="s">
        <v>35</v>
      </c>
      <c r="R777" s="1">
        <v>43852</v>
      </c>
    </row>
    <row r="778" spans="2:18" x14ac:dyDescent="0.3">
      <c r="B778" t="s">
        <v>484</v>
      </c>
      <c r="C778" t="s">
        <v>419</v>
      </c>
      <c r="D778" t="s">
        <v>14</v>
      </c>
      <c r="E778" s="1">
        <v>43469</v>
      </c>
      <c r="F778" s="1">
        <v>43833</v>
      </c>
      <c r="G778" t="s">
        <v>19</v>
      </c>
      <c r="H778">
        <v>10</v>
      </c>
      <c r="I778" t="s">
        <v>441</v>
      </c>
      <c r="J778" t="s">
        <v>32</v>
      </c>
      <c r="K778" t="s">
        <v>20</v>
      </c>
      <c r="L778" t="s">
        <v>27</v>
      </c>
      <c r="M778">
        <v>5253.23</v>
      </c>
      <c r="N778" s="1">
        <v>43514</v>
      </c>
      <c r="O778" t="s">
        <v>17</v>
      </c>
      <c r="P778" t="s">
        <v>35</v>
      </c>
      <c r="R778" s="1">
        <v>43852</v>
      </c>
    </row>
    <row r="779" spans="2:18" x14ac:dyDescent="0.3">
      <c r="B779" t="s">
        <v>485</v>
      </c>
      <c r="C779" t="s">
        <v>419</v>
      </c>
      <c r="D779" t="s">
        <v>14</v>
      </c>
      <c r="E779" s="1">
        <v>43469</v>
      </c>
      <c r="F779" s="1">
        <v>43833</v>
      </c>
      <c r="G779" t="s">
        <v>19</v>
      </c>
      <c r="H779">
        <v>10</v>
      </c>
      <c r="I779" t="s">
        <v>441</v>
      </c>
      <c r="J779" t="s">
        <v>32</v>
      </c>
      <c r="K779" t="s">
        <v>20</v>
      </c>
      <c r="L779" t="s">
        <v>27</v>
      </c>
      <c r="M779">
        <v>6769.65</v>
      </c>
      <c r="N779" s="1">
        <v>43631</v>
      </c>
      <c r="O779" t="s">
        <v>17</v>
      </c>
      <c r="P779" t="s">
        <v>35</v>
      </c>
      <c r="R779" s="1">
        <v>43852</v>
      </c>
    </row>
    <row r="780" spans="2:18" x14ac:dyDescent="0.3">
      <c r="B780" t="s">
        <v>486</v>
      </c>
      <c r="C780" t="s">
        <v>419</v>
      </c>
      <c r="D780" t="s">
        <v>14</v>
      </c>
      <c r="E780" s="1">
        <v>43469</v>
      </c>
      <c r="F780" s="1">
        <v>43833</v>
      </c>
      <c r="G780" t="s">
        <v>19</v>
      </c>
      <c r="H780">
        <v>10</v>
      </c>
      <c r="I780" t="s">
        <v>441</v>
      </c>
      <c r="J780" t="s">
        <v>32</v>
      </c>
      <c r="K780" t="s">
        <v>20</v>
      </c>
      <c r="L780" t="s">
        <v>27</v>
      </c>
      <c r="M780">
        <v>8961.98</v>
      </c>
      <c r="N780" s="1">
        <v>43641</v>
      </c>
      <c r="O780" t="s">
        <v>17</v>
      </c>
      <c r="P780" t="s">
        <v>35</v>
      </c>
      <c r="R780" s="1">
        <v>43852</v>
      </c>
    </row>
    <row r="781" spans="2:18" x14ac:dyDescent="0.3">
      <c r="B781" t="s">
        <v>509</v>
      </c>
      <c r="C781" t="s">
        <v>429</v>
      </c>
      <c r="D781" t="s">
        <v>14</v>
      </c>
      <c r="E781" s="1">
        <v>43524</v>
      </c>
      <c r="F781" s="1">
        <v>43888</v>
      </c>
      <c r="G781" t="s">
        <v>19</v>
      </c>
      <c r="H781">
        <v>10</v>
      </c>
      <c r="I781" t="s">
        <v>441</v>
      </c>
      <c r="J781" t="s">
        <v>32</v>
      </c>
      <c r="K781" t="s">
        <v>20</v>
      </c>
      <c r="L781" t="s">
        <v>27</v>
      </c>
      <c r="M781">
        <v>329250</v>
      </c>
      <c r="N781" s="1">
        <v>43524</v>
      </c>
      <c r="O781" t="s">
        <v>17</v>
      </c>
      <c r="P781" t="s">
        <v>35</v>
      </c>
      <c r="R781" s="1">
        <v>43852</v>
      </c>
    </row>
    <row r="782" spans="2:18" x14ac:dyDescent="0.3">
      <c r="B782" t="s">
        <v>510</v>
      </c>
      <c r="C782" t="s">
        <v>429</v>
      </c>
      <c r="D782" t="s">
        <v>14</v>
      </c>
      <c r="E782" s="1">
        <v>43524</v>
      </c>
      <c r="F782" s="1">
        <v>43888</v>
      </c>
      <c r="G782" t="s">
        <v>19</v>
      </c>
      <c r="H782">
        <v>10</v>
      </c>
      <c r="I782" t="s">
        <v>441</v>
      </c>
      <c r="J782" t="s">
        <v>32</v>
      </c>
      <c r="K782" t="s">
        <v>20</v>
      </c>
      <c r="L782" t="s">
        <v>27</v>
      </c>
      <c r="M782">
        <v>10772.33</v>
      </c>
      <c r="N782" s="1">
        <v>43538</v>
      </c>
      <c r="O782" t="s">
        <v>17</v>
      </c>
      <c r="P782" t="s">
        <v>35</v>
      </c>
      <c r="R782" s="1">
        <v>43852</v>
      </c>
    </row>
    <row r="783" spans="2:18" x14ac:dyDescent="0.3">
      <c r="B783" t="s">
        <v>511</v>
      </c>
      <c r="C783" t="s">
        <v>429</v>
      </c>
      <c r="D783" t="s">
        <v>14</v>
      </c>
      <c r="E783" s="1">
        <v>43524</v>
      </c>
      <c r="F783" s="1">
        <v>43888</v>
      </c>
      <c r="G783" t="s">
        <v>19</v>
      </c>
      <c r="H783">
        <v>10</v>
      </c>
      <c r="I783" t="s">
        <v>441</v>
      </c>
      <c r="J783" t="s">
        <v>32</v>
      </c>
      <c r="K783" t="s">
        <v>20</v>
      </c>
      <c r="L783" t="s">
        <v>27</v>
      </c>
      <c r="M783">
        <v>9283.0499999999993</v>
      </c>
      <c r="N783" s="1">
        <v>43573</v>
      </c>
      <c r="O783" t="s">
        <v>17</v>
      </c>
      <c r="P783" t="s">
        <v>35</v>
      </c>
      <c r="R783" s="1">
        <v>43852</v>
      </c>
    </row>
    <row r="784" spans="2:18" x14ac:dyDescent="0.3">
      <c r="B784" t="s">
        <v>512</v>
      </c>
      <c r="C784" t="s">
        <v>429</v>
      </c>
      <c r="D784" t="s">
        <v>14</v>
      </c>
      <c r="E784" s="1">
        <v>43524</v>
      </c>
      <c r="F784" s="1">
        <v>43888</v>
      </c>
      <c r="G784" t="s">
        <v>19</v>
      </c>
      <c r="H784">
        <v>10</v>
      </c>
      <c r="I784" t="s">
        <v>441</v>
      </c>
      <c r="J784" t="s">
        <v>32</v>
      </c>
      <c r="K784" t="s">
        <v>20</v>
      </c>
      <c r="L784" t="s">
        <v>27</v>
      </c>
      <c r="M784">
        <v>6903.45</v>
      </c>
      <c r="N784" s="1">
        <v>43615</v>
      </c>
      <c r="O784" t="s">
        <v>17</v>
      </c>
      <c r="P784" t="s">
        <v>35</v>
      </c>
      <c r="R784" s="1">
        <v>43852</v>
      </c>
    </row>
    <row r="785" spans="2:18" x14ac:dyDescent="0.3">
      <c r="B785" t="s">
        <v>513</v>
      </c>
      <c r="C785" t="s">
        <v>429</v>
      </c>
      <c r="D785" t="s">
        <v>14</v>
      </c>
      <c r="E785" s="1">
        <v>43524</v>
      </c>
      <c r="F785" s="1">
        <v>43888</v>
      </c>
      <c r="G785" t="s">
        <v>19</v>
      </c>
      <c r="H785">
        <v>10</v>
      </c>
      <c r="I785" t="s">
        <v>441</v>
      </c>
      <c r="J785" t="s">
        <v>32</v>
      </c>
      <c r="K785" t="s">
        <v>20</v>
      </c>
      <c r="L785" t="s">
        <v>27</v>
      </c>
      <c r="M785">
        <v>399.23</v>
      </c>
      <c r="N785" s="1">
        <v>43637</v>
      </c>
      <c r="O785" t="s">
        <v>17</v>
      </c>
      <c r="P785" t="s">
        <v>35</v>
      </c>
      <c r="R785" s="1">
        <v>43852</v>
      </c>
    </row>
    <row r="786" spans="2:18" x14ac:dyDescent="0.3">
      <c r="B786" t="s">
        <v>514</v>
      </c>
      <c r="C786" t="s">
        <v>429</v>
      </c>
      <c r="D786" t="s">
        <v>14</v>
      </c>
      <c r="E786" s="1">
        <v>43524</v>
      </c>
      <c r="F786" s="1">
        <v>43888</v>
      </c>
      <c r="G786" t="s">
        <v>19</v>
      </c>
      <c r="H786">
        <v>10</v>
      </c>
      <c r="I786" t="s">
        <v>441</v>
      </c>
      <c r="J786" t="s">
        <v>32</v>
      </c>
      <c r="K786" t="s">
        <v>20</v>
      </c>
      <c r="L786" t="s">
        <v>27</v>
      </c>
      <c r="M786">
        <v>6259.35</v>
      </c>
      <c r="N786" s="1">
        <v>43637</v>
      </c>
      <c r="O786" t="s">
        <v>17</v>
      </c>
      <c r="P786" t="s">
        <v>35</v>
      </c>
      <c r="R786" s="1">
        <v>43852</v>
      </c>
    </row>
    <row r="787" spans="2:18" x14ac:dyDescent="0.3">
      <c r="B787" t="s">
        <v>515</v>
      </c>
      <c r="C787" t="s">
        <v>429</v>
      </c>
      <c r="D787" t="s">
        <v>14</v>
      </c>
      <c r="E787" s="1">
        <v>43524</v>
      </c>
      <c r="F787" s="1">
        <v>43888</v>
      </c>
      <c r="G787" t="s">
        <v>19</v>
      </c>
      <c r="H787">
        <v>10</v>
      </c>
      <c r="I787" t="s">
        <v>441</v>
      </c>
      <c r="J787" t="s">
        <v>32</v>
      </c>
      <c r="K787" t="s">
        <v>20</v>
      </c>
      <c r="L787" t="s">
        <v>27</v>
      </c>
      <c r="M787">
        <v>7110.45</v>
      </c>
      <c r="N787" s="1">
        <v>43675</v>
      </c>
      <c r="O787" t="s">
        <v>17</v>
      </c>
      <c r="P787" t="s">
        <v>35</v>
      </c>
      <c r="R787" s="1">
        <v>43852</v>
      </c>
    </row>
    <row r="788" spans="2:18" x14ac:dyDescent="0.3">
      <c r="B788" t="s">
        <v>516</v>
      </c>
      <c r="C788" t="s">
        <v>429</v>
      </c>
      <c r="D788" t="s">
        <v>14</v>
      </c>
      <c r="E788" s="1">
        <v>43524</v>
      </c>
      <c r="F788" s="1">
        <v>43888</v>
      </c>
      <c r="G788" t="s">
        <v>19</v>
      </c>
      <c r="H788">
        <v>10</v>
      </c>
      <c r="I788" t="s">
        <v>441</v>
      </c>
      <c r="J788" t="s">
        <v>32</v>
      </c>
      <c r="K788" t="s">
        <v>20</v>
      </c>
      <c r="L788" t="s">
        <v>27</v>
      </c>
      <c r="M788">
        <v>5501.03</v>
      </c>
      <c r="N788" s="1">
        <v>43759</v>
      </c>
      <c r="O788" t="s">
        <v>17</v>
      </c>
      <c r="P788" t="s">
        <v>35</v>
      </c>
      <c r="R788" s="1">
        <v>43852</v>
      </c>
    </row>
    <row r="789" spans="2:18" x14ac:dyDescent="0.3">
      <c r="B789" t="s">
        <v>505</v>
      </c>
      <c r="C789" t="s">
        <v>858</v>
      </c>
      <c r="D789" t="s">
        <v>14</v>
      </c>
      <c r="E789" s="1">
        <v>43677</v>
      </c>
      <c r="F789" s="1">
        <v>44042</v>
      </c>
      <c r="G789" t="s">
        <v>28</v>
      </c>
      <c r="H789">
        <v>3</v>
      </c>
      <c r="I789" t="s">
        <v>442</v>
      </c>
      <c r="J789" t="s">
        <v>32</v>
      </c>
      <c r="K789" t="s">
        <v>29</v>
      </c>
      <c r="L789" t="s">
        <v>432</v>
      </c>
      <c r="M789">
        <v>87500</v>
      </c>
      <c r="N789" s="1">
        <v>43677</v>
      </c>
      <c r="O789" t="s">
        <v>17</v>
      </c>
      <c r="P789" t="s">
        <v>27</v>
      </c>
      <c r="R789" s="1">
        <v>43852</v>
      </c>
    </row>
    <row r="790" spans="2:18" x14ac:dyDescent="0.3">
      <c r="B790" t="s">
        <v>519</v>
      </c>
      <c r="C790" t="s">
        <v>945</v>
      </c>
      <c r="D790" t="s">
        <v>14</v>
      </c>
      <c r="E790" s="1">
        <v>43684</v>
      </c>
      <c r="F790" s="1">
        <v>43867</v>
      </c>
      <c r="G790" t="s">
        <v>26</v>
      </c>
      <c r="H790">
        <v>13</v>
      </c>
      <c r="I790" t="s">
        <v>449</v>
      </c>
      <c r="J790" t="s">
        <v>32</v>
      </c>
      <c r="K790" t="s">
        <v>16</v>
      </c>
      <c r="L790" t="s">
        <v>432</v>
      </c>
      <c r="M790">
        <v>6183.87</v>
      </c>
      <c r="N790" s="1">
        <v>43684</v>
      </c>
      <c r="O790" t="s">
        <v>17</v>
      </c>
      <c r="P790" t="s">
        <v>27</v>
      </c>
      <c r="R790" s="1">
        <v>43852</v>
      </c>
    </row>
    <row r="791" spans="2:18" x14ac:dyDescent="0.3">
      <c r="B791" t="s">
        <v>436</v>
      </c>
      <c r="C791" t="s">
        <v>159</v>
      </c>
      <c r="D791" t="s">
        <v>14</v>
      </c>
      <c r="E791" s="1">
        <v>43525</v>
      </c>
      <c r="F791" s="1">
        <v>43890</v>
      </c>
      <c r="G791" t="s">
        <v>16</v>
      </c>
      <c r="H791">
        <v>1</v>
      </c>
      <c r="I791" t="s">
        <v>450</v>
      </c>
      <c r="J791" t="s">
        <v>32</v>
      </c>
      <c r="K791" t="s">
        <v>16</v>
      </c>
      <c r="L791" t="s">
        <v>432</v>
      </c>
      <c r="M791">
        <v>31250</v>
      </c>
      <c r="N791" s="1">
        <v>43525</v>
      </c>
      <c r="O791" t="s">
        <v>17</v>
      </c>
      <c r="P791" t="s">
        <v>27</v>
      </c>
      <c r="R791" s="1">
        <v>43852</v>
      </c>
    </row>
    <row r="792" spans="2:18" x14ac:dyDescent="0.3">
      <c r="B792" t="s">
        <v>436</v>
      </c>
      <c r="C792" t="s">
        <v>161</v>
      </c>
      <c r="D792" t="s">
        <v>14</v>
      </c>
      <c r="E792" s="1">
        <v>43525</v>
      </c>
      <c r="F792" s="1">
        <v>43890</v>
      </c>
      <c r="G792" t="s">
        <v>16</v>
      </c>
      <c r="H792">
        <v>1</v>
      </c>
      <c r="I792" t="s">
        <v>450</v>
      </c>
      <c r="J792" t="s">
        <v>32</v>
      </c>
      <c r="K792" t="s">
        <v>16</v>
      </c>
      <c r="L792" t="s">
        <v>432</v>
      </c>
      <c r="M792">
        <v>75000</v>
      </c>
      <c r="N792" s="1">
        <v>43525</v>
      </c>
      <c r="O792" t="s">
        <v>17</v>
      </c>
      <c r="P792" t="s">
        <v>27</v>
      </c>
      <c r="R792" s="1">
        <v>43852</v>
      </c>
    </row>
    <row r="793" spans="2:18" x14ac:dyDescent="0.3">
      <c r="B793" t="s">
        <v>436</v>
      </c>
      <c r="C793" t="s">
        <v>162</v>
      </c>
      <c r="D793" t="s">
        <v>14</v>
      </c>
      <c r="E793" s="1">
        <v>43507</v>
      </c>
      <c r="F793" s="1">
        <v>43871</v>
      </c>
      <c r="G793" t="s">
        <v>16</v>
      </c>
      <c r="H793">
        <v>1</v>
      </c>
      <c r="I793" t="s">
        <v>450</v>
      </c>
      <c r="J793" t="s">
        <v>32</v>
      </c>
      <c r="K793" t="s">
        <v>16</v>
      </c>
      <c r="L793" t="s">
        <v>432</v>
      </c>
      <c r="M793">
        <v>21875</v>
      </c>
      <c r="N793" s="1">
        <v>43507</v>
      </c>
      <c r="O793" t="s">
        <v>17</v>
      </c>
      <c r="P793" t="s">
        <v>27</v>
      </c>
      <c r="R793" s="1">
        <v>43852</v>
      </c>
    </row>
    <row r="794" spans="2:18" x14ac:dyDescent="0.3">
      <c r="B794" t="s">
        <v>465</v>
      </c>
      <c r="C794" t="s">
        <v>148</v>
      </c>
      <c r="D794" t="s">
        <v>14</v>
      </c>
      <c r="E794" s="1">
        <v>43523</v>
      </c>
      <c r="F794" s="1">
        <v>43887</v>
      </c>
      <c r="G794" t="s">
        <v>24</v>
      </c>
      <c r="H794">
        <v>1</v>
      </c>
      <c r="I794" t="s">
        <v>450</v>
      </c>
      <c r="J794" t="s">
        <v>32</v>
      </c>
      <c r="K794" t="s">
        <v>25</v>
      </c>
      <c r="L794" t="s">
        <v>432</v>
      </c>
      <c r="M794">
        <v>2141.5500000000002</v>
      </c>
      <c r="N794" s="1">
        <v>43523</v>
      </c>
      <c r="O794" t="s">
        <v>17</v>
      </c>
      <c r="P794" t="s">
        <v>27</v>
      </c>
      <c r="R794" s="1">
        <v>43852</v>
      </c>
    </row>
    <row r="795" spans="2:18" x14ac:dyDescent="0.3">
      <c r="B795" t="s">
        <v>437</v>
      </c>
      <c r="C795" t="s">
        <v>237</v>
      </c>
      <c r="D795" t="s">
        <v>14</v>
      </c>
      <c r="E795" s="1">
        <v>43524</v>
      </c>
      <c r="F795" s="1">
        <v>43612</v>
      </c>
      <c r="G795" t="s">
        <v>28</v>
      </c>
      <c r="H795">
        <v>1</v>
      </c>
      <c r="I795" t="s">
        <v>450</v>
      </c>
      <c r="J795" t="s">
        <v>32</v>
      </c>
      <c r="K795" t="s">
        <v>38</v>
      </c>
      <c r="L795" t="s">
        <v>432</v>
      </c>
      <c r="M795">
        <v>21929.45</v>
      </c>
      <c r="N795" s="1">
        <v>43525</v>
      </c>
      <c r="O795" t="s">
        <v>17</v>
      </c>
      <c r="P795" t="s">
        <v>27</v>
      </c>
      <c r="R795" s="1">
        <v>43852</v>
      </c>
    </row>
    <row r="796" spans="2:18" x14ac:dyDescent="0.3">
      <c r="B796" t="s">
        <v>517</v>
      </c>
      <c r="C796" t="s">
        <v>841</v>
      </c>
      <c r="D796" t="s">
        <v>14</v>
      </c>
      <c r="E796" s="1">
        <v>43842</v>
      </c>
      <c r="F796" s="1">
        <v>44207</v>
      </c>
      <c r="G796" t="s">
        <v>23</v>
      </c>
      <c r="H796">
        <v>13</v>
      </c>
      <c r="I796" t="s">
        <v>449</v>
      </c>
      <c r="J796" t="s">
        <v>32</v>
      </c>
      <c r="K796" t="s">
        <v>23</v>
      </c>
      <c r="L796" t="s">
        <v>432</v>
      </c>
      <c r="M796">
        <v>11310.75</v>
      </c>
      <c r="N796" s="1">
        <v>43842</v>
      </c>
      <c r="O796" t="s">
        <v>17</v>
      </c>
      <c r="P796" t="s">
        <v>27</v>
      </c>
      <c r="R796" s="1">
        <v>43852</v>
      </c>
    </row>
    <row r="797" spans="2:18" x14ac:dyDescent="0.3">
      <c r="B797" t="s">
        <v>528</v>
      </c>
      <c r="C797" t="s">
        <v>272</v>
      </c>
      <c r="D797" t="s">
        <v>14</v>
      </c>
      <c r="E797" s="1">
        <v>43657</v>
      </c>
      <c r="F797" s="1">
        <v>44022</v>
      </c>
      <c r="G797" t="s">
        <v>24</v>
      </c>
      <c r="H797">
        <v>13</v>
      </c>
      <c r="I797" t="s">
        <v>449</v>
      </c>
      <c r="J797" t="s">
        <v>32</v>
      </c>
      <c r="K797" t="s">
        <v>25</v>
      </c>
      <c r="L797" t="s">
        <v>432</v>
      </c>
      <c r="M797">
        <v>21905.200000000001</v>
      </c>
      <c r="N797" s="1">
        <v>43657</v>
      </c>
      <c r="O797" t="s">
        <v>17</v>
      </c>
      <c r="P797" t="s">
        <v>27</v>
      </c>
      <c r="R797" s="1">
        <v>43852</v>
      </c>
    </row>
    <row r="798" spans="2:18" x14ac:dyDescent="0.3">
      <c r="B798" t="s">
        <v>529</v>
      </c>
      <c r="C798" t="s">
        <v>273</v>
      </c>
      <c r="D798" t="s">
        <v>14</v>
      </c>
      <c r="E798" s="1">
        <v>43656</v>
      </c>
      <c r="F798" s="1">
        <v>44021</v>
      </c>
      <c r="G798" t="s">
        <v>26</v>
      </c>
      <c r="H798">
        <v>13</v>
      </c>
      <c r="I798" t="s">
        <v>449</v>
      </c>
      <c r="J798" t="s">
        <v>32</v>
      </c>
      <c r="K798" t="s">
        <v>25</v>
      </c>
      <c r="L798" t="s">
        <v>432</v>
      </c>
      <c r="M798">
        <v>337.5</v>
      </c>
      <c r="N798" s="1">
        <v>43656</v>
      </c>
      <c r="O798" t="s">
        <v>17</v>
      </c>
      <c r="P798" t="s">
        <v>27</v>
      </c>
      <c r="R798" s="1">
        <v>43852</v>
      </c>
    </row>
    <row r="799" spans="2:18" x14ac:dyDescent="0.3">
      <c r="B799" t="s">
        <v>438</v>
      </c>
      <c r="C799" t="s">
        <v>304</v>
      </c>
      <c r="D799" t="s">
        <v>14</v>
      </c>
      <c r="E799" s="1">
        <v>43466</v>
      </c>
      <c r="F799" s="1">
        <v>43830</v>
      </c>
      <c r="G799" t="s">
        <v>24</v>
      </c>
      <c r="H799">
        <v>1</v>
      </c>
      <c r="I799" t="s">
        <v>450</v>
      </c>
      <c r="J799" t="s">
        <v>32</v>
      </c>
      <c r="K799" t="s">
        <v>38</v>
      </c>
      <c r="L799" t="s">
        <v>432</v>
      </c>
      <c r="M799">
        <v>399509.89</v>
      </c>
      <c r="N799" s="1">
        <v>43466</v>
      </c>
      <c r="O799" t="s">
        <v>17</v>
      </c>
      <c r="P799" t="s">
        <v>27</v>
      </c>
      <c r="R799" s="1">
        <v>43852</v>
      </c>
    </row>
    <row r="800" spans="2:18" x14ac:dyDescent="0.3">
      <c r="B800" t="s">
        <v>438</v>
      </c>
      <c r="C800" t="s">
        <v>310</v>
      </c>
      <c r="D800" t="s">
        <v>14</v>
      </c>
      <c r="E800" s="1">
        <v>43644</v>
      </c>
      <c r="F800" s="1">
        <v>44009</v>
      </c>
      <c r="G800" t="s">
        <v>24</v>
      </c>
      <c r="H800">
        <v>1</v>
      </c>
      <c r="I800" t="s">
        <v>450</v>
      </c>
      <c r="J800" t="s">
        <v>32</v>
      </c>
      <c r="K800" t="s">
        <v>38</v>
      </c>
      <c r="L800" t="s">
        <v>432</v>
      </c>
      <c r="M800">
        <v>75395.039999999994</v>
      </c>
      <c r="N800" s="1">
        <v>43644</v>
      </c>
      <c r="O800" t="s">
        <v>17</v>
      </c>
      <c r="P800" t="s">
        <v>27</v>
      </c>
      <c r="R800" s="1">
        <v>43852</v>
      </c>
    </row>
    <row r="801" spans="2:18" x14ac:dyDescent="0.3">
      <c r="B801" t="s">
        <v>438</v>
      </c>
      <c r="C801" t="s">
        <v>311</v>
      </c>
      <c r="D801" t="s">
        <v>14</v>
      </c>
      <c r="E801" s="1">
        <v>43644</v>
      </c>
      <c r="F801" s="1">
        <v>44009</v>
      </c>
      <c r="G801" t="s">
        <v>24</v>
      </c>
      <c r="H801">
        <v>1</v>
      </c>
      <c r="I801" t="s">
        <v>450</v>
      </c>
      <c r="J801" t="s">
        <v>32</v>
      </c>
      <c r="K801" t="s">
        <v>38</v>
      </c>
      <c r="L801" t="s">
        <v>432</v>
      </c>
      <c r="M801">
        <v>53595</v>
      </c>
      <c r="N801" s="1">
        <v>43644</v>
      </c>
      <c r="O801" t="s">
        <v>17</v>
      </c>
      <c r="P801" t="s">
        <v>27</v>
      </c>
      <c r="R801" s="1">
        <v>43852</v>
      </c>
    </row>
    <row r="802" spans="2:18" x14ac:dyDescent="0.3">
      <c r="B802" t="s">
        <v>438</v>
      </c>
      <c r="C802" t="s">
        <v>331</v>
      </c>
      <c r="D802" t="s">
        <v>14</v>
      </c>
      <c r="E802" s="1">
        <v>43575</v>
      </c>
      <c r="F802" s="1">
        <v>43665</v>
      </c>
      <c r="G802" t="s">
        <v>28</v>
      </c>
      <c r="H802">
        <v>1</v>
      </c>
      <c r="I802" t="s">
        <v>450</v>
      </c>
      <c r="J802" t="s">
        <v>32</v>
      </c>
      <c r="K802" t="s">
        <v>38</v>
      </c>
      <c r="L802" t="s">
        <v>432</v>
      </c>
      <c r="M802">
        <v>40959.629999999997</v>
      </c>
      <c r="N802" s="1">
        <v>43575</v>
      </c>
      <c r="O802" t="s">
        <v>17</v>
      </c>
      <c r="P802" t="s">
        <v>27</v>
      </c>
      <c r="R802" s="1">
        <v>43852</v>
      </c>
    </row>
    <row r="803" spans="2:18" x14ac:dyDescent="0.3">
      <c r="B803" t="s">
        <v>438</v>
      </c>
      <c r="C803" t="s">
        <v>332</v>
      </c>
      <c r="D803" t="s">
        <v>14</v>
      </c>
      <c r="E803" s="1">
        <v>43655</v>
      </c>
      <c r="F803" s="1">
        <v>43746</v>
      </c>
      <c r="G803" t="s">
        <v>28</v>
      </c>
      <c r="H803">
        <v>11</v>
      </c>
      <c r="I803" t="s">
        <v>446</v>
      </c>
      <c r="J803" t="s">
        <v>32</v>
      </c>
      <c r="K803" t="s">
        <v>38</v>
      </c>
      <c r="L803" t="s">
        <v>432</v>
      </c>
      <c r="M803">
        <v>8263.94</v>
      </c>
      <c r="N803" s="1">
        <v>43655</v>
      </c>
      <c r="O803" t="s">
        <v>17</v>
      </c>
      <c r="P803" t="s">
        <v>27</v>
      </c>
      <c r="R803" s="1">
        <v>43852</v>
      </c>
    </row>
    <row r="804" spans="2:18" x14ac:dyDescent="0.3">
      <c r="B804" t="s">
        <v>438</v>
      </c>
      <c r="C804" t="s">
        <v>332</v>
      </c>
      <c r="D804" t="s">
        <v>14</v>
      </c>
      <c r="E804" s="1">
        <v>43655</v>
      </c>
      <c r="F804" s="1">
        <v>43746</v>
      </c>
      <c r="G804" t="s">
        <v>28</v>
      </c>
      <c r="H804">
        <v>11</v>
      </c>
      <c r="I804" t="s">
        <v>446</v>
      </c>
      <c r="J804" t="s">
        <v>32</v>
      </c>
      <c r="K804" t="s">
        <v>38</v>
      </c>
      <c r="L804" t="s">
        <v>432</v>
      </c>
      <c r="M804">
        <v>0</v>
      </c>
      <c r="N804" s="1">
        <v>43655</v>
      </c>
      <c r="O804" t="s">
        <v>17</v>
      </c>
      <c r="P804" t="s">
        <v>27</v>
      </c>
      <c r="R804" s="1">
        <v>43852</v>
      </c>
    </row>
    <row r="805" spans="2:18" x14ac:dyDescent="0.3">
      <c r="B805" t="s">
        <v>438</v>
      </c>
      <c r="C805" t="s">
        <v>333</v>
      </c>
      <c r="D805" t="s">
        <v>14</v>
      </c>
      <c r="E805" s="1">
        <v>43735</v>
      </c>
      <c r="F805" s="1">
        <v>43916</v>
      </c>
      <c r="G805" t="s">
        <v>28</v>
      </c>
      <c r="H805">
        <v>11</v>
      </c>
      <c r="I805" t="s">
        <v>446</v>
      </c>
      <c r="J805" t="s">
        <v>32</v>
      </c>
      <c r="K805" t="s">
        <v>38</v>
      </c>
      <c r="L805" t="s">
        <v>432</v>
      </c>
      <c r="M805">
        <v>67102.13</v>
      </c>
      <c r="N805" s="1">
        <v>43735</v>
      </c>
      <c r="O805" t="s">
        <v>17</v>
      </c>
      <c r="P805" t="s">
        <v>27</v>
      </c>
      <c r="R805" s="1">
        <v>43852</v>
      </c>
    </row>
    <row r="806" spans="2:18" x14ac:dyDescent="0.3">
      <c r="B806" t="s">
        <v>438</v>
      </c>
      <c r="C806" t="s">
        <v>345</v>
      </c>
      <c r="D806" t="s">
        <v>14</v>
      </c>
      <c r="E806" s="1">
        <v>43628</v>
      </c>
      <c r="F806" s="1">
        <v>43993</v>
      </c>
      <c r="G806" t="s">
        <v>26</v>
      </c>
      <c r="H806">
        <v>1</v>
      </c>
      <c r="I806" t="s">
        <v>450</v>
      </c>
      <c r="J806" t="s">
        <v>32</v>
      </c>
      <c r="K806" t="s">
        <v>25</v>
      </c>
      <c r="L806" t="s">
        <v>432</v>
      </c>
      <c r="M806">
        <v>10937.5</v>
      </c>
      <c r="N806" s="1">
        <v>43628</v>
      </c>
      <c r="O806" t="s">
        <v>17</v>
      </c>
      <c r="P806" t="s">
        <v>27</v>
      </c>
      <c r="R806" s="1">
        <v>43852</v>
      </c>
    </row>
    <row r="807" spans="2:18" x14ac:dyDescent="0.3">
      <c r="B807" t="s">
        <v>438</v>
      </c>
      <c r="C807" t="s">
        <v>346</v>
      </c>
      <c r="D807" t="s">
        <v>14</v>
      </c>
      <c r="E807" s="1">
        <v>43662</v>
      </c>
      <c r="F807" s="1">
        <v>44027</v>
      </c>
      <c r="G807" t="s">
        <v>26</v>
      </c>
      <c r="H807">
        <v>1</v>
      </c>
      <c r="I807" t="s">
        <v>450</v>
      </c>
      <c r="J807" t="s">
        <v>32</v>
      </c>
      <c r="K807" t="s">
        <v>25</v>
      </c>
      <c r="L807" t="s">
        <v>432</v>
      </c>
      <c r="M807">
        <v>16474.5</v>
      </c>
      <c r="N807" s="1">
        <v>43662</v>
      </c>
      <c r="O807" t="s">
        <v>17</v>
      </c>
      <c r="P807" t="s">
        <v>27</v>
      </c>
      <c r="R807" s="1">
        <v>43852</v>
      </c>
    </row>
    <row r="808" spans="2:18" x14ac:dyDescent="0.3">
      <c r="B808" t="s">
        <v>438</v>
      </c>
      <c r="C808" t="s">
        <v>347</v>
      </c>
      <c r="D808" t="s">
        <v>14</v>
      </c>
      <c r="E808" s="1">
        <v>43662</v>
      </c>
      <c r="F808" s="1">
        <v>44027</v>
      </c>
      <c r="G808" t="s">
        <v>26</v>
      </c>
      <c r="H808">
        <v>1</v>
      </c>
      <c r="I808" t="s">
        <v>450</v>
      </c>
      <c r="J808" t="s">
        <v>32</v>
      </c>
      <c r="K808" t="s">
        <v>38</v>
      </c>
      <c r="L808" t="s">
        <v>432</v>
      </c>
      <c r="M808">
        <v>10776.25</v>
      </c>
      <c r="N808" s="1">
        <v>43662</v>
      </c>
      <c r="O808" t="s">
        <v>17</v>
      </c>
      <c r="P808" t="s">
        <v>27</v>
      </c>
      <c r="R808" s="1">
        <v>43852</v>
      </c>
    </row>
    <row r="809" spans="2:18" x14ac:dyDescent="0.3">
      <c r="B809" t="s">
        <v>438</v>
      </c>
      <c r="C809" t="s">
        <v>348</v>
      </c>
      <c r="D809" t="s">
        <v>14</v>
      </c>
      <c r="E809" s="1">
        <v>43662</v>
      </c>
      <c r="F809" s="1">
        <v>44027</v>
      </c>
      <c r="G809" t="s">
        <v>26</v>
      </c>
      <c r="H809">
        <v>1</v>
      </c>
      <c r="I809" t="s">
        <v>450</v>
      </c>
      <c r="J809" t="s">
        <v>32</v>
      </c>
      <c r="K809" t="s">
        <v>25</v>
      </c>
      <c r="L809" t="s">
        <v>432</v>
      </c>
      <c r="M809">
        <v>61042.25</v>
      </c>
      <c r="N809" s="1">
        <v>43662</v>
      </c>
      <c r="O809" t="s">
        <v>17</v>
      </c>
      <c r="P809" t="s">
        <v>27</v>
      </c>
      <c r="R809" s="1">
        <v>43852</v>
      </c>
    </row>
    <row r="810" spans="2:18" x14ac:dyDescent="0.3">
      <c r="B810" t="s">
        <v>496</v>
      </c>
      <c r="C810" t="s">
        <v>946</v>
      </c>
      <c r="D810" t="s">
        <v>14</v>
      </c>
      <c r="E810" s="1">
        <v>43969</v>
      </c>
      <c r="F810" s="1">
        <v>44061</v>
      </c>
      <c r="G810" t="s">
        <v>26</v>
      </c>
      <c r="H810">
        <v>13</v>
      </c>
      <c r="I810" t="s">
        <v>449</v>
      </c>
      <c r="J810" t="s">
        <v>32</v>
      </c>
      <c r="K810" t="s">
        <v>16</v>
      </c>
      <c r="L810" t="s">
        <v>432</v>
      </c>
      <c r="M810">
        <v>1390.13</v>
      </c>
      <c r="N810" s="1">
        <v>43969</v>
      </c>
      <c r="O810" t="s">
        <v>17</v>
      </c>
      <c r="P810" t="s">
        <v>27</v>
      </c>
      <c r="R810" s="1">
        <v>43852</v>
      </c>
    </row>
    <row r="811" spans="2:18" x14ac:dyDescent="0.3">
      <c r="B811" t="s">
        <v>544</v>
      </c>
      <c r="C811" t="s">
        <v>370</v>
      </c>
      <c r="D811" t="s">
        <v>14</v>
      </c>
      <c r="E811" s="1">
        <v>43477</v>
      </c>
      <c r="F811" s="1">
        <v>43841</v>
      </c>
      <c r="G811" t="s">
        <v>23</v>
      </c>
      <c r="H811">
        <v>13</v>
      </c>
      <c r="I811" t="s">
        <v>449</v>
      </c>
      <c r="J811" t="s">
        <v>32</v>
      </c>
      <c r="K811" t="s">
        <v>23</v>
      </c>
      <c r="L811" t="s">
        <v>431</v>
      </c>
      <c r="M811">
        <v>9075</v>
      </c>
      <c r="N811" s="1">
        <v>43477</v>
      </c>
      <c r="O811" t="s">
        <v>17</v>
      </c>
      <c r="P811" t="s">
        <v>27</v>
      </c>
      <c r="R811" s="1">
        <v>43852</v>
      </c>
    </row>
    <row r="812" spans="2:18" x14ac:dyDescent="0.3">
      <c r="B812" t="s">
        <v>545</v>
      </c>
      <c r="C812" t="s">
        <v>370</v>
      </c>
      <c r="D812" t="s">
        <v>14</v>
      </c>
      <c r="E812" s="1">
        <v>43477</v>
      </c>
      <c r="F812" s="1">
        <v>43841</v>
      </c>
      <c r="G812" t="s">
        <v>23</v>
      </c>
      <c r="H812">
        <v>13</v>
      </c>
      <c r="I812" t="s">
        <v>449</v>
      </c>
      <c r="J812" t="s">
        <v>32</v>
      </c>
      <c r="K812" t="s">
        <v>23</v>
      </c>
      <c r="L812" t="s">
        <v>431</v>
      </c>
      <c r="M812">
        <v>9075</v>
      </c>
      <c r="N812" s="1">
        <v>43477</v>
      </c>
      <c r="O812" t="s">
        <v>17</v>
      </c>
      <c r="P812" t="s">
        <v>27</v>
      </c>
      <c r="R812" s="1">
        <v>43852</v>
      </c>
    </row>
    <row r="813" spans="2:18" x14ac:dyDescent="0.3">
      <c r="B813" t="s">
        <v>546</v>
      </c>
      <c r="C813" t="s">
        <v>371</v>
      </c>
      <c r="D813" t="s">
        <v>14</v>
      </c>
      <c r="E813" s="1">
        <v>43477</v>
      </c>
      <c r="F813" s="1">
        <v>43841</v>
      </c>
      <c r="G813" t="s">
        <v>26</v>
      </c>
      <c r="H813">
        <v>13</v>
      </c>
      <c r="I813" t="s">
        <v>449</v>
      </c>
      <c r="J813" t="s">
        <v>32</v>
      </c>
      <c r="K813" t="s">
        <v>25</v>
      </c>
      <c r="L813" t="s">
        <v>432</v>
      </c>
      <c r="M813">
        <v>521.25</v>
      </c>
      <c r="N813" s="1">
        <v>43477</v>
      </c>
      <c r="O813" t="s">
        <v>17</v>
      </c>
      <c r="P813" t="s">
        <v>27</v>
      </c>
      <c r="R813" s="1">
        <v>43852</v>
      </c>
    </row>
    <row r="814" spans="2:18" x14ac:dyDescent="0.3">
      <c r="B814" t="s">
        <v>547</v>
      </c>
      <c r="C814" t="s">
        <v>372</v>
      </c>
      <c r="D814" t="s">
        <v>14</v>
      </c>
      <c r="E814" s="1">
        <v>43477</v>
      </c>
      <c r="F814" s="1">
        <v>43841</v>
      </c>
      <c r="G814" t="s">
        <v>24</v>
      </c>
      <c r="H814">
        <v>13</v>
      </c>
      <c r="I814" t="s">
        <v>449</v>
      </c>
      <c r="J814" t="s">
        <v>32</v>
      </c>
      <c r="K814" t="s">
        <v>25</v>
      </c>
      <c r="L814" t="s">
        <v>431</v>
      </c>
      <c r="M814">
        <v>7889.31</v>
      </c>
      <c r="N814" s="1">
        <v>43477</v>
      </c>
      <c r="O814" t="s">
        <v>17</v>
      </c>
      <c r="P814" t="s">
        <v>27</v>
      </c>
      <c r="R814" s="1">
        <v>43852</v>
      </c>
    </row>
    <row r="815" spans="2:18" x14ac:dyDescent="0.3">
      <c r="B815" t="s">
        <v>456</v>
      </c>
      <c r="C815" t="s">
        <v>947</v>
      </c>
      <c r="D815" t="s">
        <v>14</v>
      </c>
      <c r="E815" s="1">
        <v>43721</v>
      </c>
      <c r="F815" s="1">
        <v>44086</v>
      </c>
      <c r="G815" t="s">
        <v>24</v>
      </c>
      <c r="H815">
        <v>1</v>
      </c>
      <c r="I815" t="s">
        <v>450</v>
      </c>
      <c r="J815" t="s">
        <v>32</v>
      </c>
      <c r="K815" t="s">
        <v>38</v>
      </c>
      <c r="L815" t="s">
        <v>27</v>
      </c>
      <c r="M815">
        <v>4975.41</v>
      </c>
      <c r="N815" s="1">
        <v>43721</v>
      </c>
      <c r="O815" t="s">
        <v>17</v>
      </c>
      <c r="P815" t="s">
        <v>27</v>
      </c>
      <c r="R815" s="1">
        <v>43852</v>
      </c>
    </row>
    <row r="816" spans="2:18" x14ac:dyDescent="0.3">
      <c r="B816" t="s">
        <v>463</v>
      </c>
      <c r="C816" t="s">
        <v>46</v>
      </c>
      <c r="D816" t="s">
        <v>14</v>
      </c>
      <c r="E816" s="1">
        <v>43476</v>
      </c>
      <c r="F816" s="1">
        <v>43840</v>
      </c>
      <c r="G816" t="s">
        <v>23</v>
      </c>
      <c r="H816">
        <v>1</v>
      </c>
      <c r="I816" t="s">
        <v>450</v>
      </c>
      <c r="J816" t="s">
        <v>32</v>
      </c>
      <c r="K816" t="s">
        <v>23</v>
      </c>
      <c r="L816" t="s">
        <v>27</v>
      </c>
      <c r="M816">
        <v>8250</v>
      </c>
      <c r="N816" s="1">
        <v>43476</v>
      </c>
      <c r="O816" t="s">
        <v>17</v>
      </c>
      <c r="P816" t="s">
        <v>27</v>
      </c>
      <c r="R816" s="1">
        <v>43852</v>
      </c>
    </row>
    <row r="817" spans="2:18" x14ac:dyDescent="0.3">
      <c r="B817" t="s">
        <v>465</v>
      </c>
      <c r="C817" t="s">
        <v>948</v>
      </c>
      <c r="D817" t="s">
        <v>14</v>
      </c>
      <c r="E817" s="1">
        <v>43605</v>
      </c>
      <c r="F817" s="1">
        <v>43970</v>
      </c>
      <c r="G817" t="s">
        <v>26</v>
      </c>
      <c r="H817">
        <v>1</v>
      </c>
      <c r="I817" t="s">
        <v>450</v>
      </c>
      <c r="J817" t="s">
        <v>32</v>
      </c>
      <c r="K817" t="s">
        <v>16</v>
      </c>
      <c r="L817" t="s">
        <v>27</v>
      </c>
      <c r="M817">
        <v>8117</v>
      </c>
      <c r="N817" s="1">
        <v>43850</v>
      </c>
      <c r="O817" t="s">
        <v>17</v>
      </c>
      <c r="P817" t="s">
        <v>27</v>
      </c>
      <c r="R817" s="1">
        <v>43852</v>
      </c>
    </row>
    <row r="818" spans="2:18" x14ac:dyDescent="0.3">
      <c r="B818" t="s">
        <v>475</v>
      </c>
      <c r="C818" t="s">
        <v>54</v>
      </c>
      <c r="D818" t="s">
        <v>14</v>
      </c>
      <c r="E818" s="1">
        <v>43556</v>
      </c>
      <c r="F818" s="1">
        <v>43921</v>
      </c>
      <c r="G818" t="s">
        <v>19</v>
      </c>
      <c r="H818">
        <v>10</v>
      </c>
      <c r="I818" t="s">
        <v>441</v>
      </c>
      <c r="J818" t="s">
        <v>32</v>
      </c>
      <c r="K818" t="s">
        <v>20</v>
      </c>
      <c r="L818" t="s">
        <v>27</v>
      </c>
      <c r="M818">
        <v>60000</v>
      </c>
      <c r="N818" s="1">
        <v>43556</v>
      </c>
      <c r="O818" t="s">
        <v>17</v>
      </c>
      <c r="P818" t="s">
        <v>27</v>
      </c>
      <c r="R818" s="1">
        <v>43852</v>
      </c>
    </row>
    <row r="819" spans="2:18" x14ac:dyDescent="0.3">
      <c r="B819" t="s">
        <v>476</v>
      </c>
      <c r="C819" t="s">
        <v>54</v>
      </c>
      <c r="D819" t="s">
        <v>14</v>
      </c>
      <c r="E819" s="1">
        <v>43556</v>
      </c>
      <c r="F819" s="1">
        <v>43921</v>
      </c>
      <c r="G819" t="s">
        <v>19</v>
      </c>
      <c r="H819">
        <v>10</v>
      </c>
      <c r="I819" t="s">
        <v>441</v>
      </c>
      <c r="J819" t="s">
        <v>32</v>
      </c>
      <c r="K819" t="s">
        <v>20</v>
      </c>
      <c r="L819" t="s">
        <v>27</v>
      </c>
      <c r="M819">
        <v>60000</v>
      </c>
      <c r="N819" s="1">
        <v>43556</v>
      </c>
      <c r="O819" t="s">
        <v>17</v>
      </c>
      <c r="P819" t="s">
        <v>27</v>
      </c>
      <c r="R819" s="1">
        <v>43852</v>
      </c>
    </row>
    <row r="820" spans="2:18" x14ac:dyDescent="0.3">
      <c r="B820" t="s">
        <v>483</v>
      </c>
      <c r="C820" t="s">
        <v>57</v>
      </c>
      <c r="D820" t="s">
        <v>14</v>
      </c>
      <c r="E820" s="1">
        <v>43561</v>
      </c>
      <c r="F820" s="1">
        <v>43926</v>
      </c>
      <c r="G820" t="s">
        <v>23</v>
      </c>
      <c r="H820">
        <v>1</v>
      </c>
      <c r="I820" t="s">
        <v>450</v>
      </c>
      <c r="J820" t="s">
        <v>32</v>
      </c>
      <c r="K820" t="s">
        <v>23</v>
      </c>
      <c r="L820" t="s">
        <v>27</v>
      </c>
      <c r="M820">
        <v>26400</v>
      </c>
      <c r="N820" s="1">
        <v>43561</v>
      </c>
      <c r="O820" t="s">
        <v>17</v>
      </c>
      <c r="P820" t="s">
        <v>27</v>
      </c>
      <c r="R820" s="1">
        <v>43852</v>
      </c>
    </row>
    <row r="821" spans="2:18" x14ac:dyDescent="0.3">
      <c r="B821" t="s">
        <v>490</v>
      </c>
      <c r="C821" t="s">
        <v>62</v>
      </c>
      <c r="D821" t="s">
        <v>14</v>
      </c>
      <c r="E821" s="1">
        <v>43709</v>
      </c>
      <c r="F821" s="1">
        <v>44074</v>
      </c>
      <c r="G821" t="s">
        <v>24</v>
      </c>
      <c r="H821">
        <v>1</v>
      </c>
      <c r="I821" t="s">
        <v>450</v>
      </c>
      <c r="J821" t="s">
        <v>32</v>
      </c>
      <c r="K821" t="s">
        <v>25</v>
      </c>
      <c r="L821" t="s">
        <v>27</v>
      </c>
      <c r="M821">
        <v>13114.95</v>
      </c>
      <c r="N821" s="1">
        <v>43709</v>
      </c>
      <c r="O821" t="s">
        <v>17</v>
      </c>
      <c r="P821" t="s">
        <v>27</v>
      </c>
      <c r="R821" s="1">
        <v>43852</v>
      </c>
    </row>
    <row r="822" spans="2:18" x14ac:dyDescent="0.3">
      <c r="B822" t="s">
        <v>495</v>
      </c>
      <c r="C822" t="s">
        <v>64</v>
      </c>
      <c r="D822" t="s">
        <v>14</v>
      </c>
      <c r="E822" s="1">
        <v>43525</v>
      </c>
      <c r="F822" s="1">
        <v>43890</v>
      </c>
      <c r="G822" t="s">
        <v>23</v>
      </c>
      <c r="H822">
        <v>3</v>
      </c>
      <c r="I822" t="s">
        <v>442</v>
      </c>
      <c r="J822" t="s">
        <v>32</v>
      </c>
      <c r="K822" t="s">
        <v>29</v>
      </c>
      <c r="L822" t="s">
        <v>27</v>
      </c>
      <c r="M822">
        <v>18562.5</v>
      </c>
      <c r="N822" s="1">
        <v>43525</v>
      </c>
      <c r="O822" t="s">
        <v>17</v>
      </c>
      <c r="P822" t="s">
        <v>27</v>
      </c>
      <c r="R822" s="1">
        <v>43852</v>
      </c>
    </row>
    <row r="823" spans="2:18" x14ac:dyDescent="0.3">
      <c r="B823" t="s">
        <v>499</v>
      </c>
      <c r="C823" t="s">
        <v>68</v>
      </c>
      <c r="D823" t="s">
        <v>14</v>
      </c>
      <c r="E823" s="1">
        <v>43645</v>
      </c>
      <c r="F823" s="1">
        <v>44010</v>
      </c>
      <c r="G823" t="s">
        <v>19</v>
      </c>
      <c r="H823">
        <v>10</v>
      </c>
      <c r="I823" t="s">
        <v>441</v>
      </c>
      <c r="J823" t="s">
        <v>32</v>
      </c>
      <c r="K823" t="s">
        <v>20</v>
      </c>
      <c r="L823" t="s">
        <v>27</v>
      </c>
      <c r="M823">
        <v>8604.68</v>
      </c>
      <c r="N823" s="1">
        <v>43645</v>
      </c>
      <c r="O823" t="s">
        <v>17</v>
      </c>
      <c r="P823" t="s">
        <v>27</v>
      </c>
      <c r="R823" s="1">
        <v>43852</v>
      </c>
    </row>
    <row r="824" spans="2:18" x14ac:dyDescent="0.3">
      <c r="B824" t="s">
        <v>502</v>
      </c>
      <c r="C824" t="s">
        <v>70</v>
      </c>
      <c r="D824" t="s">
        <v>14</v>
      </c>
      <c r="E824" s="1">
        <v>43645</v>
      </c>
      <c r="F824" s="1">
        <v>44010</v>
      </c>
      <c r="G824" t="s">
        <v>19</v>
      </c>
      <c r="H824">
        <v>10</v>
      </c>
      <c r="I824" t="s">
        <v>441</v>
      </c>
      <c r="J824" t="s">
        <v>32</v>
      </c>
      <c r="K824" t="s">
        <v>20</v>
      </c>
      <c r="L824" t="s">
        <v>27</v>
      </c>
      <c r="M824">
        <v>74672.78</v>
      </c>
      <c r="N824" s="1">
        <v>43645</v>
      </c>
      <c r="O824" t="s">
        <v>17</v>
      </c>
      <c r="P824" t="s">
        <v>27</v>
      </c>
      <c r="R824" s="1">
        <v>43852</v>
      </c>
    </row>
    <row r="825" spans="2:18" x14ac:dyDescent="0.3">
      <c r="B825" t="s">
        <v>506</v>
      </c>
      <c r="C825" t="s">
        <v>74</v>
      </c>
      <c r="D825" t="s">
        <v>14</v>
      </c>
      <c r="E825" s="1">
        <v>43783</v>
      </c>
      <c r="F825" s="1">
        <v>44148</v>
      </c>
      <c r="G825" t="s">
        <v>23</v>
      </c>
      <c r="H825">
        <v>1</v>
      </c>
      <c r="I825" t="s">
        <v>450</v>
      </c>
      <c r="J825" t="s">
        <v>32</v>
      </c>
      <c r="K825" t="s">
        <v>23</v>
      </c>
      <c r="L825" t="s">
        <v>27</v>
      </c>
      <c r="M825">
        <v>18562.5</v>
      </c>
      <c r="N825" s="1">
        <v>43783</v>
      </c>
      <c r="O825" t="s">
        <v>17</v>
      </c>
      <c r="P825" t="s">
        <v>27</v>
      </c>
      <c r="R825" s="1">
        <v>43852</v>
      </c>
    </row>
    <row r="826" spans="2:18" x14ac:dyDescent="0.3">
      <c r="B826" t="s">
        <v>507</v>
      </c>
      <c r="C826" t="s">
        <v>75</v>
      </c>
      <c r="D826" t="s">
        <v>14</v>
      </c>
      <c r="E826" s="1">
        <v>43381</v>
      </c>
      <c r="F826" s="1">
        <v>43745</v>
      </c>
      <c r="G826" t="s">
        <v>23</v>
      </c>
      <c r="H826">
        <v>1</v>
      </c>
      <c r="I826" t="s">
        <v>450</v>
      </c>
      <c r="J826" t="s">
        <v>32</v>
      </c>
      <c r="K826" t="s">
        <v>23</v>
      </c>
      <c r="L826" t="s">
        <v>27</v>
      </c>
      <c r="M826">
        <v>3526.88</v>
      </c>
      <c r="N826" s="1">
        <v>43746</v>
      </c>
      <c r="O826" t="s">
        <v>17</v>
      </c>
      <c r="P826" t="s">
        <v>27</v>
      </c>
      <c r="R826" s="1">
        <v>43852</v>
      </c>
    </row>
    <row r="827" spans="2:18" x14ac:dyDescent="0.3">
      <c r="B827" t="s">
        <v>535</v>
      </c>
      <c r="C827" t="s">
        <v>949</v>
      </c>
      <c r="D827" t="s">
        <v>14</v>
      </c>
      <c r="E827" s="1">
        <v>43713</v>
      </c>
      <c r="F827" s="1">
        <v>44078</v>
      </c>
      <c r="G827" t="s">
        <v>26</v>
      </c>
      <c r="H827">
        <v>3</v>
      </c>
      <c r="I827" t="s">
        <v>442</v>
      </c>
      <c r="J827" t="s">
        <v>32</v>
      </c>
      <c r="K827" t="s">
        <v>29</v>
      </c>
      <c r="L827" t="s">
        <v>27</v>
      </c>
      <c r="M827">
        <v>5612.25</v>
      </c>
      <c r="N827" s="1">
        <v>43713</v>
      </c>
      <c r="O827" t="s">
        <v>17</v>
      </c>
      <c r="P827" t="s">
        <v>27</v>
      </c>
      <c r="R827" s="1">
        <v>43852</v>
      </c>
    </row>
    <row r="828" spans="2:18" x14ac:dyDescent="0.3">
      <c r="B828" t="s">
        <v>543</v>
      </c>
      <c r="C828" t="s">
        <v>847</v>
      </c>
      <c r="D828" t="s">
        <v>14</v>
      </c>
      <c r="E828" s="1">
        <v>43687</v>
      </c>
      <c r="F828" s="1">
        <v>44052</v>
      </c>
      <c r="G828" t="s">
        <v>26</v>
      </c>
      <c r="H828">
        <v>3</v>
      </c>
      <c r="I828" t="s">
        <v>442</v>
      </c>
      <c r="J828" t="s">
        <v>32</v>
      </c>
      <c r="K828" t="s">
        <v>29</v>
      </c>
      <c r="L828" t="s">
        <v>27</v>
      </c>
      <c r="M828">
        <v>77400</v>
      </c>
      <c r="N828" s="1">
        <v>43687</v>
      </c>
      <c r="O828" t="s">
        <v>17</v>
      </c>
      <c r="P828" t="s">
        <v>27</v>
      </c>
      <c r="R828" s="1">
        <v>43852</v>
      </c>
    </row>
    <row r="829" spans="2:18" x14ac:dyDescent="0.3">
      <c r="B829" t="s">
        <v>544</v>
      </c>
      <c r="C829" t="s">
        <v>847</v>
      </c>
      <c r="D829" t="s">
        <v>14</v>
      </c>
      <c r="E829" s="1">
        <v>43687</v>
      </c>
      <c r="F829" s="1">
        <v>44052</v>
      </c>
      <c r="G829" t="s">
        <v>26</v>
      </c>
      <c r="H829">
        <v>3</v>
      </c>
      <c r="I829" t="s">
        <v>442</v>
      </c>
      <c r="J829" t="s">
        <v>32</v>
      </c>
      <c r="K829" t="s">
        <v>29</v>
      </c>
      <c r="L829" t="s">
        <v>27</v>
      </c>
      <c r="M829">
        <v>302811.08</v>
      </c>
      <c r="N829" s="1">
        <v>43687</v>
      </c>
      <c r="O829" t="s">
        <v>17</v>
      </c>
      <c r="P829" t="s">
        <v>27</v>
      </c>
      <c r="R829" s="1">
        <v>43852</v>
      </c>
    </row>
    <row r="830" spans="2:18" x14ac:dyDescent="0.3">
      <c r="B830" t="s">
        <v>435</v>
      </c>
      <c r="C830" t="s">
        <v>107</v>
      </c>
      <c r="D830" t="s">
        <v>14</v>
      </c>
      <c r="E830" s="1">
        <v>43523</v>
      </c>
      <c r="F830" s="1">
        <v>43887</v>
      </c>
      <c r="G830" t="s">
        <v>24</v>
      </c>
      <c r="H830">
        <v>1</v>
      </c>
      <c r="I830" t="s">
        <v>450</v>
      </c>
      <c r="J830" t="s">
        <v>32</v>
      </c>
      <c r="K830" t="s">
        <v>25</v>
      </c>
      <c r="L830" t="s">
        <v>27</v>
      </c>
      <c r="M830">
        <v>628.70000000000005</v>
      </c>
      <c r="N830" s="1">
        <v>43526</v>
      </c>
      <c r="O830" t="s">
        <v>17</v>
      </c>
      <c r="P830" t="s">
        <v>27</v>
      </c>
      <c r="R830" s="1">
        <v>43852</v>
      </c>
    </row>
    <row r="831" spans="2:18" x14ac:dyDescent="0.3">
      <c r="B831" t="s">
        <v>435</v>
      </c>
      <c r="C831" t="s">
        <v>950</v>
      </c>
      <c r="D831" t="s">
        <v>14</v>
      </c>
      <c r="E831" s="1">
        <v>43556</v>
      </c>
      <c r="F831" s="1">
        <v>43921</v>
      </c>
      <c r="G831" t="s">
        <v>16</v>
      </c>
      <c r="H831">
        <v>3</v>
      </c>
      <c r="I831" t="s">
        <v>442</v>
      </c>
      <c r="J831" t="s">
        <v>32</v>
      </c>
      <c r="K831" t="s">
        <v>29</v>
      </c>
      <c r="L831" t="s">
        <v>27</v>
      </c>
      <c r="M831">
        <v>5206</v>
      </c>
      <c r="N831" s="1">
        <v>43556</v>
      </c>
      <c r="O831" t="s">
        <v>17</v>
      </c>
      <c r="P831" t="s">
        <v>27</v>
      </c>
      <c r="R831" s="1">
        <v>43852</v>
      </c>
    </row>
    <row r="832" spans="2:18" x14ac:dyDescent="0.3">
      <c r="B832" t="s">
        <v>469</v>
      </c>
      <c r="C832" t="s">
        <v>886</v>
      </c>
      <c r="D832" t="s">
        <v>14</v>
      </c>
      <c r="E832" s="1">
        <v>43770</v>
      </c>
      <c r="F832" s="1">
        <v>44135</v>
      </c>
      <c r="G832" t="s">
        <v>19</v>
      </c>
      <c r="H832">
        <v>10</v>
      </c>
      <c r="I832" t="s">
        <v>441</v>
      </c>
      <c r="J832" t="s">
        <v>32</v>
      </c>
      <c r="K832" t="s">
        <v>20</v>
      </c>
      <c r="L832" t="s">
        <v>27</v>
      </c>
      <c r="M832">
        <v>4302.3</v>
      </c>
      <c r="N832" s="1">
        <v>43770</v>
      </c>
      <c r="O832" t="s">
        <v>17</v>
      </c>
      <c r="P832" t="s">
        <v>27</v>
      </c>
      <c r="R832" s="1">
        <v>43852</v>
      </c>
    </row>
    <row r="833" spans="2:18" x14ac:dyDescent="0.3">
      <c r="B833" t="s">
        <v>481</v>
      </c>
      <c r="C833" t="s">
        <v>123</v>
      </c>
      <c r="D833" t="s">
        <v>14</v>
      </c>
      <c r="E833" s="1">
        <v>43647</v>
      </c>
      <c r="F833" s="1">
        <v>44012</v>
      </c>
      <c r="G833" t="s">
        <v>26</v>
      </c>
      <c r="H833">
        <v>3</v>
      </c>
      <c r="I833" t="s">
        <v>442</v>
      </c>
      <c r="J833" t="s">
        <v>32</v>
      </c>
      <c r="K833" t="s">
        <v>29</v>
      </c>
      <c r="L833" t="s">
        <v>27</v>
      </c>
      <c r="M833">
        <v>825</v>
      </c>
      <c r="N833" s="1">
        <v>43647</v>
      </c>
      <c r="O833" t="s">
        <v>17</v>
      </c>
      <c r="P833" t="s">
        <v>27</v>
      </c>
      <c r="R833" s="1">
        <v>43852</v>
      </c>
    </row>
    <row r="834" spans="2:18" x14ac:dyDescent="0.3">
      <c r="B834" t="s">
        <v>482</v>
      </c>
      <c r="C834" t="s">
        <v>124</v>
      </c>
      <c r="D834" t="s">
        <v>14</v>
      </c>
      <c r="E834" s="1">
        <v>43647</v>
      </c>
      <c r="F834" s="1">
        <v>44012</v>
      </c>
      <c r="G834" t="s">
        <v>16</v>
      </c>
      <c r="H834">
        <v>3</v>
      </c>
      <c r="I834" t="s">
        <v>442</v>
      </c>
      <c r="J834" t="s">
        <v>32</v>
      </c>
      <c r="K834" t="s">
        <v>29</v>
      </c>
      <c r="L834" t="s">
        <v>27</v>
      </c>
      <c r="M834">
        <v>1896.63</v>
      </c>
      <c r="N834" s="1">
        <v>43647</v>
      </c>
      <c r="O834" t="s">
        <v>17</v>
      </c>
      <c r="P834" t="s">
        <v>27</v>
      </c>
      <c r="R834" s="1">
        <v>43852</v>
      </c>
    </row>
    <row r="835" spans="2:18" x14ac:dyDescent="0.3">
      <c r="B835" t="s">
        <v>483</v>
      </c>
      <c r="C835" t="s">
        <v>125</v>
      </c>
      <c r="D835" t="s">
        <v>14</v>
      </c>
      <c r="E835" s="1">
        <v>43679</v>
      </c>
      <c r="F835" s="1">
        <v>44044</v>
      </c>
      <c r="G835" t="s">
        <v>16</v>
      </c>
      <c r="H835">
        <v>3</v>
      </c>
      <c r="I835" t="s">
        <v>442</v>
      </c>
      <c r="J835" t="s">
        <v>32</v>
      </c>
      <c r="K835" t="s">
        <v>29</v>
      </c>
      <c r="L835" t="s">
        <v>27</v>
      </c>
      <c r="M835">
        <v>19181.25</v>
      </c>
      <c r="N835" s="1">
        <v>43679</v>
      </c>
      <c r="O835" t="s">
        <v>17</v>
      </c>
      <c r="P835" t="s">
        <v>27</v>
      </c>
      <c r="R835" s="1">
        <v>43852</v>
      </c>
    </row>
    <row r="836" spans="2:18" x14ac:dyDescent="0.3">
      <c r="B836" t="s">
        <v>484</v>
      </c>
      <c r="C836" t="s">
        <v>126</v>
      </c>
      <c r="D836" t="s">
        <v>14</v>
      </c>
      <c r="E836" s="1">
        <v>43647</v>
      </c>
      <c r="F836" s="1">
        <v>44012</v>
      </c>
      <c r="G836" t="s">
        <v>16</v>
      </c>
      <c r="H836">
        <v>3</v>
      </c>
      <c r="I836" t="s">
        <v>442</v>
      </c>
      <c r="J836" t="s">
        <v>32</v>
      </c>
      <c r="K836" t="s">
        <v>29</v>
      </c>
      <c r="L836" t="s">
        <v>27</v>
      </c>
      <c r="M836">
        <v>42500</v>
      </c>
      <c r="N836" s="1">
        <v>43647</v>
      </c>
      <c r="O836" t="s">
        <v>17</v>
      </c>
      <c r="P836" t="s">
        <v>27</v>
      </c>
      <c r="R836" s="1">
        <v>43852</v>
      </c>
    </row>
    <row r="837" spans="2:18" x14ac:dyDescent="0.3">
      <c r="B837" t="s">
        <v>485</v>
      </c>
      <c r="C837" t="s">
        <v>127</v>
      </c>
      <c r="D837" t="s">
        <v>14</v>
      </c>
      <c r="E837" s="1">
        <v>43647</v>
      </c>
      <c r="F837" s="1">
        <v>44012</v>
      </c>
      <c r="G837" t="s">
        <v>24</v>
      </c>
      <c r="H837">
        <v>3</v>
      </c>
      <c r="I837" t="s">
        <v>442</v>
      </c>
      <c r="J837" t="s">
        <v>32</v>
      </c>
      <c r="K837" t="s">
        <v>29</v>
      </c>
      <c r="L837" t="s">
        <v>27</v>
      </c>
      <c r="M837">
        <v>10917.07</v>
      </c>
      <c r="N837" s="1">
        <v>43647</v>
      </c>
      <c r="O837" t="s">
        <v>17</v>
      </c>
      <c r="P837" t="s">
        <v>27</v>
      </c>
      <c r="R837" s="1">
        <v>43852</v>
      </c>
    </row>
    <row r="838" spans="2:18" x14ac:dyDescent="0.3">
      <c r="B838" t="s">
        <v>486</v>
      </c>
      <c r="C838" t="s">
        <v>128</v>
      </c>
      <c r="D838" t="s">
        <v>14</v>
      </c>
      <c r="E838" s="1">
        <v>43647</v>
      </c>
      <c r="F838" s="1">
        <v>44012</v>
      </c>
      <c r="G838" t="s">
        <v>24</v>
      </c>
      <c r="H838">
        <v>3</v>
      </c>
      <c r="I838" t="s">
        <v>442</v>
      </c>
      <c r="J838" t="s">
        <v>32</v>
      </c>
      <c r="K838" t="s">
        <v>29</v>
      </c>
      <c r="L838" t="s">
        <v>27</v>
      </c>
      <c r="M838">
        <v>60713.1</v>
      </c>
      <c r="N838" s="1">
        <v>43647</v>
      </c>
      <c r="O838" t="s">
        <v>17</v>
      </c>
      <c r="P838" t="s">
        <v>27</v>
      </c>
      <c r="R838" s="1">
        <v>43852</v>
      </c>
    </row>
    <row r="839" spans="2:18" x14ac:dyDescent="0.3">
      <c r="B839" t="s">
        <v>487</v>
      </c>
      <c r="C839" t="s">
        <v>129</v>
      </c>
      <c r="D839" t="s">
        <v>14</v>
      </c>
      <c r="E839" s="1">
        <v>43647</v>
      </c>
      <c r="F839" s="1">
        <v>44012</v>
      </c>
      <c r="G839" t="s">
        <v>24</v>
      </c>
      <c r="H839">
        <v>3</v>
      </c>
      <c r="I839" t="s">
        <v>442</v>
      </c>
      <c r="J839" t="s">
        <v>32</v>
      </c>
      <c r="K839" t="s">
        <v>29</v>
      </c>
      <c r="L839" t="s">
        <v>27</v>
      </c>
      <c r="M839">
        <v>12349.97</v>
      </c>
      <c r="N839" s="1">
        <v>43647</v>
      </c>
      <c r="O839" t="s">
        <v>17</v>
      </c>
      <c r="P839" t="s">
        <v>27</v>
      </c>
      <c r="R839" s="1">
        <v>43852</v>
      </c>
    </row>
    <row r="840" spans="2:18" x14ac:dyDescent="0.3">
      <c r="B840" t="s">
        <v>488</v>
      </c>
      <c r="C840" t="s">
        <v>130</v>
      </c>
      <c r="D840" t="s">
        <v>14</v>
      </c>
      <c r="E840" s="1">
        <v>43647</v>
      </c>
      <c r="F840" s="1">
        <v>44012</v>
      </c>
      <c r="G840" t="s">
        <v>26</v>
      </c>
      <c r="H840">
        <v>3</v>
      </c>
      <c r="I840" t="s">
        <v>442</v>
      </c>
      <c r="J840" t="s">
        <v>32</v>
      </c>
      <c r="K840" t="s">
        <v>29</v>
      </c>
      <c r="L840" t="s">
        <v>27</v>
      </c>
      <c r="M840">
        <v>3375</v>
      </c>
      <c r="N840" s="1">
        <v>43647</v>
      </c>
      <c r="O840" t="s">
        <v>17</v>
      </c>
      <c r="P840" t="s">
        <v>27</v>
      </c>
      <c r="R840" s="1">
        <v>43852</v>
      </c>
    </row>
    <row r="841" spans="2:18" x14ac:dyDescent="0.3">
      <c r="B841" t="s">
        <v>489</v>
      </c>
      <c r="C841" t="s">
        <v>131</v>
      </c>
      <c r="D841" t="s">
        <v>14</v>
      </c>
      <c r="E841" s="1">
        <v>43647</v>
      </c>
      <c r="F841" s="1">
        <v>44012</v>
      </c>
      <c r="G841" t="s">
        <v>26</v>
      </c>
      <c r="H841">
        <v>3</v>
      </c>
      <c r="I841" t="s">
        <v>442</v>
      </c>
      <c r="J841" t="s">
        <v>32</v>
      </c>
      <c r="K841" t="s">
        <v>29</v>
      </c>
      <c r="L841" t="s">
        <v>27</v>
      </c>
      <c r="M841">
        <v>875</v>
      </c>
      <c r="N841" s="1">
        <v>43647</v>
      </c>
      <c r="O841" t="s">
        <v>17</v>
      </c>
      <c r="P841" t="s">
        <v>27</v>
      </c>
      <c r="R841" s="1">
        <v>43852</v>
      </c>
    </row>
    <row r="842" spans="2:18" x14ac:dyDescent="0.3">
      <c r="B842" t="s">
        <v>490</v>
      </c>
      <c r="C842" t="s">
        <v>132</v>
      </c>
      <c r="D842" t="s">
        <v>14</v>
      </c>
      <c r="E842" s="1">
        <v>43647</v>
      </c>
      <c r="F842" s="1">
        <v>44012</v>
      </c>
      <c r="G842" t="s">
        <v>26</v>
      </c>
      <c r="H842">
        <v>3</v>
      </c>
      <c r="I842" t="s">
        <v>442</v>
      </c>
      <c r="J842" t="s">
        <v>32</v>
      </c>
      <c r="K842" t="s">
        <v>29</v>
      </c>
      <c r="L842" t="s">
        <v>27</v>
      </c>
      <c r="M842">
        <v>1556.25</v>
      </c>
      <c r="N842" s="1">
        <v>43647</v>
      </c>
      <c r="O842" t="s">
        <v>17</v>
      </c>
      <c r="P842" t="s">
        <v>27</v>
      </c>
      <c r="R842" s="1">
        <v>43852</v>
      </c>
    </row>
    <row r="843" spans="2:18" x14ac:dyDescent="0.3">
      <c r="B843" t="s">
        <v>492</v>
      </c>
      <c r="C843" t="s">
        <v>133</v>
      </c>
      <c r="D843" t="s">
        <v>14</v>
      </c>
      <c r="E843" s="1">
        <v>43738</v>
      </c>
      <c r="F843" s="1">
        <v>44103</v>
      </c>
      <c r="G843" t="s">
        <v>16</v>
      </c>
      <c r="H843">
        <v>3</v>
      </c>
      <c r="I843" t="s">
        <v>442</v>
      </c>
      <c r="J843" t="s">
        <v>32</v>
      </c>
      <c r="K843" t="s">
        <v>29</v>
      </c>
      <c r="L843" t="s">
        <v>27</v>
      </c>
      <c r="M843">
        <v>202350</v>
      </c>
      <c r="N843" s="1">
        <v>43738</v>
      </c>
      <c r="O843" t="s">
        <v>17</v>
      </c>
      <c r="P843" t="s">
        <v>27</v>
      </c>
      <c r="R843" s="1">
        <v>43852</v>
      </c>
    </row>
    <row r="844" spans="2:18" x14ac:dyDescent="0.3">
      <c r="B844" t="s">
        <v>495</v>
      </c>
      <c r="C844" t="s">
        <v>135</v>
      </c>
      <c r="D844" t="s">
        <v>14</v>
      </c>
      <c r="E844" s="1">
        <v>43571</v>
      </c>
      <c r="F844" s="1">
        <v>43936</v>
      </c>
      <c r="G844" t="s">
        <v>26</v>
      </c>
      <c r="H844">
        <v>3</v>
      </c>
      <c r="I844" t="s">
        <v>442</v>
      </c>
      <c r="J844" t="s">
        <v>32</v>
      </c>
      <c r="K844" t="s">
        <v>29</v>
      </c>
      <c r="L844" t="s">
        <v>27</v>
      </c>
      <c r="M844">
        <v>1556.5</v>
      </c>
      <c r="N844" s="1">
        <v>43571</v>
      </c>
      <c r="O844" t="s">
        <v>17</v>
      </c>
      <c r="P844" t="s">
        <v>27</v>
      </c>
      <c r="R844" s="1">
        <v>43852</v>
      </c>
    </row>
    <row r="845" spans="2:18" x14ac:dyDescent="0.3">
      <c r="B845" t="s">
        <v>498</v>
      </c>
      <c r="C845" t="s">
        <v>137</v>
      </c>
      <c r="D845" t="s">
        <v>14</v>
      </c>
      <c r="E845" s="1">
        <v>43572</v>
      </c>
      <c r="F845" s="1">
        <v>43922</v>
      </c>
      <c r="G845" t="s">
        <v>26</v>
      </c>
      <c r="H845">
        <v>3</v>
      </c>
      <c r="I845" t="s">
        <v>442</v>
      </c>
      <c r="J845" t="s">
        <v>32</v>
      </c>
      <c r="K845" t="s">
        <v>29</v>
      </c>
      <c r="L845" t="s">
        <v>27</v>
      </c>
      <c r="M845">
        <v>65370</v>
      </c>
      <c r="N845" s="1">
        <v>43572</v>
      </c>
      <c r="O845" t="s">
        <v>17</v>
      </c>
      <c r="P845" t="s">
        <v>27</v>
      </c>
      <c r="R845" s="1">
        <v>43852</v>
      </c>
    </row>
    <row r="846" spans="2:18" x14ac:dyDescent="0.3">
      <c r="B846" t="s">
        <v>500</v>
      </c>
      <c r="C846" t="s">
        <v>951</v>
      </c>
      <c r="D846" t="s">
        <v>14</v>
      </c>
      <c r="E846" s="1">
        <v>43765</v>
      </c>
      <c r="F846" s="1">
        <v>44130</v>
      </c>
      <c r="G846" t="s">
        <v>23</v>
      </c>
      <c r="H846">
        <v>3</v>
      </c>
      <c r="I846" t="s">
        <v>442</v>
      </c>
      <c r="J846" t="s">
        <v>32</v>
      </c>
      <c r="K846" t="s">
        <v>23</v>
      </c>
      <c r="L846" t="s">
        <v>27</v>
      </c>
      <c r="M846">
        <v>35112</v>
      </c>
      <c r="N846" s="1">
        <v>43765</v>
      </c>
      <c r="O846" t="s">
        <v>17</v>
      </c>
      <c r="P846" t="s">
        <v>27</v>
      </c>
      <c r="R846" s="1">
        <v>43852</v>
      </c>
    </row>
    <row r="847" spans="2:18" x14ac:dyDescent="0.3">
      <c r="B847" t="s">
        <v>501</v>
      </c>
      <c r="C847" t="s">
        <v>951</v>
      </c>
      <c r="D847" t="s">
        <v>14</v>
      </c>
      <c r="E847" s="1">
        <v>43765</v>
      </c>
      <c r="F847" s="1">
        <v>44130</v>
      </c>
      <c r="G847" t="s">
        <v>23</v>
      </c>
      <c r="H847">
        <v>3</v>
      </c>
      <c r="I847" t="s">
        <v>442</v>
      </c>
      <c r="J847" t="s">
        <v>32</v>
      </c>
      <c r="K847" t="s">
        <v>23</v>
      </c>
      <c r="L847" t="s">
        <v>27</v>
      </c>
      <c r="M847">
        <v>15048</v>
      </c>
      <c r="N847" s="1">
        <v>43765</v>
      </c>
      <c r="O847" t="s">
        <v>17</v>
      </c>
      <c r="P847" t="s">
        <v>27</v>
      </c>
      <c r="R847" s="1">
        <v>43852</v>
      </c>
    </row>
    <row r="848" spans="2:18" x14ac:dyDescent="0.3">
      <c r="B848" t="s">
        <v>503</v>
      </c>
      <c r="C848" t="s">
        <v>138</v>
      </c>
      <c r="D848" t="s">
        <v>14</v>
      </c>
      <c r="E848" s="1">
        <v>43488</v>
      </c>
      <c r="F848" s="1">
        <v>43852</v>
      </c>
      <c r="G848" t="s">
        <v>28</v>
      </c>
      <c r="H848">
        <v>3</v>
      </c>
      <c r="I848" t="s">
        <v>442</v>
      </c>
      <c r="J848" t="s">
        <v>32</v>
      </c>
      <c r="K848" t="s">
        <v>29</v>
      </c>
      <c r="L848" t="s">
        <v>27</v>
      </c>
      <c r="M848">
        <v>1111.77</v>
      </c>
      <c r="N848" s="1">
        <v>43488</v>
      </c>
      <c r="O848" t="s">
        <v>17</v>
      </c>
      <c r="P848" t="s">
        <v>27</v>
      </c>
      <c r="R848" s="1">
        <v>43852</v>
      </c>
    </row>
    <row r="849" spans="2:18" x14ac:dyDescent="0.3">
      <c r="B849" t="s">
        <v>507</v>
      </c>
      <c r="C849" t="s">
        <v>140</v>
      </c>
      <c r="D849" t="s">
        <v>14</v>
      </c>
      <c r="E849" s="1">
        <v>43796</v>
      </c>
      <c r="F849" s="1">
        <v>44161</v>
      </c>
      <c r="G849" t="s">
        <v>19</v>
      </c>
      <c r="H849">
        <v>10</v>
      </c>
      <c r="I849" t="s">
        <v>441</v>
      </c>
      <c r="J849" t="s">
        <v>32</v>
      </c>
      <c r="K849" t="s">
        <v>20</v>
      </c>
      <c r="L849" t="s">
        <v>27</v>
      </c>
      <c r="M849">
        <v>12491.85</v>
      </c>
      <c r="N849" s="1">
        <v>43796</v>
      </c>
      <c r="O849" t="s">
        <v>17</v>
      </c>
      <c r="P849" t="s">
        <v>27</v>
      </c>
      <c r="R849" s="1">
        <v>43852</v>
      </c>
    </row>
    <row r="850" spans="2:18" x14ac:dyDescent="0.3">
      <c r="B850" t="s">
        <v>509</v>
      </c>
      <c r="C850" t="s">
        <v>142</v>
      </c>
      <c r="D850" t="s">
        <v>14</v>
      </c>
      <c r="E850" s="1">
        <v>43796</v>
      </c>
      <c r="F850" s="1">
        <v>44161</v>
      </c>
      <c r="G850" t="s">
        <v>19</v>
      </c>
      <c r="H850">
        <v>10</v>
      </c>
      <c r="I850" t="s">
        <v>441</v>
      </c>
      <c r="J850" t="s">
        <v>32</v>
      </c>
      <c r="K850" t="s">
        <v>20</v>
      </c>
      <c r="L850" t="s">
        <v>27</v>
      </c>
      <c r="M850">
        <v>61342.1</v>
      </c>
      <c r="N850" s="1">
        <v>43796</v>
      </c>
      <c r="O850" t="s">
        <v>17</v>
      </c>
      <c r="P850" t="s">
        <v>27</v>
      </c>
      <c r="R850" s="1">
        <v>43852</v>
      </c>
    </row>
    <row r="851" spans="2:18" x14ac:dyDescent="0.3">
      <c r="B851" t="s">
        <v>542</v>
      </c>
      <c r="C851" t="s">
        <v>150</v>
      </c>
      <c r="D851" t="s">
        <v>14</v>
      </c>
      <c r="E851" s="1">
        <v>43523</v>
      </c>
      <c r="F851" s="1">
        <v>43887</v>
      </c>
      <c r="G851" t="s">
        <v>24</v>
      </c>
      <c r="H851">
        <v>1</v>
      </c>
      <c r="I851" t="s">
        <v>450</v>
      </c>
      <c r="J851" t="s">
        <v>32</v>
      </c>
      <c r="K851" t="s">
        <v>25</v>
      </c>
      <c r="L851" t="s">
        <v>27</v>
      </c>
      <c r="M851">
        <v>6979.74</v>
      </c>
      <c r="N851" s="1">
        <v>43523</v>
      </c>
      <c r="O851" t="s">
        <v>17</v>
      </c>
      <c r="P851" t="s">
        <v>27</v>
      </c>
      <c r="R851" s="1">
        <v>43852</v>
      </c>
    </row>
    <row r="852" spans="2:18" x14ac:dyDescent="0.3">
      <c r="B852" t="s">
        <v>547</v>
      </c>
      <c r="C852" t="s">
        <v>152</v>
      </c>
      <c r="D852" t="s">
        <v>14</v>
      </c>
      <c r="E852" s="1">
        <v>43496</v>
      </c>
      <c r="F852" s="1">
        <v>43860</v>
      </c>
      <c r="G852" t="s">
        <v>16</v>
      </c>
      <c r="H852">
        <v>1</v>
      </c>
      <c r="I852" t="s">
        <v>450</v>
      </c>
      <c r="J852" t="s">
        <v>32</v>
      </c>
      <c r="K852" t="s">
        <v>16</v>
      </c>
      <c r="L852" t="s">
        <v>27</v>
      </c>
      <c r="M852">
        <v>125000</v>
      </c>
      <c r="N852" s="1">
        <v>43496</v>
      </c>
      <c r="O852" t="s">
        <v>17</v>
      </c>
      <c r="P852" t="s">
        <v>27</v>
      </c>
      <c r="R852" s="1">
        <v>43852</v>
      </c>
    </row>
    <row r="853" spans="2:18" x14ac:dyDescent="0.3">
      <c r="B853" t="s">
        <v>550</v>
      </c>
      <c r="C853" t="s">
        <v>153</v>
      </c>
      <c r="D853" t="s">
        <v>14</v>
      </c>
      <c r="E853" s="1">
        <v>43496</v>
      </c>
      <c r="F853" s="1">
        <v>43860</v>
      </c>
      <c r="G853" t="s">
        <v>16</v>
      </c>
      <c r="H853">
        <v>1</v>
      </c>
      <c r="I853" t="s">
        <v>450</v>
      </c>
      <c r="J853" t="s">
        <v>32</v>
      </c>
      <c r="K853" t="s">
        <v>16</v>
      </c>
      <c r="L853" t="s">
        <v>27</v>
      </c>
      <c r="M853">
        <v>320000</v>
      </c>
      <c r="N853" s="1">
        <v>43496</v>
      </c>
      <c r="O853" t="s">
        <v>17</v>
      </c>
      <c r="P853" t="s">
        <v>27</v>
      </c>
      <c r="R853" s="1">
        <v>43852</v>
      </c>
    </row>
    <row r="854" spans="2:18" x14ac:dyDescent="0.3">
      <c r="B854" t="s">
        <v>553</v>
      </c>
      <c r="C854" t="s">
        <v>154</v>
      </c>
      <c r="D854" t="s">
        <v>14</v>
      </c>
      <c r="E854" s="1">
        <v>43525</v>
      </c>
      <c r="F854" s="1">
        <v>43890</v>
      </c>
      <c r="G854" t="s">
        <v>24</v>
      </c>
      <c r="H854">
        <v>1</v>
      </c>
      <c r="I854" t="s">
        <v>450</v>
      </c>
      <c r="J854" t="s">
        <v>32</v>
      </c>
      <c r="K854" t="s">
        <v>25</v>
      </c>
      <c r="L854" t="s">
        <v>27</v>
      </c>
      <c r="M854">
        <v>275569.44</v>
      </c>
      <c r="N854" s="1">
        <v>43525</v>
      </c>
      <c r="O854" t="s">
        <v>17</v>
      </c>
      <c r="P854" t="s">
        <v>27</v>
      </c>
      <c r="R854" s="1">
        <v>43852</v>
      </c>
    </row>
    <row r="855" spans="2:18" x14ac:dyDescent="0.3">
      <c r="B855" t="s">
        <v>436</v>
      </c>
      <c r="C855" t="s">
        <v>155</v>
      </c>
      <c r="D855" t="s">
        <v>14</v>
      </c>
      <c r="E855" s="1">
        <v>43525</v>
      </c>
      <c r="F855" s="1">
        <v>43890</v>
      </c>
      <c r="G855" t="s">
        <v>23</v>
      </c>
      <c r="H855">
        <v>1</v>
      </c>
      <c r="I855" t="s">
        <v>450</v>
      </c>
      <c r="J855" t="s">
        <v>32</v>
      </c>
      <c r="K855" t="s">
        <v>23</v>
      </c>
      <c r="L855" t="s">
        <v>27</v>
      </c>
      <c r="M855">
        <v>50332.73</v>
      </c>
      <c r="N855" s="1">
        <v>43525</v>
      </c>
      <c r="O855" t="s">
        <v>17</v>
      </c>
      <c r="P855" t="s">
        <v>27</v>
      </c>
      <c r="R855" s="1">
        <v>43852</v>
      </c>
    </row>
    <row r="856" spans="2:18" x14ac:dyDescent="0.3">
      <c r="B856" t="s">
        <v>436</v>
      </c>
      <c r="C856" t="s">
        <v>160</v>
      </c>
      <c r="D856" t="s">
        <v>14</v>
      </c>
      <c r="E856" s="1">
        <v>43525</v>
      </c>
      <c r="F856" s="1">
        <v>43890</v>
      </c>
      <c r="G856" t="s">
        <v>16</v>
      </c>
      <c r="H856">
        <v>1</v>
      </c>
      <c r="I856" t="s">
        <v>450</v>
      </c>
      <c r="J856" t="s">
        <v>32</v>
      </c>
      <c r="K856" t="s">
        <v>16</v>
      </c>
      <c r="L856" t="s">
        <v>27</v>
      </c>
      <c r="M856">
        <v>43750</v>
      </c>
      <c r="N856" s="1">
        <v>43525</v>
      </c>
      <c r="O856" t="s">
        <v>17</v>
      </c>
      <c r="P856" t="s">
        <v>27</v>
      </c>
      <c r="R856" s="1">
        <v>43852</v>
      </c>
    </row>
    <row r="857" spans="2:18" x14ac:dyDescent="0.3">
      <c r="B857" t="s">
        <v>436</v>
      </c>
      <c r="C857" t="s">
        <v>166</v>
      </c>
      <c r="D857" t="s">
        <v>14</v>
      </c>
      <c r="E857" s="1">
        <v>43639</v>
      </c>
      <c r="F857" s="1">
        <v>44004</v>
      </c>
      <c r="G857" t="s">
        <v>26</v>
      </c>
      <c r="H857">
        <v>3</v>
      </c>
      <c r="I857" t="s">
        <v>442</v>
      </c>
      <c r="J857" t="s">
        <v>32</v>
      </c>
      <c r="K857" t="s">
        <v>29</v>
      </c>
      <c r="L857" t="s">
        <v>27</v>
      </c>
      <c r="M857">
        <v>15047.5</v>
      </c>
      <c r="N857" s="1">
        <v>43639</v>
      </c>
      <c r="O857" t="s">
        <v>17</v>
      </c>
      <c r="P857" t="s">
        <v>27</v>
      </c>
      <c r="R857" s="1">
        <v>43852</v>
      </c>
    </row>
    <row r="858" spans="2:18" x14ac:dyDescent="0.3">
      <c r="B858" t="s">
        <v>436</v>
      </c>
      <c r="C858" t="s">
        <v>167</v>
      </c>
      <c r="D858" t="s">
        <v>14</v>
      </c>
      <c r="E858" s="1">
        <v>43639</v>
      </c>
      <c r="F858" s="1">
        <v>44004</v>
      </c>
      <c r="G858" t="s">
        <v>16</v>
      </c>
      <c r="H858">
        <v>3</v>
      </c>
      <c r="I858" t="s">
        <v>442</v>
      </c>
      <c r="J858" t="s">
        <v>32</v>
      </c>
      <c r="K858" t="s">
        <v>29</v>
      </c>
      <c r="L858" t="s">
        <v>27</v>
      </c>
      <c r="M858">
        <v>2852.5</v>
      </c>
      <c r="N858" s="1">
        <v>43639</v>
      </c>
      <c r="O858" t="s">
        <v>17</v>
      </c>
      <c r="P858" t="s">
        <v>27</v>
      </c>
      <c r="R858" s="1">
        <v>43852</v>
      </c>
    </row>
    <row r="859" spans="2:18" x14ac:dyDescent="0.3">
      <c r="B859" t="s">
        <v>436</v>
      </c>
      <c r="C859" t="s">
        <v>168</v>
      </c>
      <c r="D859" t="s">
        <v>14</v>
      </c>
      <c r="E859" s="1">
        <v>43639</v>
      </c>
      <c r="F859" s="1">
        <v>44004</v>
      </c>
      <c r="G859" t="s">
        <v>16</v>
      </c>
      <c r="H859">
        <v>3</v>
      </c>
      <c r="I859" t="s">
        <v>442</v>
      </c>
      <c r="J859" t="s">
        <v>32</v>
      </c>
      <c r="K859" t="s">
        <v>29</v>
      </c>
      <c r="L859" t="s">
        <v>27</v>
      </c>
      <c r="M859">
        <v>495</v>
      </c>
      <c r="N859" s="1">
        <v>43639</v>
      </c>
      <c r="O859" t="s">
        <v>17</v>
      </c>
      <c r="P859" t="s">
        <v>27</v>
      </c>
      <c r="R859" s="1">
        <v>43852</v>
      </c>
    </row>
    <row r="860" spans="2:18" x14ac:dyDescent="0.3">
      <c r="B860" t="s">
        <v>436</v>
      </c>
      <c r="C860" t="s">
        <v>170</v>
      </c>
      <c r="D860" t="s">
        <v>14</v>
      </c>
      <c r="E860" s="1">
        <v>43639</v>
      </c>
      <c r="F860" s="1">
        <v>44004</v>
      </c>
      <c r="G860" t="s">
        <v>19</v>
      </c>
      <c r="H860">
        <v>3</v>
      </c>
      <c r="I860" t="s">
        <v>442</v>
      </c>
      <c r="J860" t="s">
        <v>32</v>
      </c>
      <c r="K860" t="s">
        <v>29</v>
      </c>
      <c r="L860" t="s">
        <v>27</v>
      </c>
      <c r="M860">
        <v>1412.55</v>
      </c>
      <c r="N860" s="1">
        <v>43639</v>
      </c>
      <c r="O860" t="s">
        <v>17</v>
      </c>
      <c r="P860" t="s">
        <v>27</v>
      </c>
      <c r="R860" s="1">
        <v>43852</v>
      </c>
    </row>
    <row r="861" spans="2:18" x14ac:dyDescent="0.3">
      <c r="B861" t="s">
        <v>457</v>
      </c>
      <c r="C861" t="s">
        <v>176</v>
      </c>
      <c r="D861" t="s">
        <v>14</v>
      </c>
      <c r="E861" s="1">
        <v>43520</v>
      </c>
      <c r="F861" s="1">
        <v>43884</v>
      </c>
      <c r="G861" t="s">
        <v>16</v>
      </c>
      <c r="H861">
        <v>3</v>
      </c>
      <c r="I861" t="s">
        <v>442</v>
      </c>
      <c r="J861" t="s">
        <v>32</v>
      </c>
      <c r="K861" t="s">
        <v>29</v>
      </c>
      <c r="L861" t="s">
        <v>27</v>
      </c>
      <c r="M861">
        <v>6250</v>
      </c>
      <c r="N861" s="1">
        <v>43520</v>
      </c>
      <c r="O861" t="s">
        <v>17</v>
      </c>
      <c r="P861" t="s">
        <v>27</v>
      </c>
      <c r="R861" s="1">
        <v>43852</v>
      </c>
    </row>
    <row r="862" spans="2:18" x14ac:dyDescent="0.3">
      <c r="B862" t="s">
        <v>459</v>
      </c>
      <c r="C862" t="s">
        <v>178</v>
      </c>
      <c r="D862" t="s">
        <v>14</v>
      </c>
      <c r="E862" s="1">
        <v>43522</v>
      </c>
      <c r="F862" s="1">
        <v>43886</v>
      </c>
      <c r="G862" t="s">
        <v>16</v>
      </c>
      <c r="H862">
        <v>3</v>
      </c>
      <c r="I862" t="s">
        <v>442</v>
      </c>
      <c r="J862" t="s">
        <v>32</v>
      </c>
      <c r="K862" t="s">
        <v>29</v>
      </c>
      <c r="L862" t="s">
        <v>27</v>
      </c>
      <c r="M862">
        <v>12500</v>
      </c>
      <c r="N862" s="1">
        <v>43522</v>
      </c>
      <c r="O862" t="s">
        <v>17</v>
      </c>
      <c r="P862" t="s">
        <v>27</v>
      </c>
      <c r="R862" s="1">
        <v>43852</v>
      </c>
    </row>
    <row r="863" spans="2:18" x14ac:dyDescent="0.3">
      <c r="B863" t="s">
        <v>463</v>
      </c>
      <c r="C863" t="s">
        <v>180</v>
      </c>
      <c r="D863" t="s">
        <v>14</v>
      </c>
      <c r="E863" s="1">
        <v>43523</v>
      </c>
      <c r="F863" s="1">
        <v>43887</v>
      </c>
      <c r="G863" t="s">
        <v>24</v>
      </c>
      <c r="H863">
        <v>1</v>
      </c>
      <c r="I863" t="s">
        <v>450</v>
      </c>
      <c r="J863" t="s">
        <v>32</v>
      </c>
      <c r="K863" t="s">
        <v>25</v>
      </c>
      <c r="L863" t="s">
        <v>27</v>
      </c>
      <c r="M863">
        <v>5601.1</v>
      </c>
      <c r="N863" s="1">
        <v>43523</v>
      </c>
      <c r="O863" t="s">
        <v>17</v>
      </c>
      <c r="P863" t="s">
        <v>27</v>
      </c>
      <c r="R863" s="1">
        <v>43852</v>
      </c>
    </row>
    <row r="864" spans="2:18" x14ac:dyDescent="0.3">
      <c r="B864" t="s">
        <v>466</v>
      </c>
      <c r="C864" t="s">
        <v>182</v>
      </c>
      <c r="D864" t="s">
        <v>14</v>
      </c>
      <c r="E864" s="1">
        <v>43523</v>
      </c>
      <c r="F864" s="1">
        <v>43887</v>
      </c>
      <c r="G864" t="s">
        <v>24</v>
      </c>
      <c r="H864">
        <v>1</v>
      </c>
      <c r="I864" t="s">
        <v>450</v>
      </c>
      <c r="J864" t="s">
        <v>32</v>
      </c>
      <c r="K864" t="s">
        <v>25</v>
      </c>
      <c r="L864" t="s">
        <v>27</v>
      </c>
      <c r="M864">
        <v>3136.39</v>
      </c>
      <c r="N864" s="1">
        <v>43526</v>
      </c>
      <c r="O864" t="s">
        <v>17</v>
      </c>
      <c r="P864" t="s">
        <v>27</v>
      </c>
      <c r="R864" s="1">
        <v>43852</v>
      </c>
    </row>
    <row r="865" spans="2:18" x14ac:dyDescent="0.3">
      <c r="B865" t="s">
        <v>476</v>
      </c>
      <c r="C865" t="s">
        <v>189</v>
      </c>
      <c r="D865" t="s">
        <v>14</v>
      </c>
      <c r="E865" s="1">
        <v>43516</v>
      </c>
      <c r="F865" s="1">
        <v>43880</v>
      </c>
      <c r="G865" t="s">
        <v>26</v>
      </c>
      <c r="H865">
        <v>9</v>
      </c>
      <c r="I865" t="s">
        <v>448</v>
      </c>
      <c r="J865" t="s">
        <v>32</v>
      </c>
      <c r="K865" t="s">
        <v>25</v>
      </c>
      <c r="L865" t="s">
        <v>27</v>
      </c>
      <c r="M865">
        <v>7162.88</v>
      </c>
      <c r="N865" s="1">
        <v>43516</v>
      </c>
      <c r="O865" t="s">
        <v>17</v>
      </c>
      <c r="P865" t="s">
        <v>27</v>
      </c>
      <c r="R865" s="1">
        <v>43852</v>
      </c>
    </row>
    <row r="866" spans="2:18" x14ac:dyDescent="0.3">
      <c r="B866" t="s">
        <v>486</v>
      </c>
      <c r="C866" t="s">
        <v>196</v>
      </c>
      <c r="D866" t="s">
        <v>14</v>
      </c>
      <c r="E866" s="1">
        <v>43466</v>
      </c>
      <c r="F866" s="1">
        <v>43830</v>
      </c>
      <c r="G866" t="s">
        <v>23</v>
      </c>
      <c r="H866">
        <v>3</v>
      </c>
      <c r="I866" t="s">
        <v>442</v>
      </c>
      <c r="J866" t="s">
        <v>32</v>
      </c>
      <c r="K866" t="s">
        <v>29</v>
      </c>
      <c r="L866" t="s">
        <v>27</v>
      </c>
      <c r="M866">
        <v>36833.85</v>
      </c>
      <c r="N866" s="1">
        <v>43466</v>
      </c>
      <c r="O866" t="s">
        <v>17</v>
      </c>
      <c r="P866" t="s">
        <v>27</v>
      </c>
      <c r="R866" s="1">
        <v>43852</v>
      </c>
    </row>
    <row r="867" spans="2:18" x14ac:dyDescent="0.3">
      <c r="B867" t="s">
        <v>493</v>
      </c>
      <c r="C867" t="s">
        <v>887</v>
      </c>
      <c r="D867" t="s">
        <v>14</v>
      </c>
      <c r="E867" s="1">
        <v>43446</v>
      </c>
      <c r="F867" s="1">
        <v>43810</v>
      </c>
      <c r="G867" t="s">
        <v>16</v>
      </c>
      <c r="H867">
        <v>6</v>
      </c>
      <c r="I867" t="s">
        <v>444</v>
      </c>
      <c r="J867" t="s">
        <v>32</v>
      </c>
      <c r="K867" t="s">
        <v>16</v>
      </c>
      <c r="L867" t="s">
        <v>27</v>
      </c>
      <c r="M867">
        <v>62500</v>
      </c>
      <c r="N867" s="1">
        <v>43446</v>
      </c>
      <c r="O867" t="s">
        <v>17</v>
      </c>
      <c r="P867" t="s">
        <v>27</v>
      </c>
      <c r="R867" s="1">
        <v>43852</v>
      </c>
    </row>
    <row r="868" spans="2:18" x14ac:dyDescent="0.3">
      <c r="B868" t="s">
        <v>496</v>
      </c>
      <c r="C868" t="s">
        <v>202</v>
      </c>
      <c r="D868" t="s">
        <v>14</v>
      </c>
      <c r="E868" s="1">
        <v>43435</v>
      </c>
      <c r="F868" s="1">
        <v>43799</v>
      </c>
      <c r="G868" t="s">
        <v>26</v>
      </c>
      <c r="H868">
        <v>12</v>
      </c>
      <c r="I868" t="s">
        <v>440</v>
      </c>
      <c r="J868" t="s">
        <v>32</v>
      </c>
      <c r="K868" t="s">
        <v>29</v>
      </c>
      <c r="L868" t="s">
        <v>27</v>
      </c>
      <c r="M868">
        <v>231094.04</v>
      </c>
      <c r="N868" s="1">
        <v>43435</v>
      </c>
      <c r="O868" t="s">
        <v>17</v>
      </c>
      <c r="P868" t="s">
        <v>27</v>
      </c>
      <c r="R868" s="1">
        <v>43852</v>
      </c>
    </row>
    <row r="869" spans="2:18" x14ac:dyDescent="0.3">
      <c r="B869" t="s">
        <v>507</v>
      </c>
      <c r="C869" t="s">
        <v>939</v>
      </c>
      <c r="D869" t="s">
        <v>14</v>
      </c>
      <c r="E869" s="1">
        <v>43674</v>
      </c>
      <c r="F869" s="1">
        <v>44039</v>
      </c>
      <c r="G869" t="s">
        <v>26</v>
      </c>
      <c r="H869">
        <v>4</v>
      </c>
      <c r="I869" t="s">
        <v>443</v>
      </c>
      <c r="J869" t="s">
        <v>32</v>
      </c>
      <c r="K869" t="s">
        <v>40</v>
      </c>
      <c r="L869" t="s">
        <v>27</v>
      </c>
      <c r="M869">
        <v>115781.25</v>
      </c>
      <c r="N869" s="1">
        <v>43674</v>
      </c>
      <c r="O869" t="s">
        <v>17</v>
      </c>
      <c r="P869" t="s">
        <v>27</v>
      </c>
      <c r="R869" s="1">
        <v>43852</v>
      </c>
    </row>
    <row r="870" spans="2:18" x14ac:dyDescent="0.3">
      <c r="B870" t="s">
        <v>509</v>
      </c>
      <c r="C870" t="s">
        <v>952</v>
      </c>
      <c r="D870" t="s">
        <v>14</v>
      </c>
      <c r="E870" s="1">
        <v>43556</v>
      </c>
      <c r="F870" s="1">
        <v>43921</v>
      </c>
      <c r="G870" t="s">
        <v>16</v>
      </c>
      <c r="H870">
        <v>3</v>
      </c>
      <c r="I870" t="s">
        <v>442</v>
      </c>
      <c r="J870" t="s">
        <v>32</v>
      </c>
      <c r="K870" t="s">
        <v>29</v>
      </c>
      <c r="L870" t="s">
        <v>27</v>
      </c>
      <c r="M870">
        <v>344794.13</v>
      </c>
      <c r="N870" s="1">
        <v>43556</v>
      </c>
      <c r="O870" t="s">
        <v>17</v>
      </c>
      <c r="P870" t="s">
        <v>27</v>
      </c>
      <c r="R870" s="1">
        <v>43852</v>
      </c>
    </row>
    <row r="871" spans="2:18" x14ac:dyDescent="0.3">
      <c r="B871" t="s">
        <v>516</v>
      </c>
      <c r="C871" t="s">
        <v>209</v>
      </c>
      <c r="D871" t="s">
        <v>14</v>
      </c>
      <c r="E871" s="1">
        <v>43556</v>
      </c>
      <c r="F871" s="1">
        <v>43921</v>
      </c>
      <c r="G871" t="s">
        <v>16</v>
      </c>
      <c r="H871">
        <v>3</v>
      </c>
      <c r="I871" t="s">
        <v>442</v>
      </c>
      <c r="J871" t="s">
        <v>32</v>
      </c>
      <c r="K871" t="s">
        <v>29</v>
      </c>
      <c r="L871" t="s">
        <v>27</v>
      </c>
      <c r="M871">
        <v>37500</v>
      </c>
      <c r="N871" s="1">
        <v>43556</v>
      </c>
      <c r="O871" t="s">
        <v>17</v>
      </c>
      <c r="P871" t="s">
        <v>27</v>
      </c>
      <c r="R871" s="1">
        <v>43852</v>
      </c>
    </row>
    <row r="872" spans="2:18" x14ac:dyDescent="0.3">
      <c r="B872" t="s">
        <v>519</v>
      </c>
      <c r="C872" t="s">
        <v>830</v>
      </c>
      <c r="D872" t="s">
        <v>14</v>
      </c>
      <c r="E872" s="1">
        <v>43831</v>
      </c>
      <c r="F872" s="1">
        <v>43921</v>
      </c>
      <c r="G872" t="s">
        <v>23</v>
      </c>
      <c r="H872">
        <v>3</v>
      </c>
      <c r="I872" t="s">
        <v>442</v>
      </c>
      <c r="J872" t="s">
        <v>32</v>
      </c>
      <c r="K872" t="s">
        <v>29</v>
      </c>
      <c r="L872" t="s">
        <v>27</v>
      </c>
      <c r="M872">
        <v>21680.799999999999</v>
      </c>
      <c r="N872" s="1">
        <v>43831</v>
      </c>
      <c r="O872" t="s">
        <v>17</v>
      </c>
      <c r="P872" t="s">
        <v>27</v>
      </c>
      <c r="R872" s="1">
        <v>43852</v>
      </c>
    </row>
    <row r="873" spans="2:18" x14ac:dyDescent="0.3">
      <c r="B873" t="s">
        <v>525</v>
      </c>
      <c r="C873" t="s">
        <v>834</v>
      </c>
      <c r="D873" t="s">
        <v>14</v>
      </c>
      <c r="E873" s="1">
        <v>43647</v>
      </c>
      <c r="F873" s="1">
        <v>44012</v>
      </c>
      <c r="G873" t="s">
        <v>26</v>
      </c>
      <c r="H873">
        <v>3</v>
      </c>
      <c r="I873" t="s">
        <v>442</v>
      </c>
      <c r="J873" t="s">
        <v>32</v>
      </c>
      <c r="K873" t="s">
        <v>29</v>
      </c>
      <c r="L873" t="s">
        <v>27</v>
      </c>
      <c r="M873">
        <v>20165.5</v>
      </c>
      <c r="N873" s="1">
        <v>43647</v>
      </c>
      <c r="O873" t="s">
        <v>17</v>
      </c>
      <c r="P873" t="s">
        <v>27</v>
      </c>
      <c r="R873" s="1">
        <v>43852</v>
      </c>
    </row>
    <row r="874" spans="2:18" x14ac:dyDescent="0.3">
      <c r="B874" t="s">
        <v>528</v>
      </c>
      <c r="C874" t="s">
        <v>214</v>
      </c>
      <c r="D874" t="s">
        <v>14</v>
      </c>
      <c r="E874" s="1">
        <v>43586</v>
      </c>
      <c r="F874" s="1">
        <v>43951</v>
      </c>
      <c r="G874" t="s">
        <v>26</v>
      </c>
      <c r="H874">
        <v>3</v>
      </c>
      <c r="I874" t="s">
        <v>442</v>
      </c>
      <c r="J874" t="s">
        <v>32</v>
      </c>
      <c r="K874" t="s">
        <v>29</v>
      </c>
      <c r="L874" t="s">
        <v>27</v>
      </c>
      <c r="M874">
        <v>1005</v>
      </c>
      <c r="N874" s="1">
        <v>43586</v>
      </c>
      <c r="O874" t="s">
        <v>17</v>
      </c>
      <c r="P874" t="s">
        <v>27</v>
      </c>
      <c r="R874" s="1">
        <v>43852</v>
      </c>
    </row>
    <row r="875" spans="2:18" x14ac:dyDescent="0.3">
      <c r="B875" t="s">
        <v>533</v>
      </c>
      <c r="C875" t="s">
        <v>217</v>
      </c>
      <c r="D875" t="s">
        <v>14</v>
      </c>
      <c r="E875" s="1">
        <v>43736</v>
      </c>
      <c r="F875" s="1">
        <v>44101</v>
      </c>
      <c r="G875" t="s">
        <v>26</v>
      </c>
      <c r="H875">
        <v>3</v>
      </c>
      <c r="I875" t="s">
        <v>442</v>
      </c>
      <c r="J875" t="s">
        <v>32</v>
      </c>
      <c r="K875" t="s">
        <v>29</v>
      </c>
      <c r="L875" t="s">
        <v>27</v>
      </c>
      <c r="M875">
        <v>18814.25</v>
      </c>
      <c r="N875" s="1">
        <v>43736</v>
      </c>
      <c r="O875" t="s">
        <v>17</v>
      </c>
      <c r="P875" t="s">
        <v>27</v>
      </c>
      <c r="R875" s="1">
        <v>43852</v>
      </c>
    </row>
    <row r="876" spans="2:18" x14ac:dyDescent="0.3">
      <c r="B876" t="s">
        <v>535</v>
      </c>
      <c r="C876" t="s">
        <v>219</v>
      </c>
      <c r="D876" t="s">
        <v>14</v>
      </c>
      <c r="E876" s="1">
        <v>43556</v>
      </c>
      <c r="F876" s="1">
        <v>43921</v>
      </c>
      <c r="G876" t="s">
        <v>16</v>
      </c>
      <c r="H876">
        <v>3</v>
      </c>
      <c r="I876" t="s">
        <v>442</v>
      </c>
      <c r="J876" t="s">
        <v>32</v>
      </c>
      <c r="K876" t="s">
        <v>29</v>
      </c>
      <c r="L876" t="s">
        <v>27</v>
      </c>
      <c r="M876">
        <v>215165</v>
      </c>
      <c r="N876" s="1">
        <v>43556</v>
      </c>
      <c r="O876" t="s">
        <v>17</v>
      </c>
      <c r="P876" t="s">
        <v>27</v>
      </c>
      <c r="R876" s="1">
        <v>43852</v>
      </c>
    </row>
    <row r="877" spans="2:18" x14ac:dyDescent="0.3">
      <c r="B877" t="s">
        <v>546</v>
      </c>
      <c r="C877" t="s">
        <v>228</v>
      </c>
      <c r="D877" t="s">
        <v>14</v>
      </c>
      <c r="E877" s="1">
        <v>43547</v>
      </c>
      <c r="F877" s="1">
        <v>43912</v>
      </c>
      <c r="G877" t="s">
        <v>16</v>
      </c>
      <c r="H877">
        <v>1</v>
      </c>
      <c r="I877" t="s">
        <v>450</v>
      </c>
      <c r="J877" t="s">
        <v>32</v>
      </c>
      <c r="K877" t="s">
        <v>16</v>
      </c>
      <c r="L877" t="s">
        <v>27</v>
      </c>
      <c r="M877">
        <v>59322</v>
      </c>
      <c r="N877" s="1">
        <v>43577</v>
      </c>
      <c r="O877" t="s">
        <v>17</v>
      </c>
      <c r="P877" t="s">
        <v>27</v>
      </c>
      <c r="R877" s="1">
        <v>43852</v>
      </c>
    </row>
    <row r="878" spans="2:18" x14ac:dyDescent="0.3">
      <c r="B878" t="s">
        <v>488</v>
      </c>
      <c r="C878" t="s">
        <v>249</v>
      </c>
      <c r="D878" t="s">
        <v>14</v>
      </c>
      <c r="E878" s="1">
        <v>43646</v>
      </c>
      <c r="F878" s="1">
        <v>44011</v>
      </c>
      <c r="G878" t="s">
        <v>23</v>
      </c>
      <c r="H878">
        <v>1</v>
      </c>
      <c r="I878" t="s">
        <v>450</v>
      </c>
      <c r="J878" t="s">
        <v>32</v>
      </c>
      <c r="K878" t="s">
        <v>23</v>
      </c>
      <c r="L878" t="s">
        <v>27</v>
      </c>
      <c r="M878">
        <v>66188.759999999995</v>
      </c>
      <c r="N878" s="1">
        <v>43646</v>
      </c>
      <c r="O878" t="s">
        <v>17</v>
      </c>
      <c r="P878" t="s">
        <v>27</v>
      </c>
      <c r="R878" s="1">
        <v>43852</v>
      </c>
    </row>
    <row r="879" spans="2:18" x14ac:dyDescent="0.3">
      <c r="B879" t="s">
        <v>490</v>
      </c>
      <c r="C879" t="s">
        <v>251</v>
      </c>
      <c r="D879" t="s">
        <v>14</v>
      </c>
      <c r="E879" s="1">
        <v>43709</v>
      </c>
      <c r="F879" s="1">
        <v>44074</v>
      </c>
      <c r="G879" t="s">
        <v>24</v>
      </c>
      <c r="H879">
        <v>1</v>
      </c>
      <c r="I879" t="s">
        <v>450</v>
      </c>
      <c r="J879" t="s">
        <v>32</v>
      </c>
      <c r="K879" t="s">
        <v>25</v>
      </c>
      <c r="L879" t="s">
        <v>27</v>
      </c>
      <c r="M879">
        <v>48325.760000000002</v>
      </c>
      <c r="N879" s="1">
        <v>43709</v>
      </c>
      <c r="O879" t="s">
        <v>17</v>
      </c>
      <c r="P879" t="s">
        <v>27</v>
      </c>
      <c r="R879" s="1">
        <v>43852</v>
      </c>
    </row>
    <row r="880" spans="2:18" x14ac:dyDescent="0.3">
      <c r="B880" t="s">
        <v>495</v>
      </c>
      <c r="C880" t="s">
        <v>254</v>
      </c>
      <c r="D880" t="s">
        <v>14</v>
      </c>
      <c r="E880" s="1">
        <v>43477</v>
      </c>
      <c r="F880" s="1">
        <v>43841</v>
      </c>
      <c r="G880" t="s">
        <v>26</v>
      </c>
      <c r="H880">
        <v>1</v>
      </c>
      <c r="I880" t="s">
        <v>450</v>
      </c>
      <c r="J880" t="s">
        <v>32</v>
      </c>
      <c r="K880" t="s">
        <v>81</v>
      </c>
      <c r="L880" t="s">
        <v>27</v>
      </c>
      <c r="M880">
        <v>3073.94</v>
      </c>
      <c r="N880" s="1">
        <v>43477</v>
      </c>
      <c r="O880" t="s">
        <v>17</v>
      </c>
      <c r="P880" t="s">
        <v>27</v>
      </c>
      <c r="R880" s="1">
        <v>43852</v>
      </c>
    </row>
    <row r="881" spans="2:18" x14ac:dyDescent="0.3">
      <c r="B881" t="s">
        <v>497</v>
      </c>
      <c r="C881" t="s">
        <v>256</v>
      </c>
      <c r="D881" t="s">
        <v>14</v>
      </c>
      <c r="E881" s="1">
        <v>43709</v>
      </c>
      <c r="F881" s="1">
        <v>44074</v>
      </c>
      <c r="G881" t="s">
        <v>24</v>
      </c>
      <c r="H881">
        <v>1</v>
      </c>
      <c r="I881" t="s">
        <v>450</v>
      </c>
      <c r="J881" t="s">
        <v>32</v>
      </c>
      <c r="K881" t="s">
        <v>25</v>
      </c>
      <c r="L881" t="s">
        <v>27</v>
      </c>
      <c r="M881">
        <v>20327.63</v>
      </c>
      <c r="N881" s="1">
        <v>43709</v>
      </c>
      <c r="O881" t="s">
        <v>17</v>
      </c>
      <c r="P881" t="s">
        <v>27</v>
      </c>
      <c r="R881" s="1">
        <v>43852</v>
      </c>
    </row>
    <row r="882" spans="2:18" x14ac:dyDescent="0.3">
      <c r="B882" t="s">
        <v>499</v>
      </c>
      <c r="C882" t="s">
        <v>257</v>
      </c>
      <c r="D882" t="s">
        <v>14</v>
      </c>
      <c r="E882" s="1">
        <v>43709</v>
      </c>
      <c r="F882" s="1">
        <v>44074</v>
      </c>
      <c r="G882" t="s">
        <v>24</v>
      </c>
      <c r="H882">
        <v>1</v>
      </c>
      <c r="I882" t="s">
        <v>450</v>
      </c>
      <c r="J882" t="s">
        <v>32</v>
      </c>
      <c r="K882" t="s">
        <v>25</v>
      </c>
      <c r="L882" t="s">
        <v>27</v>
      </c>
      <c r="M882">
        <v>27258.799999999999</v>
      </c>
      <c r="N882" s="1">
        <v>43709</v>
      </c>
      <c r="O882" t="s">
        <v>17</v>
      </c>
      <c r="P882" t="s">
        <v>27</v>
      </c>
      <c r="R882" s="1">
        <v>43852</v>
      </c>
    </row>
    <row r="883" spans="2:18" x14ac:dyDescent="0.3">
      <c r="B883" t="s">
        <v>505</v>
      </c>
      <c r="C883" t="s">
        <v>260</v>
      </c>
      <c r="D883" t="s">
        <v>14</v>
      </c>
      <c r="E883" s="1">
        <v>43405</v>
      </c>
      <c r="F883" s="1">
        <v>43769</v>
      </c>
      <c r="G883" t="s">
        <v>23</v>
      </c>
      <c r="H883">
        <v>1</v>
      </c>
      <c r="I883" t="s">
        <v>450</v>
      </c>
      <c r="J883" t="s">
        <v>32</v>
      </c>
      <c r="K883" t="s">
        <v>23</v>
      </c>
      <c r="L883" t="s">
        <v>27</v>
      </c>
      <c r="M883">
        <v>7424.84</v>
      </c>
      <c r="N883" s="1">
        <v>43405</v>
      </c>
      <c r="O883" t="s">
        <v>17</v>
      </c>
      <c r="P883" t="s">
        <v>27</v>
      </c>
      <c r="R883" s="1">
        <v>43852</v>
      </c>
    </row>
    <row r="884" spans="2:18" x14ac:dyDescent="0.3">
      <c r="B884" t="s">
        <v>509</v>
      </c>
      <c r="C884" t="s">
        <v>262</v>
      </c>
      <c r="D884" t="s">
        <v>14</v>
      </c>
      <c r="E884" s="1">
        <v>43709</v>
      </c>
      <c r="F884" s="1">
        <v>44074</v>
      </c>
      <c r="G884" t="s">
        <v>24</v>
      </c>
      <c r="H884">
        <v>1</v>
      </c>
      <c r="I884" t="s">
        <v>450</v>
      </c>
      <c r="J884" t="s">
        <v>32</v>
      </c>
      <c r="K884" t="s">
        <v>25</v>
      </c>
      <c r="L884" t="s">
        <v>27</v>
      </c>
      <c r="M884">
        <v>10279.51</v>
      </c>
      <c r="N884" s="1">
        <v>43709</v>
      </c>
      <c r="O884" t="s">
        <v>17</v>
      </c>
      <c r="P884" t="s">
        <v>27</v>
      </c>
      <c r="R884" s="1">
        <v>43852</v>
      </c>
    </row>
    <row r="885" spans="2:18" x14ac:dyDescent="0.3">
      <c r="B885" t="s">
        <v>512</v>
      </c>
      <c r="C885" t="s">
        <v>263</v>
      </c>
      <c r="D885" t="s">
        <v>14</v>
      </c>
      <c r="E885" s="1">
        <v>43533</v>
      </c>
      <c r="F885" s="1">
        <v>43898</v>
      </c>
      <c r="G885" t="s">
        <v>16</v>
      </c>
      <c r="H885">
        <v>3</v>
      </c>
      <c r="I885" t="s">
        <v>442</v>
      </c>
      <c r="J885" t="s">
        <v>32</v>
      </c>
      <c r="K885" t="s">
        <v>29</v>
      </c>
      <c r="L885" t="s">
        <v>27</v>
      </c>
      <c r="M885">
        <v>23750</v>
      </c>
      <c r="N885" s="1">
        <v>43533</v>
      </c>
      <c r="O885" t="s">
        <v>17</v>
      </c>
      <c r="P885" t="s">
        <v>27</v>
      </c>
      <c r="R885" s="1">
        <v>43852</v>
      </c>
    </row>
    <row r="886" spans="2:18" x14ac:dyDescent="0.3">
      <c r="B886" t="s">
        <v>518</v>
      </c>
      <c r="C886" t="s">
        <v>265</v>
      </c>
      <c r="D886" t="s">
        <v>14</v>
      </c>
      <c r="E886" s="1">
        <v>43779</v>
      </c>
      <c r="F886" s="1">
        <v>44144</v>
      </c>
      <c r="G886" t="s">
        <v>19</v>
      </c>
      <c r="H886">
        <v>13</v>
      </c>
      <c r="I886" t="s">
        <v>449</v>
      </c>
      <c r="J886" t="s">
        <v>32</v>
      </c>
      <c r="K886" t="s">
        <v>20</v>
      </c>
      <c r="L886" t="s">
        <v>27</v>
      </c>
      <c r="M886">
        <v>48928.73</v>
      </c>
      <c r="N886" s="1">
        <v>43779</v>
      </c>
      <c r="O886" t="s">
        <v>17</v>
      </c>
      <c r="P886" t="s">
        <v>27</v>
      </c>
      <c r="R886" s="1">
        <v>43852</v>
      </c>
    </row>
    <row r="887" spans="2:18" x14ac:dyDescent="0.3">
      <c r="B887" t="s">
        <v>548</v>
      </c>
      <c r="C887" t="s">
        <v>280</v>
      </c>
      <c r="D887" t="s">
        <v>14</v>
      </c>
      <c r="E887" s="1">
        <v>43764</v>
      </c>
      <c r="F887" s="1">
        <v>44129</v>
      </c>
      <c r="G887" t="s">
        <v>26</v>
      </c>
      <c r="H887">
        <v>3</v>
      </c>
      <c r="I887" t="s">
        <v>442</v>
      </c>
      <c r="J887" t="s">
        <v>32</v>
      </c>
      <c r="K887" t="s">
        <v>29</v>
      </c>
      <c r="L887" t="s">
        <v>27</v>
      </c>
      <c r="M887">
        <v>2436.75</v>
      </c>
      <c r="N887" s="1">
        <v>43764</v>
      </c>
      <c r="O887" t="s">
        <v>17</v>
      </c>
      <c r="P887" t="s">
        <v>27</v>
      </c>
      <c r="R887" s="1">
        <v>43852</v>
      </c>
    </row>
    <row r="888" spans="2:18" x14ac:dyDescent="0.3">
      <c r="B888" t="s">
        <v>550</v>
      </c>
      <c r="C888" t="s">
        <v>281</v>
      </c>
      <c r="D888" t="s">
        <v>14</v>
      </c>
      <c r="E888" s="1">
        <v>43763</v>
      </c>
      <c r="F888" s="1">
        <v>44128</v>
      </c>
      <c r="G888" t="s">
        <v>24</v>
      </c>
      <c r="H888">
        <v>3</v>
      </c>
      <c r="I888" t="s">
        <v>442</v>
      </c>
      <c r="J888" t="s">
        <v>32</v>
      </c>
      <c r="K888" t="s">
        <v>29</v>
      </c>
      <c r="L888" t="s">
        <v>27</v>
      </c>
      <c r="M888">
        <v>26967.39</v>
      </c>
      <c r="N888" s="1">
        <v>43763</v>
      </c>
      <c r="O888" t="s">
        <v>17</v>
      </c>
      <c r="P888" t="s">
        <v>27</v>
      </c>
      <c r="R888" s="1">
        <v>43852</v>
      </c>
    </row>
    <row r="889" spans="2:18" x14ac:dyDescent="0.3">
      <c r="B889" t="s">
        <v>438</v>
      </c>
      <c r="C889" t="s">
        <v>834</v>
      </c>
      <c r="D889" t="s">
        <v>14</v>
      </c>
      <c r="E889" s="1">
        <v>43727</v>
      </c>
      <c r="F889" s="1">
        <v>44092</v>
      </c>
      <c r="G889" t="s">
        <v>26</v>
      </c>
      <c r="H889">
        <v>3</v>
      </c>
      <c r="I889" t="s">
        <v>442</v>
      </c>
      <c r="J889" t="s">
        <v>32</v>
      </c>
      <c r="K889" t="s">
        <v>29</v>
      </c>
      <c r="L889" t="s">
        <v>27</v>
      </c>
      <c r="M889">
        <v>12500.13</v>
      </c>
      <c r="N889" s="1">
        <v>43727</v>
      </c>
      <c r="O889" t="s">
        <v>17</v>
      </c>
      <c r="P889" t="s">
        <v>27</v>
      </c>
      <c r="R889" s="1">
        <v>43852</v>
      </c>
    </row>
    <row r="890" spans="2:18" x14ac:dyDescent="0.3">
      <c r="B890" t="s">
        <v>438</v>
      </c>
      <c r="C890" t="s">
        <v>285</v>
      </c>
      <c r="D890" t="s">
        <v>14</v>
      </c>
      <c r="E890" s="1">
        <v>43600</v>
      </c>
      <c r="F890" s="1">
        <v>43965</v>
      </c>
      <c r="G890" t="s">
        <v>26</v>
      </c>
      <c r="H890">
        <v>3</v>
      </c>
      <c r="I890" t="s">
        <v>442</v>
      </c>
      <c r="J890" t="s">
        <v>32</v>
      </c>
      <c r="K890" t="s">
        <v>29</v>
      </c>
      <c r="L890" t="s">
        <v>27</v>
      </c>
      <c r="M890">
        <v>691.85</v>
      </c>
      <c r="N890" s="1">
        <v>43600</v>
      </c>
      <c r="O890" t="s">
        <v>17</v>
      </c>
      <c r="P890" t="s">
        <v>27</v>
      </c>
      <c r="R890" s="1">
        <v>43852</v>
      </c>
    </row>
    <row r="891" spans="2:18" x14ac:dyDescent="0.3">
      <c r="B891" t="s">
        <v>438</v>
      </c>
      <c r="C891" t="s">
        <v>288</v>
      </c>
      <c r="D891" t="s">
        <v>14</v>
      </c>
      <c r="E891" s="1">
        <v>43738</v>
      </c>
      <c r="F891" s="1">
        <v>44103</v>
      </c>
      <c r="G891" t="s">
        <v>19</v>
      </c>
      <c r="H891">
        <v>10</v>
      </c>
      <c r="I891" t="s">
        <v>441</v>
      </c>
      <c r="J891" t="s">
        <v>32</v>
      </c>
      <c r="K891" t="s">
        <v>20</v>
      </c>
      <c r="L891" t="s">
        <v>27</v>
      </c>
      <c r="M891">
        <v>123750</v>
      </c>
      <c r="N891" s="1">
        <v>43738</v>
      </c>
      <c r="O891" t="s">
        <v>17</v>
      </c>
      <c r="P891" t="s">
        <v>27</v>
      </c>
      <c r="R891" s="1">
        <v>43852</v>
      </c>
    </row>
    <row r="892" spans="2:18" x14ac:dyDescent="0.3">
      <c r="B892" t="s">
        <v>438</v>
      </c>
      <c r="C892" t="s">
        <v>290</v>
      </c>
      <c r="D892" t="s">
        <v>14</v>
      </c>
      <c r="E892" s="1">
        <v>43611</v>
      </c>
      <c r="F892" s="1">
        <v>43976</v>
      </c>
      <c r="G892" t="s">
        <v>28</v>
      </c>
      <c r="H892">
        <v>3</v>
      </c>
      <c r="I892" t="s">
        <v>442</v>
      </c>
      <c r="J892" t="s">
        <v>32</v>
      </c>
      <c r="K892" t="s">
        <v>29</v>
      </c>
      <c r="L892" t="s">
        <v>27</v>
      </c>
      <c r="M892">
        <v>869.63</v>
      </c>
      <c r="N892" s="1">
        <v>43611</v>
      </c>
      <c r="O892" t="s">
        <v>17</v>
      </c>
      <c r="P892" t="s">
        <v>27</v>
      </c>
      <c r="R892" s="1">
        <v>43852</v>
      </c>
    </row>
    <row r="893" spans="2:18" x14ac:dyDescent="0.3">
      <c r="B893" t="s">
        <v>438</v>
      </c>
      <c r="C893" t="s">
        <v>296</v>
      </c>
      <c r="D893" t="s">
        <v>14</v>
      </c>
      <c r="E893" s="1">
        <v>43466</v>
      </c>
      <c r="F893" s="1">
        <v>43830</v>
      </c>
      <c r="G893" t="s">
        <v>23</v>
      </c>
      <c r="H893">
        <v>3</v>
      </c>
      <c r="I893" t="s">
        <v>442</v>
      </c>
      <c r="J893" t="s">
        <v>32</v>
      </c>
      <c r="K893" t="s">
        <v>29</v>
      </c>
      <c r="L893" t="s">
        <v>27</v>
      </c>
      <c r="M893">
        <v>53277.919999999998</v>
      </c>
      <c r="N893" s="1">
        <v>43466</v>
      </c>
      <c r="O893" t="s">
        <v>17</v>
      </c>
      <c r="P893" t="s">
        <v>27</v>
      </c>
      <c r="R893" s="1">
        <v>43852</v>
      </c>
    </row>
    <row r="894" spans="2:18" x14ac:dyDescent="0.3">
      <c r="B894" t="s">
        <v>438</v>
      </c>
      <c r="C894" t="s">
        <v>297</v>
      </c>
      <c r="D894" t="s">
        <v>14</v>
      </c>
      <c r="E894" s="1">
        <v>43466</v>
      </c>
      <c r="F894" s="1">
        <v>43830</v>
      </c>
      <c r="G894" t="s">
        <v>16</v>
      </c>
      <c r="H894">
        <v>3</v>
      </c>
      <c r="I894" t="s">
        <v>442</v>
      </c>
      <c r="J894" t="s">
        <v>32</v>
      </c>
      <c r="K894" t="s">
        <v>29</v>
      </c>
      <c r="L894" t="s">
        <v>27</v>
      </c>
      <c r="M894">
        <v>30048.080000000002</v>
      </c>
      <c r="N894" s="1">
        <v>43466</v>
      </c>
      <c r="O894" t="s">
        <v>17</v>
      </c>
      <c r="P894" t="s">
        <v>27</v>
      </c>
      <c r="R894" s="1">
        <v>43852</v>
      </c>
    </row>
    <row r="895" spans="2:18" x14ac:dyDescent="0.3">
      <c r="B895" t="s">
        <v>438</v>
      </c>
      <c r="C895" t="s">
        <v>300</v>
      </c>
      <c r="D895" t="s">
        <v>14</v>
      </c>
      <c r="E895" s="1">
        <v>43649</v>
      </c>
      <c r="F895" s="1">
        <v>44014</v>
      </c>
      <c r="G895" t="s">
        <v>16</v>
      </c>
      <c r="H895">
        <v>1</v>
      </c>
      <c r="I895" t="s">
        <v>450</v>
      </c>
      <c r="J895" t="s">
        <v>32</v>
      </c>
      <c r="K895" t="s">
        <v>16</v>
      </c>
      <c r="L895" t="s">
        <v>27</v>
      </c>
      <c r="M895">
        <v>35000</v>
      </c>
      <c r="N895" s="1">
        <v>43649</v>
      </c>
      <c r="O895" t="s">
        <v>17</v>
      </c>
      <c r="P895" t="s">
        <v>27</v>
      </c>
      <c r="R895" s="1">
        <v>43852</v>
      </c>
    </row>
    <row r="896" spans="2:18" x14ac:dyDescent="0.3">
      <c r="B896" t="s">
        <v>438</v>
      </c>
      <c r="C896" t="s">
        <v>307</v>
      </c>
      <c r="D896" t="s">
        <v>14</v>
      </c>
      <c r="E896" s="1">
        <v>43510</v>
      </c>
      <c r="F896" s="1">
        <v>43874</v>
      </c>
      <c r="G896" t="s">
        <v>24</v>
      </c>
      <c r="H896">
        <v>1</v>
      </c>
      <c r="I896" t="s">
        <v>450</v>
      </c>
      <c r="J896" t="s">
        <v>32</v>
      </c>
      <c r="K896" t="s">
        <v>25</v>
      </c>
      <c r="L896" t="s">
        <v>27</v>
      </c>
      <c r="M896">
        <v>131090.46</v>
      </c>
      <c r="N896" s="1">
        <v>43522</v>
      </c>
      <c r="O896" t="s">
        <v>17</v>
      </c>
      <c r="P896" t="s">
        <v>27</v>
      </c>
      <c r="R896" s="1">
        <v>43852</v>
      </c>
    </row>
    <row r="897" spans="2:18" x14ac:dyDescent="0.3">
      <c r="B897" t="s">
        <v>438</v>
      </c>
      <c r="C897" t="s">
        <v>312</v>
      </c>
      <c r="D897" t="s">
        <v>14</v>
      </c>
      <c r="E897" s="1">
        <v>43666</v>
      </c>
      <c r="F897" s="1">
        <v>44031</v>
      </c>
      <c r="G897" t="s">
        <v>24</v>
      </c>
      <c r="H897">
        <v>1</v>
      </c>
      <c r="I897" t="s">
        <v>450</v>
      </c>
      <c r="J897" t="s">
        <v>32</v>
      </c>
      <c r="K897" t="s">
        <v>25</v>
      </c>
      <c r="L897" t="s">
        <v>27</v>
      </c>
      <c r="M897">
        <v>6595.25</v>
      </c>
      <c r="N897" s="1">
        <v>43666</v>
      </c>
      <c r="O897" t="s">
        <v>17</v>
      </c>
      <c r="P897" t="s">
        <v>27</v>
      </c>
      <c r="R897" s="1">
        <v>43852</v>
      </c>
    </row>
    <row r="898" spans="2:18" x14ac:dyDescent="0.3">
      <c r="B898" t="s">
        <v>438</v>
      </c>
      <c r="C898" t="s">
        <v>329</v>
      </c>
      <c r="D898" t="s">
        <v>14</v>
      </c>
      <c r="E898" s="1">
        <v>43510</v>
      </c>
      <c r="F898" s="1">
        <v>43874</v>
      </c>
      <c r="G898" t="s">
        <v>26</v>
      </c>
      <c r="H898">
        <v>1</v>
      </c>
      <c r="I898" t="s">
        <v>450</v>
      </c>
      <c r="J898" t="s">
        <v>32</v>
      </c>
      <c r="K898" t="s">
        <v>38</v>
      </c>
      <c r="L898" t="s">
        <v>27</v>
      </c>
      <c r="M898">
        <v>27069</v>
      </c>
      <c r="N898" s="1">
        <v>43510</v>
      </c>
      <c r="O898" t="s">
        <v>17</v>
      </c>
      <c r="P898" t="s">
        <v>27</v>
      </c>
      <c r="R898" s="1">
        <v>43852</v>
      </c>
    </row>
    <row r="899" spans="2:18" x14ac:dyDescent="0.3">
      <c r="B899" t="s">
        <v>438</v>
      </c>
      <c r="C899" t="s">
        <v>336</v>
      </c>
      <c r="D899" t="s">
        <v>14</v>
      </c>
      <c r="E899" s="1">
        <v>43664</v>
      </c>
      <c r="F899" s="1">
        <v>44029</v>
      </c>
      <c r="G899" t="s">
        <v>28</v>
      </c>
      <c r="H899">
        <v>1</v>
      </c>
      <c r="I899" t="s">
        <v>450</v>
      </c>
      <c r="J899" t="s">
        <v>32</v>
      </c>
      <c r="K899" t="s">
        <v>25</v>
      </c>
      <c r="L899" t="s">
        <v>27</v>
      </c>
      <c r="M899">
        <v>8854.8799999999992</v>
      </c>
      <c r="N899" s="1">
        <v>43664</v>
      </c>
      <c r="O899" t="s">
        <v>17</v>
      </c>
      <c r="P899" t="s">
        <v>27</v>
      </c>
      <c r="R899" s="1">
        <v>43852</v>
      </c>
    </row>
    <row r="900" spans="2:18" x14ac:dyDescent="0.3">
      <c r="B900" t="s">
        <v>438</v>
      </c>
      <c r="C900" t="s">
        <v>343</v>
      </c>
      <c r="D900" t="s">
        <v>14</v>
      </c>
      <c r="E900" s="1">
        <v>43556</v>
      </c>
      <c r="F900" s="1">
        <v>43921</v>
      </c>
      <c r="G900" t="s">
        <v>26</v>
      </c>
      <c r="H900">
        <v>1</v>
      </c>
      <c r="I900" t="s">
        <v>450</v>
      </c>
      <c r="J900" t="s">
        <v>32</v>
      </c>
      <c r="K900" t="s">
        <v>25</v>
      </c>
      <c r="L900" t="s">
        <v>27</v>
      </c>
      <c r="M900">
        <v>60229.25</v>
      </c>
      <c r="N900" s="1">
        <v>43556</v>
      </c>
      <c r="O900" t="s">
        <v>17</v>
      </c>
      <c r="P900" t="s">
        <v>27</v>
      </c>
      <c r="R900" s="1">
        <v>43852</v>
      </c>
    </row>
    <row r="901" spans="2:18" x14ac:dyDescent="0.3">
      <c r="B901" t="s">
        <v>438</v>
      </c>
      <c r="C901" t="s">
        <v>344</v>
      </c>
      <c r="D901" t="s">
        <v>14</v>
      </c>
      <c r="E901" s="1">
        <v>43582</v>
      </c>
      <c r="F901" s="1">
        <v>43611</v>
      </c>
      <c r="G901" t="s">
        <v>26</v>
      </c>
      <c r="H901">
        <v>1</v>
      </c>
      <c r="I901" t="s">
        <v>450</v>
      </c>
      <c r="J901" t="s">
        <v>32</v>
      </c>
      <c r="K901" t="s">
        <v>38</v>
      </c>
      <c r="L901" t="s">
        <v>27</v>
      </c>
      <c r="M901">
        <v>21358.38</v>
      </c>
      <c r="N901" s="1">
        <v>43582</v>
      </c>
      <c r="O901" t="s">
        <v>17</v>
      </c>
      <c r="P901" t="s">
        <v>27</v>
      </c>
      <c r="R901" s="1">
        <v>43852</v>
      </c>
    </row>
    <row r="902" spans="2:18" x14ac:dyDescent="0.3">
      <c r="B902" t="s">
        <v>457</v>
      </c>
      <c r="C902" t="s">
        <v>353</v>
      </c>
      <c r="D902" t="s">
        <v>14</v>
      </c>
      <c r="E902" s="1">
        <v>43556</v>
      </c>
      <c r="F902" s="1">
        <v>43921</v>
      </c>
      <c r="G902" t="s">
        <v>23</v>
      </c>
      <c r="H902">
        <v>6</v>
      </c>
      <c r="I902" t="s">
        <v>444</v>
      </c>
      <c r="J902" t="s">
        <v>32</v>
      </c>
      <c r="K902" t="s">
        <v>23</v>
      </c>
      <c r="L902" t="s">
        <v>27</v>
      </c>
      <c r="M902">
        <v>21399.439999999999</v>
      </c>
      <c r="N902" s="1">
        <v>43616</v>
      </c>
      <c r="O902" t="s">
        <v>17</v>
      </c>
      <c r="P902" t="s">
        <v>27</v>
      </c>
      <c r="R902" s="1">
        <v>43852</v>
      </c>
    </row>
    <row r="903" spans="2:18" x14ac:dyDescent="0.3">
      <c r="B903" t="s">
        <v>538</v>
      </c>
      <c r="C903" t="s">
        <v>953</v>
      </c>
      <c r="D903" t="s">
        <v>14</v>
      </c>
      <c r="E903" s="1">
        <v>43649</v>
      </c>
      <c r="F903" s="1">
        <v>43740</v>
      </c>
      <c r="G903" t="s">
        <v>26</v>
      </c>
      <c r="H903">
        <v>13</v>
      </c>
      <c r="I903" t="s">
        <v>449</v>
      </c>
      <c r="J903" t="s">
        <v>32</v>
      </c>
      <c r="K903" t="s">
        <v>20</v>
      </c>
      <c r="L903" t="s">
        <v>27</v>
      </c>
      <c r="M903">
        <v>956.34</v>
      </c>
      <c r="N903" s="1">
        <v>43649</v>
      </c>
      <c r="O903" t="s">
        <v>17</v>
      </c>
      <c r="P903" t="s">
        <v>27</v>
      </c>
      <c r="R903" s="1">
        <v>43852</v>
      </c>
    </row>
    <row r="904" spans="2:18" x14ac:dyDescent="0.3">
      <c r="B904" t="s">
        <v>549</v>
      </c>
      <c r="C904" t="s">
        <v>954</v>
      </c>
      <c r="D904" t="s">
        <v>14</v>
      </c>
      <c r="E904" s="1">
        <v>43770</v>
      </c>
      <c r="F904" s="1">
        <v>44135</v>
      </c>
      <c r="G904" t="s">
        <v>19</v>
      </c>
      <c r="H904">
        <v>10</v>
      </c>
      <c r="I904" t="s">
        <v>441</v>
      </c>
      <c r="J904" t="s">
        <v>32</v>
      </c>
      <c r="K904" t="s">
        <v>20</v>
      </c>
      <c r="L904" t="s">
        <v>27</v>
      </c>
      <c r="M904">
        <v>114751.5</v>
      </c>
      <c r="N904" s="1">
        <v>43770</v>
      </c>
      <c r="O904" t="s">
        <v>17</v>
      </c>
      <c r="P904" t="s">
        <v>27</v>
      </c>
      <c r="R904" s="1">
        <v>43852</v>
      </c>
    </row>
    <row r="905" spans="2:18" x14ac:dyDescent="0.3">
      <c r="B905" t="s">
        <v>439</v>
      </c>
      <c r="C905" t="s">
        <v>395</v>
      </c>
      <c r="D905" t="s">
        <v>14</v>
      </c>
      <c r="E905" s="1">
        <v>43660</v>
      </c>
      <c r="F905" s="1">
        <v>44025</v>
      </c>
      <c r="G905" t="s">
        <v>19</v>
      </c>
      <c r="H905">
        <v>10</v>
      </c>
      <c r="I905" t="s">
        <v>441</v>
      </c>
      <c r="J905" t="s">
        <v>32</v>
      </c>
      <c r="K905" t="s">
        <v>20</v>
      </c>
      <c r="L905" t="s">
        <v>27</v>
      </c>
      <c r="M905">
        <v>22245.75</v>
      </c>
      <c r="N905" s="1">
        <v>43660</v>
      </c>
      <c r="O905" t="s">
        <v>17</v>
      </c>
      <c r="P905" t="s">
        <v>27</v>
      </c>
      <c r="R905" s="1">
        <v>43852</v>
      </c>
    </row>
    <row r="906" spans="2:18" x14ac:dyDescent="0.3">
      <c r="B906" t="s">
        <v>439</v>
      </c>
      <c r="C906" t="s">
        <v>396</v>
      </c>
      <c r="D906" t="s">
        <v>14</v>
      </c>
      <c r="E906" s="1">
        <v>43556</v>
      </c>
      <c r="F906" s="1">
        <v>43921</v>
      </c>
      <c r="G906" t="s">
        <v>19</v>
      </c>
      <c r="H906">
        <v>10</v>
      </c>
      <c r="I906" t="s">
        <v>441</v>
      </c>
      <c r="J906" t="s">
        <v>32</v>
      </c>
      <c r="K906" t="s">
        <v>20</v>
      </c>
      <c r="L906" t="s">
        <v>27</v>
      </c>
      <c r="M906">
        <v>3346.95</v>
      </c>
      <c r="N906" s="1">
        <v>43556</v>
      </c>
      <c r="O906" t="s">
        <v>17</v>
      </c>
      <c r="P906" t="s">
        <v>27</v>
      </c>
      <c r="R906" s="1">
        <v>43852</v>
      </c>
    </row>
    <row r="907" spans="2:18" x14ac:dyDescent="0.3">
      <c r="B907" t="s">
        <v>439</v>
      </c>
      <c r="C907" t="s">
        <v>398</v>
      </c>
      <c r="D907" t="s">
        <v>14</v>
      </c>
      <c r="E907" s="1">
        <v>43669</v>
      </c>
      <c r="F907" s="1">
        <v>44032</v>
      </c>
      <c r="G907" t="s">
        <v>16</v>
      </c>
      <c r="H907">
        <v>3</v>
      </c>
      <c r="I907" t="s">
        <v>442</v>
      </c>
      <c r="J907" t="s">
        <v>32</v>
      </c>
      <c r="K907" t="s">
        <v>29</v>
      </c>
      <c r="L907" t="s">
        <v>27</v>
      </c>
      <c r="M907">
        <v>0</v>
      </c>
      <c r="N907" s="1">
        <v>43669</v>
      </c>
      <c r="O907" t="s">
        <v>17</v>
      </c>
      <c r="P907" t="s">
        <v>27</v>
      </c>
      <c r="R907" s="1">
        <v>43852</v>
      </c>
    </row>
    <row r="908" spans="2:18" x14ac:dyDescent="0.3">
      <c r="B908" t="s">
        <v>439</v>
      </c>
      <c r="C908" t="s">
        <v>403</v>
      </c>
      <c r="D908" t="s">
        <v>14</v>
      </c>
      <c r="E908" s="1">
        <v>43525</v>
      </c>
      <c r="F908" s="1">
        <v>43890</v>
      </c>
      <c r="G908" t="s">
        <v>23</v>
      </c>
      <c r="H908">
        <v>3</v>
      </c>
      <c r="I908" t="s">
        <v>442</v>
      </c>
      <c r="J908" t="s">
        <v>32</v>
      </c>
      <c r="K908" t="s">
        <v>29</v>
      </c>
      <c r="L908" t="s">
        <v>27</v>
      </c>
      <c r="M908">
        <v>148500</v>
      </c>
      <c r="N908" s="1">
        <v>43525</v>
      </c>
      <c r="O908" t="s">
        <v>17</v>
      </c>
      <c r="P908" t="s">
        <v>27</v>
      </c>
      <c r="R908" s="1">
        <v>43852</v>
      </c>
    </row>
    <row r="909" spans="2:18" x14ac:dyDescent="0.3">
      <c r="B909" t="s">
        <v>439</v>
      </c>
      <c r="C909" t="s">
        <v>41</v>
      </c>
      <c r="D909" t="s">
        <v>14</v>
      </c>
      <c r="E909" s="1">
        <v>43564</v>
      </c>
      <c r="F909" s="1">
        <v>43929</v>
      </c>
      <c r="G909" t="s">
        <v>16</v>
      </c>
      <c r="H909">
        <v>11</v>
      </c>
      <c r="I909" t="s">
        <v>446</v>
      </c>
      <c r="J909" t="s">
        <v>32</v>
      </c>
      <c r="K909" t="s">
        <v>16</v>
      </c>
      <c r="L909" t="s">
        <v>27</v>
      </c>
      <c r="M909">
        <v>68125</v>
      </c>
      <c r="N909" s="1">
        <v>43564</v>
      </c>
      <c r="O909" t="s">
        <v>17</v>
      </c>
      <c r="P909" t="s">
        <v>27</v>
      </c>
      <c r="R909" s="1">
        <v>43852</v>
      </c>
    </row>
    <row r="910" spans="2:18" x14ac:dyDescent="0.3">
      <c r="B910" t="s">
        <v>455</v>
      </c>
      <c r="C910" t="s">
        <v>925</v>
      </c>
      <c r="D910" t="s">
        <v>14</v>
      </c>
      <c r="E910" s="1">
        <v>43556</v>
      </c>
      <c r="F910" s="1">
        <v>43921</v>
      </c>
      <c r="G910" t="s">
        <v>16</v>
      </c>
      <c r="H910">
        <v>6</v>
      </c>
      <c r="I910" t="s">
        <v>444</v>
      </c>
      <c r="J910" t="s">
        <v>32</v>
      </c>
      <c r="K910" t="s">
        <v>16</v>
      </c>
      <c r="L910" t="s">
        <v>27</v>
      </c>
      <c r="M910">
        <v>115625</v>
      </c>
      <c r="N910" s="1">
        <v>43556</v>
      </c>
      <c r="O910" t="s">
        <v>17</v>
      </c>
      <c r="P910" t="s">
        <v>27</v>
      </c>
      <c r="R910" s="1">
        <v>43852</v>
      </c>
    </row>
    <row r="911" spans="2:18" x14ac:dyDescent="0.3">
      <c r="B911" t="s">
        <v>458</v>
      </c>
      <c r="C911" t="s">
        <v>955</v>
      </c>
      <c r="D911" t="s">
        <v>14</v>
      </c>
      <c r="E911" s="1">
        <v>43649</v>
      </c>
      <c r="F911" s="1">
        <v>44014</v>
      </c>
      <c r="G911" t="s">
        <v>16</v>
      </c>
      <c r="H911">
        <v>13</v>
      </c>
      <c r="I911" t="s">
        <v>449</v>
      </c>
      <c r="J911" t="s">
        <v>32</v>
      </c>
      <c r="K911" t="s">
        <v>16</v>
      </c>
      <c r="L911" t="s">
        <v>27</v>
      </c>
      <c r="M911">
        <v>6213.24</v>
      </c>
      <c r="N911" s="1">
        <v>43649</v>
      </c>
      <c r="O911" t="s">
        <v>17</v>
      </c>
      <c r="P911" t="s">
        <v>27</v>
      </c>
      <c r="R911" s="1">
        <v>43852</v>
      </c>
    </row>
    <row r="912" spans="2:18" x14ac:dyDescent="0.3">
      <c r="B912" t="s">
        <v>460</v>
      </c>
      <c r="C912" t="s">
        <v>956</v>
      </c>
      <c r="D912" t="s">
        <v>14</v>
      </c>
      <c r="E912" s="1">
        <v>43730</v>
      </c>
      <c r="F912" s="1">
        <v>44095</v>
      </c>
      <c r="G912" t="s">
        <v>26</v>
      </c>
      <c r="H912">
        <v>3</v>
      </c>
      <c r="I912" t="s">
        <v>442</v>
      </c>
      <c r="J912" t="s">
        <v>32</v>
      </c>
      <c r="K912" t="s">
        <v>29</v>
      </c>
      <c r="L912" t="s">
        <v>27</v>
      </c>
      <c r="M912">
        <v>2970</v>
      </c>
      <c r="N912" s="1">
        <v>43730</v>
      </c>
      <c r="O912" t="s">
        <v>17</v>
      </c>
      <c r="P912" t="s">
        <v>27</v>
      </c>
      <c r="R912" s="1">
        <v>43852</v>
      </c>
    </row>
    <row r="913" spans="2:18" x14ac:dyDescent="0.3">
      <c r="B913" t="s">
        <v>466</v>
      </c>
      <c r="C913" t="s">
        <v>409</v>
      </c>
      <c r="D913" t="s">
        <v>14</v>
      </c>
      <c r="E913" s="1">
        <v>43729</v>
      </c>
      <c r="F913" s="1">
        <v>44094</v>
      </c>
      <c r="G913" t="s">
        <v>23</v>
      </c>
      <c r="H913">
        <v>3</v>
      </c>
      <c r="I913" t="s">
        <v>442</v>
      </c>
      <c r="J913" t="s">
        <v>32</v>
      </c>
      <c r="K913" t="s">
        <v>29</v>
      </c>
      <c r="L913" t="s">
        <v>27</v>
      </c>
      <c r="M913">
        <v>8580</v>
      </c>
      <c r="N913" s="1">
        <v>43729</v>
      </c>
      <c r="O913" t="s">
        <v>17</v>
      </c>
      <c r="P913" t="s">
        <v>27</v>
      </c>
      <c r="R913" s="1">
        <v>43852</v>
      </c>
    </row>
    <row r="914" spans="2:18" x14ac:dyDescent="0.3">
      <c r="B914" t="s">
        <v>467</v>
      </c>
      <c r="C914" t="s">
        <v>410</v>
      </c>
      <c r="D914" t="s">
        <v>14</v>
      </c>
      <c r="E914" s="1">
        <v>43729</v>
      </c>
      <c r="F914" s="1">
        <v>44094</v>
      </c>
      <c r="G914" t="s">
        <v>26</v>
      </c>
      <c r="H914">
        <v>3</v>
      </c>
      <c r="I914" t="s">
        <v>442</v>
      </c>
      <c r="J914" t="s">
        <v>32</v>
      </c>
      <c r="K914" t="s">
        <v>29</v>
      </c>
      <c r="L914" t="s">
        <v>27</v>
      </c>
      <c r="M914">
        <v>4579</v>
      </c>
      <c r="N914" s="1">
        <v>43729</v>
      </c>
      <c r="O914" t="s">
        <v>17</v>
      </c>
      <c r="P914" t="s">
        <v>27</v>
      </c>
      <c r="R914" s="1">
        <v>43852</v>
      </c>
    </row>
    <row r="915" spans="2:18" x14ac:dyDescent="0.3">
      <c r="B915" t="s">
        <v>468</v>
      </c>
      <c r="C915" t="s">
        <v>411</v>
      </c>
      <c r="D915" t="s">
        <v>14</v>
      </c>
      <c r="E915" s="1">
        <v>43729</v>
      </c>
      <c r="F915" s="1">
        <v>44094</v>
      </c>
      <c r="G915" t="s">
        <v>26</v>
      </c>
      <c r="H915">
        <v>3</v>
      </c>
      <c r="I915" t="s">
        <v>442</v>
      </c>
      <c r="J915" t="s">
        <v>32</v>
      </c>
      <c r="K915" t="s">
        <v>29</v>
      </c>
      <c r="L915" t="s">
        <v>27</v>
      </c>
      <c r="M915">
        <v>3330</v>
      </c>
      <c r="N915" s="1">
        <v>43729</v>
      </c>
      <c r="O915" t="s">
        <v>17</v>
      </c>
      <c r="P915" t="s">
        <v>27</v>
      </c>
      <c r="R915" s="1">
        <v>43852</v>
      </c>
    </row>
    <row r="916" spans="2:18" x14ac:dyDescent="0.3">
      <c r="B916" t="s">
        <v>469</v>
      </c>
      <c r="C916" t="s">
        <v>412</v>
      </c>
      <c r="D916" t="s">
        <v>14</v>
      </c>
      <c r="E916" s="1">
        <v>43729</v>
      </c>
      <c r="F916" s="1">
        <v>44094</v>
      </c>
      <c r="G916" t="s">
        <v>26</v>
      </c>
      <c r="H916">
        <v>3</v>
      </c>
      <c r="I916" t="s">
        <v>442</v>
      </c>
      <c r="J916" t="s">
        <v>32</v>
      </c>
      <c r="K916" t="s">
        <v>29</v>
      </c>
      <c r="L916" t="s">
        <v>27</v>
      </c>
      <c r="M916">
        <v>8625.3799999999992</v>
      </c>
      <c r="N916" s="1">
        <v>43729</v>
      </c>
      <c r="O916" t="s">
        <v>17</v>
      </c>
      <c r="P916" t="s">
        <v>27</v>
      </c>
      <c r="R916" s="1">
        <v>43852</v>
      </c>
    </row>
    <row r="917" spans="2:18" x14ac:dyDescent="0.3">
      <c r="B917" t="s">
        <v>499</v>
      </c>
      <c r="C917" t="s">
        <v>428</v>
      </c>
      <c r="D917" t="s">
        <v>14</v>
      </c>
      <c r="E917" s="1">
        <v>43522</v>
      </c>
      <c r="F917" s="1">
        <v>43886</v>
      </c>
      <c r="G917" t="s">
        <v>19</v>
      </c>
      <c r="H917">
        <v>10</v>
      </c>
      <c r="I917" t="s">
        <v>441</v>
      </c>
      <c r="J917" t="s">
        <v>32</v>
      </c>
      <c r="K917" t="s">
        <v>20</v>
      </c>
      <c r="L917" t="s">
        <v>27</v>
      </c>
      <c r="M917">
        <v>25336.44</v>
      </c>
      <c r="N917" s="1">
        <v>43522</v>
      </c>
      <c r="O917" t="s">
        <v>17</v>
      </c>
      <c r="P917" t="s">
        <v>27</v>
      </c>
      <c r="R917" s="1">
        <v>43852</v>
      </c>
    </row>
    <row r="918" spans="2:18" x14ac:dyDescent="0.3">
      <c r="B918" t="s">
        <v>508</v>
      </c>
      <c r="C918" t="s">
        <v>957</v>
      </c>
      <c r="D918" t="s">
        <v>14</v>
      </c>
      <c r="E918" s="1">
        <v>43524</v>
      </c>
      <c r="F918" s="1">
        <v>43888</v>
      </c>
      <c r="G918" t="s">
        <v>19</v>
      </c>
      <c r="H918">
        <v>10</v>
      </c>
      <c r="I918" t="s">
        <v>441</v>
      </c>
      <c r="J918" t="s">
        <v>32</v>
      </c>
      <c r="K918" t="s">
        <v>20</v>
      </c>
      <c r="L918" t="s">
        <v>27</v>
      </c>
      <c r="M918">
        <v>11111.4</v>
      </c>
      <c r="N918" s="1">
        <v>43524</v>
      </c>
      <c r="O918" t="s">
        <v>17</v>
      </c>
      <c r="P918" t="s">
        <v>27</v>
      </c>
      <c r="R918" s="1">
        <v>43852</v>
      </c>
    </row>
    <row r="919" spans="2:18" x14ac:dyDescent="0.3">
      <c r="B919" t="s">
        <v>534</v>
      </c>
      <c r="C919" t="s">
        <v>863</v>
      </c>
      <c r="D919" t="s">
        <v>18</v>
      </c>
      <c r="E919" s="1">
        <v>43194</v>
      </c>
      <c r="F919" s="1">
        <v>45478</v>
      </c>
      <c r="G919" t="s">
        <v>28</v>
      </c>
      <c r="H919">
        <v>13</v>
      </c>
      <c r="I919" t="s">
        <v>449</v>
      </c>
      <c r="J919" t="s">
        <v>32</v>
      </c>
      <c r="K919" t="s">
        <v>38</v>
      </c>
      <c r="L919" t="s">
        <v>431</v>
      </c>
      <c r="M919">
        <v>0</v>
      </c>
      <c r="N919" s="1">
        <v>43194</v>
      </c>
      <c r="O919" t="s">
        <v>17</v>
      </c>
      <c r="P919" t="s">
        <v>21</v>
      </c>
      <c r="Q919" t="s">
        <v>30</v>
      </c>
      <c r="R919" s="1">
        <v>43852</v>
      </c>
    </row>
    <row r="920" spans="2:18" x14ac:dyDescent="0.3">
      <c r="B920" t="s">
        <v>535</v>
      </c>
      <c r="C920" t="s">
        <v>863</v>
      </c>
      <c r="D920" t="s">
        <v>18</v>
      </c>
      <c r="E920" s="1">
        <v>43273</v>
      </c>
      <c r="F920" s="1">
        <v>43729</v>
      </c>
      <c r="G920" t="s">
        <v>28</v>
      </c>
      <c r="H920">
        <v>13</v>
      </c>
      <c r="I920" t="s">
        <v>449</v>
      </c>
      <c r="J920" t="s">
        <v>32</v>
      </c>
      <c r="K920" t="s">
        <v>38</v>
      </c>
      <c r="L920" t="s">
        <v>432</v>
      </c>
      <c r="M920">
        <v>15625</v>
      </c>
      <c r="N920" s="1">
        <v>43273</v>
      </c>
      <c r="O920" t="s">
        <v>17</v>
      </c>
      <c r="P920" t="s">
        <v>21</v>
      </c>
      <c r="Q920" t="s">
        <v>65</v>
      </c>
      <c r="R920" s="1">
        <v>43852</v>
      </c>
    </row>
    <row r="921" spans="2:18" x14ac:dyDescent="0.3">
      <c r="B921" t="s">
        <v>539</v>
      </c>
      <c r="C921" t="s">
        <v>148</v>
      </c>
      <c r="D921" t="s">
        <v>18</v>
      </c>
      <c r="E921" s="1">
        <v>43523</v>
      </c>
      <c r="F921" s="1">
        <v>43887</v>
      </c>
      <c r="G921" t="s">
        <v>24</v>
      </c>
      <c r="H921">
        <v>1</v>
      </c>
      <c r="I921" t="s">
        <v>450</v>
      </c>
      <c r="J921" t="s">
        <v>32</v>
      </c>
      <c r="K921" t="s">
        <v>25</v>
      </c>
      <c r="L921" t="s">
        <v>27</v>
      </c>
      <c r="M921">
        <v>2141.5500000000002</v>
      </c>
      <c r="N921" s="1">
        <v>43523</v>
      </c>
      <c r="O921" t="s">
        <v>17</v>
      </c>
      <c r="P921" t="s">
        <v>21</v>
      </c>
      <c r="Q921" t="s">
        <v>30</v>
      </c>
      <c r="R921" s="1">
        <v>43852</v>
      </c>
    </row>
    <row r="922" spans="2:18" x14ac:dyDescent="0.3">
      <c r="B922" t="s">
        <v>551</v>
      </c>
      <c r="C922" t="s">
        <v>958</v>
      </c>
      <c r="D922" t="s">
        <v>18</v>
      </c>
      <c r="E922" s="1">
        <v>43100</v>
      </c>
      <c r="F922" s="1">
        <v>43464</v>
      </c>
      <c r="G922" t="s">
        <v>26</v>
      </c>
      <c r="H922">
        <v>1</v>
      </c>
      <c r="I922" t="s">
        <v>450</v>
      </c>
      <c r="J922" t="s">
        <v>32</v>
      </c>
      <c r="K922" t="s">
        <v>25</v>
      </c>
      <c r="L922" t="s">
        <v>27</v>
      </c>
      <c r="M922">
        <v>211206.7</v>
      </c>
      <c r="N922" s="1">
        <v>43100</v>
      </c>
      <c r="O922" t="s">
        <v>17</v>
      </c>
      <c r="P922" t="s">
        <v>21</v>
      </c>
      <c r="Q922" t="s">
        <v>30</v>
      </c>
      <c r="R922" s="1">
        <v>43852</v>
      </c>
    </row>
    <row r="923" spans="2:18" x14ac:dyDescent="0.3">
      <c r="B923" t="s">
        <v>436</v>
      </c>
      <c r="C923" t="s">
        <v>172</v>
      </c>
      <c r="D923" t="s">
        <v>18</v>
      </c>
      <c r="E923" s="1">
        <v>43191</v>
      </c>
      <c r="F923" s="1">
        <v>43555</v>
      </c>
      <c r="G923" t="s">
        <v>19</v>
      </c>
      <c r="H923">
        <v>10</v>
      </c>
      <c r="I923" t="s">
        <v>441</v>
      </c>
      <c r="J923" t="s">
        <v>32</v>
      </c>
      <c r="K923" t="s">
        <v>20</v>
      </c>
      <c r="L923" t="s">
        <v>27</v>
      </c>
      <c r="M923">
        <v>11249.93</v>
      </c>
      <c r="N923" s="1">
        <v>43191</v>
      </c>
      <c r="O923" t="s">
        <v>17</v>
      </c>
      <c r="P923" t="s">
        <v>21</v>
      </c>
      <c r="Q923" t="s">
        <v>39</v>
      </c>
      <c r="R923" s="1">
        <v>43852</v>
      </c>
    </row>
    <row r="924" spans="2:18" x14ac:dyDescent="0.3">
      <c r="B924" t="s">
        <v>436</v>
      </c>
      <c r="C924" t="s">
        <v>173</v>
      </c>
      <c r="D924" t="s">
        <v>18</v>
      </c>
      <c r="E924" s="1">
        <v>43191</v>
      </c>
      <c r="F924" s="1">
        <v>43555</v>
      </c>
      <c r="G924" t="s">
        <v>19</v>
      </c>
      <c r="H924">
        <v>10</v>
      </c>
      <c r="I924" t="s">
        <v>441</v>
      </c>
      <c r="J924" t="s">
        <v>32</v>
      </c>
      <c r="K924" t="s">
        <v>20</v>
      </c>
      <c r="L924" t="s">
        <v>27</v>
      </c>
      <c r="M924">
        <v>14603.3</v>
      </c>
      <c r="N924" s="1">
        <v>43191</v>
      </c>
      <c r="O924" t="s">
        <v>17</v>
      </c>
      <c r="P924" t="s">
        <v>21</v>
      </c>
      <c r="Q924" t="s">
        <v>39</v>
      </c>
      <c r="R924" s="1">
        <v>43852</v>
      </c>
    </row>
    <row r="925" spans="2:18" x14ac:dyDescent="0.3">
      <c r="B925" t="s">
        <v>436</v>
      </c>
      <c r="C925" t="s">
        <v>174</v>
      </c>
      <c r="D925" t="s">
        <v>18</v>
      </c>
      <c r="E925" s="1">
        <v>43264</v>
      </c>
      <c r="F925" s="1">
        <v>43628</v>
      </c>
      <c r="G925" t="s">
        <v>19</v>
      </c>
      <c r="H925">
        <v>10</v>
      </c>
      <c r="I925" t="s">
        <v>441</v>
      </c>
      <c r="J925" t="s">
        <v>32</v>
      </c>
      <c r="K925" t="s">
        <v>20</v>
      </c>
      <c r="L925" t="s">
        <v>27</v>
      </c>
      <c r="M925">
        <v>28940.65</v>
      </c>
      <c r="N925" s="1">
        <v>43264</v>
      </c>
      <c r="O925" t="s">
        <v>17</v>
      </c>
      <c r="P925" t="s">
        <v>21</v>
      </c>
      <c r="Q925" t="s">
        <v>39</v>
      </c>
      <c r="R925" s="1">
        <v>43852</v>
      </c>
    </row>
    <row r="926" spans="2:18" x14ac:dyDescent="0.3">
      <c r="B926" t="s">
        <v>436</v>
      </c>
      <c r="C926" t="s">
        <v>175</v>
      </c>
      <c r="D926" t="s">
        <v>18</v>
      </c>
      <c r="E926" s="1">
        <v>43191</v>
      </c>
      <c r="F926" s="1">
        <v>43555</v>
      </c>
      <c r="G926" t="s">
        <v>19</v>
      </c>
      <c r="H926">
        <v>10</v>
      </c>
      <c r="I926" t="s">
        <v>441</v>
      </c>
      <c r="J926" t="s">
        <v>32</v>
      </c>
      <c r="K926" t="s">
        <v>20</v>
      </c>
      <c r="L926" t="s">
        <v>27</v>
      </c>
      <c r="M926">
        <v>146052.65</v>
      </c>
      <c r="N926" s="1">
        <v>43191</v>
      </c>
      <c r="O926" t="s">
        <v>17</v>
      </c>
      <c r="P926" t="s">
        <v>21</v>
      </c>
      <c r="Q926" t="s">
        <v>39</v>
      </c>
      <c r="R926" s="1">
        <v>43852</v>
      </c>
    </row>
    <row r="927" spans="2:18" x14ac:dyDescent="0.3">
      <c r="B927" t="s">
        <v>485</v>
      </c>
      <c r="C927" t="s">
        <v>195</v>
      </c>
      <c r="D927" t="s">
        <v>18</v>
      </c>
      <c r="E927" s="1">
        <v>43280</v>
      </c>
      <c r="F927" s="1">
        <v>43644</v>
      </c>
      <c r="G927" t="s">
        <v>19</v>
      </c>
      <c r="H927">
        <v>10</v>
      </c>
      <c r="I927" t="s">
        <v>441</v>
      </c>
      <c r="J927" t="s">
        <v>32</v>
      </c>
      <c r="K927" t="s">
        <v>20</v>
      </c>
      <c r="L927" t="s">
        <v>27</v>
      </c>
      <c r="M927">
        <v>5839.35</v>
      </c>
      <c r="N927" s="1">
        <v>43280</v>
      </c>
      <c r="O927" t="s">
        <v>17</v>
      </c>
      <c r="P927" t="s">
        <v>21</v>
      </c>
      <c r="Q927" t="s">
        <v>39</v>
      </c>
      <c r="R927" s="1">
        <v>43852</v>
      </c>
    </row>
    <row r="928" spans="2:18" x14ac:dyDescent="0.3">
      <c r="B928" t="s">
        <v>544</v>
      </c>
      <c r="C928" t="s">
        <v>227</v>
      </c>
      <c r="D928" t="s">
        <v>18</v>
      </c>
      <c r="E928" s="1">
        <v>42949</v>
      </c>
      <c r="F928" s="1">
        <v>43313</v>
      </c>
      <c r="G928" t="s">
        <v>24</v>
      </c>
      <c r="H928">
        <v>1</v>
      </c>
      <c r="I928" t="s">
        <v>450</v>
      </c>
      <c r="J928" t="s">
        <v>32</v>
      </c>
      <c r="K928" t="s">
        <v>38</v>
      </c>
      <c r="L928" t="s">
        <v>432</v>
      </c>
      <c r="M928">
        <v>78837.100000000006</v>
      </c>
      <c r="N928" s="1">
        <v>42949</v>
      </c>
      <c r="O928" t="s">
        <v>17</v>
      </c>
      <c r="P928" t="s">
        <v>21</v>
      </c>
      <c r="Q928" t="s">
        <v>77</v>
      </c>
      <c r="R928" s="1">
        <v>43852</v>
      </c>
    </row>
    <row r="929" spans="2:18" x14ac:dyDescent="0.3">
      <c r="B929" t="s">
        <v>437</v>
      </c>
      <c r="C929" t="s">
        <v>959</v>
      </c>
      <c r="D929" t="s">
        <v>18</v>
      </c>
      <c r="E929" s="1">
        <v>42608</v>
      </c>
      <c r="F929" s="1">
        <v>43337</v>
      </c>
      <c r="G929" t="s">
        <v>28</v>
      </c>
      <c r="H929">
        <v>1</v>
      </c>
      <c r="I929" t="s">
        <v>450</v>
      </c>
      <c r="J929" t="s">
        <v>32</v>
      </c>
      <c r="K929" t="s">
        <v>38</v>
      </c>
      <c r="L929" t="s">
        <v>432</v>
      </c>
      <c r="M929">
        <v>101109.75</v>
      </c>
      <c r="N929" s="1">
        <v>43337</v>
      </c>
      <c r="O929" t="s">
        <v>17</v>
      </c>
      <c r="P929" t="s">
        <v>21</v>
      </c>
      <c r="Q929" t="s">
        <v>22</v>
      </c>
      <c r="R929" s="1">
        <v>43852</v>
      </c>
    </row>
    <row r="930" spans="2:18" x14ac:dyDescent="0.3">
      <c r="B930" t="s">
        <v>494</v>
      </c>
      <c r="C930" t="s">
        <v>253</v>
      </c>
      <c r="D930" t="s">
        <v>18</v>
      </c>
      <c r="E930" s="1">
        <v>43112</v>
      </c>
      <c r="F930" s="1">
        <v>43476</v>
      </c>
      <c r="G930" t="s">
        <v>26</v>
      </c>
      <c r="H930">
        <v>1</v>
      </c>
      <c r="I930" t="s">
        <v>450</v>
      </c>
      <c r="J930" t="s">
        <v>32</v>
      </c>
      <c r="K930" t="s">
        <v>81</v>
      </c>
      <c r="L930" t="s">
        <v>27</v>
      </c>
      <c r="M930">
        <v>2940.49</v>
      </c>
      <c r="N930" s="1">
        <v>43112</v>
      </c>
      <c r="O930" t="s">
        <v>17</v>
      </c>
      <c r="P930" t="s">
        <v>21</v>
      </c>
      <c r="Q930" t="s">
        <v>30</v>
      </c>
      <c r="R930" s="1">
        <v>43852</v>
      </c>
    </row>
    <row r="931" spans="2:18" x14ac:dyDescent="0.3">
      <c r="B931" t="s">
        <v>496</v>
      </c>
      <c r="C931" t="s">
        <v>255</v>
      </c>
      <c r="D931" t="s">
        <v>18</v>
      </c>
      <c r="E931" s="1">
        <v>43116</v>
      </c>
      <c r="F931" s="1">
        <v>43480</v>
      </c>
      <c r="G931" t="s">
        <v>23</v>
      </c>
      <c r="H931">
        <v>1</v>
      </c>
      <c r="I931" t="s">
        <v>450</v>
      </c>
      <c r="J931" t="s">
        <v>32</v>
      </c>
      <c r="K931" t="s">
        <v>23</v>
      </c>
      <c r="L931" t="s">
        <v>432</v>
      </c>
      <c r="M931">
        <v>330</v>
      </c>
      <c r="N931" s="1">
        <v>43116</v>
      </c>
      <c r="O931" t="s">
        <v>17</v>
      </c>
      <c r="P931" t="s">
        <v>21</v>
      </c>
      <c r="Q931" t="s">
        <v>30</v>
      </c>
      <c r="R931" s="1">
        <v>43852</v>
      </c>
    </row>
    <row r="932" spans="2:18" x14ac:dyDescent="0.3">
      <c r="B932" t="s">
        <v>506</v>
      </c>
      <c r="C932" t="s">
        <v>960</v>
      </c>
      <c r="D932" t="s">
        <v>18</v>
      </c>
      <c r="E932" s="1">
        <v>43040</v>
      </c>
      <c r="F932" s="1">
        <v>43404</v>
      </c>
      <c r="G932" t="s">
        <v>23</v>
      </c>
      <c r="H932">
        <v>1</v>
      </c>
      <c r="I932" t="s">
        <v>450</v>
      </c>
      <c r="J932" t="s">
        <v>32</v>
      </c>
      <c r="K932" t="s">
        <v>23</v>
      </c>
      <c r="L932" t="s">
        <v>27</v>
      </c>
      <c r="M932">
        <v>55687.5</v>
      </c>
      <c r="N932" s="1">
        <v>43040</v>
      </c>
      <c r="O932" t="s">
        <v>17</v>
      </c>
      <c r="P932" t="s">
        <v>21</v>
      </c>
      <c r="Q932" t="s">
        <v>30</v>
      </c>
      <c r="R932" s="1">
        <v>43852</v>
      </c>
    </row>
    <row r="933" spans="2:18" x14ac:dyDescent="0.3">
      <c r="B933" t="s">
        <v>520</v>
      </c>
      <c r="C933" t="s">
        <v>961</v>
      </c>
      <c r="D933" t="s">
        <v>18</v>
      </c>
      <c r="E933" s="1">
        <v>43292</v>
      </c>
      <c r="F933" s="1">
        <v>43656</v>
      </c>
      <c r="G933" t="s">
        <v>26</v>
      </c>
      <c r="H933">
        <v>13</v>
      </c>
      <c r="I933" t="s">
        <v>449</v>
      </c>
      <c r="J933" t="s">
        <v>32</v>
      </c>
      <c r="K933" t="s">
        <v>16</v>
      </c>
      <c r="L933" t="s">
        <v>432</v>
      </c>
      <c r="M933">
        <v>16170</v>
      </c>
      <c r="N933" s="1">
        <v>43292</v>
      </c>
      <c r="O933" t="s">
        <v>17</v>
      </c>
      <c r="P933" t="s">
        <v>21</v>
      </c>
      <c r="Q933" t="s">
        <v>22</v>
      </c>
      <c r="R933" s="1">
        <v>43852</v>
      </c>
    </row>
    <row r="934" spans="2:18" x14ac:dyDescent="0.3">
      <c r="B934" t="s">
        <v>522</v>
      </c>
      <c r="C934" t="s">
        <v>266</v>
      </c>
      <c r="D934" t="s">
        <v>18</v>
      </c>
      <c r="E934" s="1">
        <v>43291</v>
      </c>
      <c r="F934" s="1">
        <v>43655</v>
      </c>
      <c r="G934" t="s">
        <v>24</v>
      </c>
      <c r="H934">
        <v>13</v>
      </c>
      <c r="I934" t="s">
        <v>449</v>
      </c>
      <c r="J934" t="s">
        <v>32</v>
      </c>
      <c r="K934" t="s">
        <v>25</v>
      </c>
      <c r="L934" t="s">
        <v>432</v>
      </c>
      <c r="M934">
        <v>18357</v>
      </c>
      <c r="N934" s="1">
        <v>43291</v>
      </c>
      <c r="O934" t="s">
        <v>17</v>
      </c>
      <c r="P934" t="s">
        <v>21</v>
      </c>
      <c r="Q934" t="s">
        <v>30</v>
      </c>
      <c r="R934" s="1">
        <v>43852</v>
      </c>
    </row>
    <row r="935" spans="2:18" x14ac:dyDescent="0.3">
      <c r="B935" t="s">
        <v>525</v>
      </c>
      <c r="C935" t="s">
        <v>269</v>
      </c>
      <c r="D935" t="s">
        <v>18</v>
      </c>
      <c r="E935" s="1">
        <v>43291</v>
      </c>
      <c r="F935" s="1">
        <v>43655</v>
      </c>
      <c r="G935" t="s">
        <v>26</v>
      </c>
      <c r="H935">
        <v>13</v>
      </c>
      <c r="I935" t="s">
        <v>449</v>
      </c>
      <c r="J935" t="s">
        <v>32</v>
      </c>
      <c r="K935" t="s">
        <v>25</v>
      </c>
      <c r="L935" t="s">
        <v>432</v>
      </c>
      <c r="M935">
        <v>242.5</v>
      </c>
      <c r="N935" s="1">
        <v>43291</v>
      </c>
      <c r="O935" t="s">
        <v>17</v>
      </c>
      <c r="P935" t="s">
        <v>21</v>
      </c>
      <c r="Q935" t="s">
        <v>22</v>
      </c>
      <c r="R935" s="1">
        <v>43852</v>
      </c>
    </row>
    <row r="936" spans="2:18" x14ac:dyDescent="0.3">
      <c r="B936" t="s">
        <v>534</v>
      </c>
      <c r="C936" t="s">
        <v>838</v>
      </c>
      <c r="D936" t="s">
        <v>18</v>
      </c>
      <c r="E936" s="1">
        <v>43191</v>
      </c>
      <c r="F936" s="1">
        <v>43555</v>
      </c>
      <c r="G936" t="s">
        <v>26</v>
      </c>
      <c r="H936">
        <v>1</v>
      </c>
      <c r="I936" t="s">
        <v>450</v>
      </c>
      <c r="J936" t="s">
        <v>32</v>
      </c>
      <c r="K936" t="s">
        <v>25</v>
      </c>
      <c r="L936" t="s">
        <v>432</v>
      </c>
      <c r="M936">
        <v>106033.91</v>
      </c>
      <c r="N936" s="1">
        <v>43191</v>
      </c>
      <c r="O936" t="s">
        <v>17</v>
      </c>
      <c r="P936" t="s">
        <v>21</v>
      </c>
      <c r="Q936" t="s">
        <v>36</v>
      </c>
      <c r="R936" s="1">
        <v>43852</v>
      </c>
    </row>
    <row r="937" spans="2:18" x14ac:dyDescent="0.3">
      <c r="B937" t="s">
        <v>438</v>
      </c>
      <c r="C937" t="s">
        <v>292</v>
      </c>
      <c r="D937" t="s">
        <v>18</v>
      </c>
      <c r="E937" s="1">
        <v>43466</v>
      </c>
      <c r="F937" s="1">
        <v>43830</v>
      </c>
      <c r="G937" t="s">
        <v>26</v>
      </c>
      <c r="H937">
        <v>4</v>
      </c>
      <c r="I937" t="s">
        <v>443</v>
      </c>
      <c r="J937" t="s">
        <v>32</v>
      </c>
      <c r="K937" t="s">
        <v>40</v>
      </c>
      <c r="L937" t="s">
        <v>27</v>
      </c>
      <c r="M937">
        <v>43367</v>
      </c>
      <c r="N937" s="1">
        <v>43647</v>
      </c>
      <c r="O937" t="s">
        <v>17</v>
      </c>
      <c r="P937" t="s">
        <v>21</v>
      </c>
      <c r="Q937" t="s">
        <v>39</v>
      </c>
      <c r="R937" s="1">
        <v>43852</v>
      </c>
    </row>
    <row r="938" spans="2:18" x14ac:dyDescent="0.3">
      <c r="B938" t="s">
        <v>438</v>
      </c>
      <c r="C938" t="s">
        <v>292</v>
      </c>
      <c r="D938" t="s">
        <v>18</v>
      </c>
      <c r="E938" s="1">
        <v>43466</v>
      </c>
      <c r="F938" s="1">
        <v>43830</v>
      </c>
      <c r="G938" t="s">
        <v>26</v>
      </c>
      <c r="H938">
        <v>4</v>
      </c>
      <c r="I938" t="s">
        <v>443</v>
      </c>
      <c r="J938" t="s">
        <v>32</v>
      </c>
      <c r="K938" t="s">
        <v>40</v>
      </c>
      <c r="L938" t="s">
        <v>27</v>
      </c>
      <c r="M938">
        <v>43367</v>
      </c>
      <c r="N938" s="1">
        <v>43739</v>
      </c>
      <c r="O938" t="s">
        <v>17</v>
      </c>
      <c r="P938" t="s">
        <v>21</v>
      </c>
      <c r="Q938" t="s">
        <v>39</v>
      </c>
      <c r="R938" s="1">
        <v>43852</v>
      </c>
    </row>
    <row r="939" spans="2:18" x14ac:dyDescent="0.3">
      <c r="B939" t="s">
        <v>438</v>
      </c>
      <c r="C939" t="s">
        <v>292</v>
      </c>
      <c r="D939" t="s">
        <v>18</v>
      </c>
      <c r="E939" s="1">
        <v>43466</v>
      </c>
      <c r="F939" s="1">
        <v>43830</v>
      </c>
      <c r="G939" t="s">
        <v>26</v>
      </c>
      <c r="H939">
        <v>4</v>
      </c>
      <c r="I939" t="s">
        <v>443</v>
      </c>
      <c r="J939" t="s">
        <v>32</v>
      </c>
      <c r="K939" t="s">
        <v>40</v>
      </c>
      <c r="L939" t="s">
        <v>27</v>
      </c>
      <c r="M939">
        <v>65050.5</v>
      </c>
      <c r="N939" s="1">
        <v>43466</v>
      </c>
      <c r="O939" t="s">
        <v>17</v>
      </c>
      <c r="P939" t="s">
        <v>21</v>
      </c>
      <c r="Q939" t="s">
        <v>39</v>
      </c>
      <c r="R939" s="1">
        <v>43852</v>
      </c>
    </row>
    <row r="940" spans="2:18" x14ac:dyDescent="0.3">
      <c r="B940" t="s">
        <v>438</v>
      </c>
      <c r="C940" t="s">
        <v>292</v>
      </c>
      <c r="D940" t="s">
        <v>18</v>
      </c>
      <c r="E940" s="1">
        <v>43466</v>
      </c>
      <c r="F940" s="1">
        <v>43830</v>
      </c>
      <c r="G940" t="s">
        <v>26</v>
      </c>
      <c r="H940">
        <v>4</v>
      </c>
      <c r="I940" t="s">
        <v>443</v>
      </c>
      <c r="J940" t="s">
        <v>32</v>
      </c>
      <c r="K940" t="s">
        <v>40</v>
      </c>
      <c r="L940" t="s">
        <v>27</v>
      </c>
      <c r="M940">
        <v>65050.5</v>
      </c>
      <c r="N940" s="1">
        <v>43556</v>
      </c>
      <c r="O940" t="s">
        <v>17</v>
      </c>
      <c r="P940" t="s">
        <v>21</v>
      </c>
      <c r="Q940" t="s">
        <v>39</v>
      </c>
      <c r="R940" s="1">
        <v>43852</v>
      </c>
    </row>
    <row r="941" spans="2:18" x14ac:dyDescent="0.3">
      <c r="B941" t="s">
        <v>438</v>
      </c>
      <c r="C941" t="s">
        <v>293</v>
      </c>
      <c r="D941" t="s">
        <v>18</v>
      </c>
      <c r="E941" s="1">
        <v>43466</v>
      </c>
      <c r="F941" s="1">
        <v>43830</v>
      </c>
      <c r="G941" t="s">
        <v>26</v>
      </c>
      <c r="H941">
        <v>4</v>
      </c>
      <c r="I941" t="s">
        <v>443</v>
      </c>
      <c r="J941" t="s">
        <v>32</v>
      </c>
      <c r="K941" t="s">
        <v>40</v>
      </c>
      <c r="L941" t="s">
        <v>27</v>
      </c>
      <c r="M941">
        <v>10824.4</v>
      </c>
      <c r="N941" s="1">
        <v>43647</v>
      </c>
      <c r="O941" t="s">
        <v>17</v>
      </c>
      <c r="P941" t="s">
        <v>21</v>
      </c>
      <c r="Q941" t="s">
        <v>39</v>
      </c>
      <c r="R941" s="1">
        <v>43852</v>
      </c>
    </row>
    <row r="942" spans="2:18" x14ac:dyDescent="0.3">
      <c r="B942" t="s">
        <v>438</v>
      </c>
      <c r="C942" t="s">
        <v>293</v>
      </c>
      <c r="D942" t="s">
        <v>18</v>
      </c>
      <c r="E942" s="1">
        <v>43466</v>
      </c>
      <c r="F942" s="1">
        <v>43830</v>
      </c>
      <c r="G942" t="s">
        <v>26</v>
      </c>
      <c r="H942">
        <v>4</v>
      </c>
      <c r="I942" t="s">
        <v>443</v>
      </c>
      <c r="J942" t="s">
        <v>32</v>
      </c>
      <c r="K942" t="s">
        <v>40</v>
      </c>
      <c r="L942" t="s">
        <v>27</v>
      </c>
      <c r="M942">
        <v>10824.4</v>
      </c>
      <c r="N942" s="1">
        <v>43739</v>
      </c>
      <c r="O942" t="s">
        <v>17</v>
      </c>
      <c r="P942" t="s">
        <v>21</v>
      </c>
      <c r="Q942" t="s">
        <v>39</v>
      </c>
      <c r="R942" s="1">
        <v>43852</v>
      </c>
    </row>
    <row r="943" spans="2:18" x14ac:dyDescent="0.3">
      <c r="B943" t="s">
        <v>438</v>
      </c>
      <c r="C943" t="s">
        <v>293</v>
      </c>
      <c r="D943" t="s">
        <v>18</v>
      </c>
      <c r="E943" s="1">
        <v>43466</v>
      </c>
      <c r="F943" s="1">
        <v>43830</v>
      </c>
      <c r="G943" t="s">
        <v>26</v>
      </c>
      <c r="H943">
        <v>4</v>
      </c>
      <c r="I943" t="s">
        <v>443</v>
      </c>
      <c r="J943" t="s">
        <v>32</v>
      </c>
      <c r="K943" t="s">
        <v>40</v>
      </c>
      <c r="L943" t="s">
        <v>27</v>
      </c>
      <c r="M943">
        <v>16236.6</v>
      </c>
      <c r="N943" s="1">
        <v>43466</v>
      </c>
      <c r="O943" t="s">
        <v>17</v>
      </c>
      <c r="P943" t="s">
        <v>21</v>
      </c>
      <c r="Q943" t="s">
        <v>39</v>
      </c>
      <c r="R943" s="1">
        <v>43852</v>
      </c>
    </row>
    <row r="944" spans="2:18" x14ac:dyDescent="0.3">
      <c r="B944" t="s">
        <v>438</v>
      </c>
      <c r="C944" t="s">
        <v>293</v>
      </c>
      <c r="D944" t="s">
        <v>18</v>
      </c>
      <c r="E944" s="1">
        <v>43466</v>
      </c>
      <c r="F944" s="1">
        <v>43830</v>
      </c>
      <c r="G944" t="s">
        <v>26</v>
      </c>
      <c r="H944">
        <v>4</v>
      </c>
      <c r="I944" t="s">
        <v>443</v>
      </c>
      <c r="J944" t="s">
        <v>32</v>
      </c>
      <c r="K944" t="s">
        <v>40</v>
      </c>
      <c r="L944" t="s">
        <v>27</v>
      </c>
      <c r="M944">
        <v>16236.6</v>
      </c>
      <c r="N944" s="1">
        <v>43556</v>
      </c>
      <c r="O944" t="s">
        <v>17</v>
      </c>
      <c r="P944" t="s">
        <v>21</v>
      </c>
      <c r="Q944" t="s">
        <v>39</v>
      </c>
      <c r="R944" s="1">
        <v>43852</v>
      </c>
    </row>
    <row r="945" spans="2:18" x14ac:dyDescent="0.3">
      <c r="B945" t="s">
        <v>438</v>
      </c>
      <c r="C945" t="s">
        <v>962</v>
      </c>
      <c r="D945" t="s">
        <v>18</v>
      </c>
      <c r="E945" s="1">
        <v>43138</v>
      </c>
      <c r="F945" s="1">
        <v>43502</v>
      </c>
      <c r="G945" t="s">
        <v>26</v>
      </c>
      <c r="H945">
        <v>1</v>
      </c>
      <c r="I945" t="s">
        <v>450</v>
      </c>
      <c r="J945" t="s">
        <v>32</v>
      </c>
      <c r="K945" t="s">
        <v>16</v>
      </c>
      <c r="L945" t="s">
        <v>432</v>
      </c>
      <c r="M945">
        <v>1013.88</v>
      </c>
      <c r="N945" s="1">
        <v>43138</v>
      </c>
      <c r="O945" t="s">
        <v>17</v>
      </c>
      <c r="P945" t="s">
        <v>21</v>
      </c>
      <c r="Q945" t="s">
        <v>22</v>
      </c>
      <c r="R945" s="1">
        <v>43852</v>
      </c>
    </row>
    <row r="946" spans="2:18" x14ac:dyDescent="0.3">
      <c r="B946" t="s">
        <v>438</v>
      </c>
      <c r="C946" t="s">
        <v>963</v>
      </c>
      <c r="D946" t="s">
        <v>18</v>
      </c>
      <c r="E946" s="1">
        <v>43138</v>
      </c>
      <c r="F946" s="1">
        <v>43502</v>
      </c>
      <c r="G946" t="s">
        <v>26</v>
      </c>
      <c r="H946">
        <v>1</v>
      </c>
      <c r="I946" t="s">
        <v>450</v>
      </c>
      <c r="J946" t="s">
        <v>32</v>
      </c>
      <c r="K946" t="s">
        <v>16</v>
      </c>
      <c r="L946" t="s">
        <v>432</v>
      </c>
      <c r="M946">
        <v>1601.5</v>
      </c>
      <c r="N946" s="1">
        <v>43138</v>
      </c>
      <c r="O946" t="s">
        <v>17</v>
      </c>
      <c r="P946" t="s">
        <v>21</v>
      </c>
      <c r="Q946" t="s">
        <v>33</v>
      </c>
      <c r="R946" s="1">
        <v>43852</v>
      </c>
    </row>
    <row r="947" spans="2:18" x14ac:dyDescent="0.3">
      <c r="B947" t="s">
        <v>438</v>
      </c>
      <c r="C947" t="s">
        <v>863</v>
      </c>
      <c r="D947" t="s">
        <v>18</v>
      </c>
      <c r="E947" s="1">
        <v>42792</v>
      </c>
      <c r="F947" s="1">
        <v>43156</v>
      </c>
      <c r="G947" t="s">
        <v>24</v>
      </c>
      <c r="H947">
        <v>1</v>
      </c>
      <c r="I947" t="s">
        <v>450</v>
      </c>
      <c r="J947" t="s">
        <v>32</v>
      </c>
      <c r="K947" t="s">
        <v>38</v>
      </c>
      <c r="L947" t="s">
        <v>432</v>
      </c>
      <c r="M947">
        <v>992.51</v>
      </c>
      <c r="N947" s="1">
        <v>43156</v>
      </c>
      <c r="O947" t="s">
        <v>17</v>
      </c>
      <c r="P947" t="s">
        <v>21</v>
      </c>
      <c r="Q947" t="s">
        <v>30</v>
      </c>
      <c r="R947" s="1">
        <v>43852</v>
      </c>
    </row>
    <row r="948" spans="2:18" x14ac:dyDescent="0.3">
      <c r="B948" t="s">
        <v>438</v>
      </c>
      <c r="C948" t="s">
        <v>863</v>
      </c>
      <c r="D948" t="s">
        <v>18</v>
      </c>
      <c r="E948" s="1">
        <v>42735</v>
      </c>
      <c r="F948" s="1">
        <v>43099</v>
      </c>
      <c r="G948" t="s">
        <v>24</v>
      </c>
      <c r="H948">
        <v>1</v>
      </c>
      <c r="I948" t="s">
        <v>450</v>
      </c>
      <c r="J948" t="s">
        <v>32</v>
      </c>
      <c r="K948" t="s">
        <v>38</v>
      </c>
      <c r="L948" t="s">
        <v>432</v>
      </c>
      <c r="M948">
        <v>377079.15</v>
      </c>
      <c r="N948" s="1">
        <v>42735</v>
      </c>
      <c r="O948" t="s">
        <v>17</v>
      </c>
      <c r="P948" t="s">
        <v>21</v>
      </c>
      <c r="Q948" t="s">
        <v>30</v>
      </c>
      <c r="R948" s="1">
        <v>43852</v>
      </c>
    </row>
    <row r="949" spans="2:18" x14ac:dyDescent="0.3">
      <c r="B949" t="s">
        <v>438</v>
      </c>
      <c r="C949" t="s">
        <v>863</v>
      </c>
      <c r="D949" t="s">
        <v>18</v>
      </c>
      <c r="E949" s="1">
        <v>43101</v>
      </c>
      <c r="F949" s="1">
        <v>43465</v>
      </c>
      <c r="G949" t="s">
        <v>24</v>
      </c>
      <c r="H949">
        <v>1</v>
      </c>
      <c r="I949" t="s">
        <v>450</v>
      </c>
      <c r="J949" t="s">
        <v>32</v>
      </c>
      <c r="K949" t="s">
        <v>38</v>
      </c>
      <c r="L949" t="s">
        <v>432</v>
      </c>
      <c r="M949">
        <v>349157.16</v>
      </c>
      <c r="N949" s="1">
        <v>43101</v>
      </c>
      <c r="O949" t="s">
        <v>17</v>
      </c>
      <c r="P949" t="s">
        <v>21</v>
      </c>
      <c r="Q949" t="s">
        <v>30</v>
      </c>
      <c r="R949" s="1">
        <v>43852</v>
      </c>
    </row>
    <row r="950" spans="2:18" x14ac:dyDescent="0.3">
      <c r="B950" t="s">
        <v>438</v>
      </c>
      <c r="C950" t="s">
        <v>316</v>
      </c>
      <c r="D950" t="s">
        <v>18</v>
      </c>
      <c r="E950" s="1">
        <v>43210</v>
      </c>
      <c r="F950" s="1">
        <v>43574</v>
      </c>
      <c r="G950" t="s">
        <v>28</v>
      </c>
      <c r="H950">
        <v>1</v>
      </c>
      <c r="I950" t="s">
        <v>450</v>
      </c>
      <c r="J950" t="s">
        <v>32</v>
      </c>
      <c r="K950" t="s">
        <v>38</v>
      </c>
      <c r="L950" t="s">
        <v>432</v>
      </c>
      <c r="M950">
        <v>70725.990000000005</v>
      </c>
      <c r="N950" s="1">
        <v>43210</v>
      </c>
      <c r="O950" t="s">
        <v>17</v>
      </c>
      <c r="P950" t="s">
        <v>21</v>
      </c>
      <c r="Q950" t="s">
        <v>33</v>
      </c>
      <c r="R950" s="1">
        <v>43852</v>
      </c>
    </row>
    <row r="951" spans="2:18" x14ac:dyDescent="0.3">
      <c r="B951" t="s">
        <v>438</v>
      </c>
      <c r="C951" t="s">
        <v>318</v>
      </c>
      <c r="D951" t="s">
        <v>18</v>
      </c>
      <c r="E951" s="1">
        <v>43278</v>
      </c>
      <c r="F951" s="1">
        <v>43642</v>
      </c>
      <c r="G951" t="s">
        <v>28</v>
      </c>
      <c r="H951">
        <v>1</v>
      </c>
      <c r="I951" t="s">
        <v>450</v>
      </c>
      <c r="J951" t="s">
        <v>32</v>
      </c>
      <c r="K951" t="s">
        <v>38</v>
      </c>
      <c r="L951" t="s">
        <v>432</v>
      </c>
      <c r="M951">
        <v>81783.89</v>
      </c>
      <c r="N951" s="1">
        <v>43278</v>
      </c>
      <c r="O951" t="s">
        <v>17</v>
      </c>
      <c r="P951" t="s">
        <v>21</v>
      </c>
      <c r="Q951" t="s">
        <v>30</v>
      </c>
      <c r="R951" s="1">
        <v>43852</v>
      </c>
    </row>
    <row r="952" spans="2:18" x14ac:dyDescent="0.3">
      <c r="B952" t="s">
        <v>438</v>
      </c>
      <c r="C952" t="s">
        <v>334</v>
      </c>
      <c r="D952" t="s">
        <v>18</v>
      </c>
      <c r="E952" s="1">
        <v>43556</v>
      </c>
      <c r="F952" s="1">
        <v>43921</v>
      </c>
      <c r="G952" t="s">
        <v>28</v>
      </c>
      <c r="H952">
        <v>11</v>
      </c>
      <c r="I952" t="s">
        <v>446</v>
      </c>
      <c r="J952" t="s">
        <v>32</v>
      </c>
      <c r="K952" t="s">
        <v>38</v>
      </c>
      <c r="L952" t="s">
        <v>27</v>
      </c>
      <c r="M952">
        <v>90663.25</v>
      </c>
      <c r="N952" s="1">
        <v>43556</v>
      </c>
      <c r="O952" t="s">
        <v>17</v>
      </c>
      <c r="P952" t="s">
        <v>21</v>
      </c>
      <c r="Q952" t="s">
        <v>30</v>
      </c>
      <c r="R952" s="1">
        <v>43852</v>
      </c>
    </row>
    <row r="953" spans="2:18" x14ac:dyDescent="0.3">
      <c r="B953" t="s">
        <v>438</v>
      </c>
      <c r="C953" t="s">
        <v>863</v>
      </c>
      <c r="D953" t="s">
        <v>18</v>
      </c>
      <c r="E953" s="1">
        <v>42852</v>
      </c>
      <c r="F953" s="1">
        <v>43216</v>
      </c>
      <c r="G953" t="s">
        <v>26</v>
      </c>
      <c r="H953">
        <v>1</v>
      </c>
      <c r="I953" t="s">
        <v>450</v>
      </c>
      <c r="J953" t="s">
        <v>32</v>
      </c>
      <c r="K953" t="s">
        <v>38</v>
      </c>
      <c r="L953" t="s">
        <v>432</v>
      </c>
      <c r="M953">
        <v>121755.9</v>
      </c>
      <c r="N953" s="1">
        <v>42852</v>
      </c>
      <c r="O953" t="s">
        <v>17</v>
      </c>
      <c r="P953" t="s">
        <v>21</v>
      </c>
      <c r="Q953" t="s">
        <v>80</v>
      </c>
      <c r="R953" s="1">
        <v>43852</v>
      </c>
    </row>
    <row r="954" spans="2:18" x14ac:dyDescent="0.3">
      <c r="B954" t="s">
        <v>438</v>
      </c>
      <c r="C954" t="s">
        <v>964</v>
      </c>
      <c r="D954" t="s">
        <v>18</v>
      </c>
      <c r="E954" s="1">
        <v>43318</v>
      </c>
      <c r="F954" s="1">
        <v>43682</v>
      </c>
      <c r="G954" t="s">
        <v>19</v>
      </c>
      <c r="H954">
        <v>13</v>
      </c>
      <c r="I954" t="s">
        <v>449</v>
      </c>
      <c r="J954" t="s">
        <v>32</v>
      </c>
      <c r="K954" t="s">
        <v>20</v>
      </c>
      <c r="L954" t="s">
        <v>27</v>
      </c>
      <c r="M954">
        <v>21000</v>
      </c>
      <c r="N954" s="1">
        <v>43318</v>
      </c>
      <c r="O954" t="s">
        <v>17</v>
      </c>
      <c r="P954" t="s">
        <v>21</v>
      </c>
      <c r="Q954" t="s">
        <v>30</v>
      </c>
      <c r="R954" s="1">
        <v>43852</v>
      </c>
    </row>
    <row r="955" spans="2:18" x14ac:dyDescent="0.3">
      <c r="B955" t="s">
        <v>462</v>
      </c>
      <c r="C955" t="s">
        <v>965</v>
      </c>
      <c r="D955" t="s">
        <v>18</v>
      </c>
      <c r="E955" s="1">
        <v>43049</v>
      </c>
      <c r="F955" s="1">
        <v>43229</v>
      </c>
      <c r="G955" t="s">
        <v>26</v>
      </c>
      <c r="H955">
        <v>13</v>
      </c>
      <c r="I955" t="s">
        <v>449</v>
      </c>
      <c r="J955" t="s">
        <v>32</v>
      </c>
      <c r="K955" t="s">
        <v>16</v>
      </c>
      <c r="L955" t="s">
        <v>432</v>
      </c>
      <c r="M955">
        <v>1566.2</v>
      </c>
      <c r="N955" s="1">
        <v>43049</v>
      </c>
      <c r="O955" t="s">
        <v>17</v>
      </c>
      <c r="P955" t="s">
        <v>21</v>
      </c>
      <c r="Q955" t="s">
        <v>22</v>
      </c>
      <c r="R955" s="1">
        <v>43852</v>
      </c>
    </row>
    <row r="956" spans="2:18" x14ac:dyDescent="0.3">
      <c r="B956" t="s">
        <v>463</v>
      </c>
      <c r="C956" t="s">
        <v>966</v>
      </c>
      <c r="D956" t="s">
        <v>18</v>
      </c>
      <c r="E956" s="1">
        <v>43266</v>
      </c>
      <c r="F956" s="1">
        <v>43295</v>
      </c>
      <c r="G956" t="s">
        <v>26</v>
      </c>
      <c r="H956">
        <v>13</v>
      </c>
      <c r="I956" t="s">
        <v>449</v>
      </c>
      <c r="J956" t="s">
        <v>32</v>
      </c>
      <c r="K956" t="s">
        <v>16</v>
      </c>
      <c r="L956" t="s">
        <v>432</v>
      </c>
      <c r="M956">
        <v>639.25</v>
      </c>
      <c r="N956" s="1">
        <v>43266</v>
      </c>
      <c r="O956" t="s">
        <v>17</v>
      </c>
      <c r="P956" t="s">
        <v>21</v>
      </c>
      <c r="Q956" t="s">
        <v>22</v>
      </c>
      <c r="R956" s="1">
        <v>43852</v>
      </c>
    </row>
    <row r="957" spans="2:18" x14ac:dyDescent="0.3">
      <c r="B957" t="s">
        <v>464</v>
      </c>
      <c r="C957" t="s">
        <v>967</v>
      </c>
      <c r="D957" t="s">
        <v>18</v>
      </c>
      <c r="E957" s="1">
        <v>43257</v>
      </c>
      <c r="F957" s="1">
        <v>43621</v>
      </c>
      <c r="G957" t="s">
        <v>26</v>
      </c>
      <c r="H957">
        <v>13</v>
      </c>
      <c r="I957" t="s">
        <v>449</v>
      </c>
      <c r="J957" t="s">
        <v>32</v>
      </c>
      <c r="K957" t="s">
        <v>16</v>
      </c>
      <c r="L957" t="s">
        <v>432</v>
      </c>
      <c r="M957">
        <v>1180.8800000000001</v>
      </c>
      <c r="N957" s="1">
        <v>43257</v>
      </c>
      <c r="O957" t="s">
        <v>17</v>
      </c>
      <c r="P957" t="s">
        <v>21</v>
      </c>
      <c r="Q957" t="s">
        <v>22</v>
      </c>
      <c r="R957" s="1">
        <v>43852</v>
      </c>
    </row>
    <row r="958" spans="2:18" x14ac:dyDescent="0.3">
      <c r="B958" t="s">
        <v>467</v>
      </c>
      <c r="C958" t="s">
        <v>863</v>
      </c>
      <c r="D958" t="s">
        <v>18</v>
      </c>
      <c r="E958" s="1">
        <v>42744</v>
      </c>
      <c r="F958" s="1">
        <v>43198</v>
      </c>
      <c r="G958" t="s">
        <v>28</v>
      </c>
      <c r="H958">
        <v>13</v>
      </c>
      <c r="I958" t="s">
        <v>449</v>
      </c>
      <c r="J958" t="s">
        <v>32</v>
      </c>
      <c r="K958" t="s">
        <v>38</v>
      </c>
      <c r="L958" t="s">
        <v>432</v>
      </c>
      <c r="M958">
        <v>56150.75</v>
      </c>
      <c r="N958" s="1">
        <v>42744</v>
      </c>
      <c r="O958" t="s">
        <v>17</v>
      </c>
      <c r="P958" t="s">
        <v>21</v>
      </c>
      <c r="Q958" t="s">
        <v>22</v>
      </c>
      <c r="R958" s="1">
        <v>43852</v>
      </c>
    </row>
    <row r="959" spans="2:18" x14ac:dyDescent="0.3">
      <c r="B959" t="s">
        <v>468</v>
      </c>
      <c r="C959" t="s">
        <v>863</v>
      </c>
      <c r="D959" t="s">
        <v>18</v>
      </c>
      <c r="E959" s="1">
        <v>43049</v>
      </c>
      <c r="F959" s="1">
        <v>43413</v>
      </c>
      <c r="G959" t="s">
        <v>26</v>
      </c>
      <c r="H959">
        <v>13</v>
      </c>
      <c r="I959" t="s">
        <v>449</v>
      </c>
      <c r="J959" t="s">
        <v>32</v>
      </c>
      <c r="K959" t="s">
        <v>38</v>
      </c>
      <c r="L959" t="s">
        <v>432</v>
      </c>
      <c r="M959">
        <v>3132.5</v>
      </c>
      <c r="N959" s="1">
        <v>43049</v>
      </c>
      <c r="O959" t="s">
        <v>17</v>
      </c>
      <c r="P959" t="s">
        <v>21</v>
      </c>
      <c r="Q959" t="s">
        <v>22</v>
      </c>
      <c r="R959" s="1">
        <v>43852</v>
      </c>
    </row>
    <row r="960" spans="2:18" x14ac:dyDescent="0.3">
      <c r="B960" t="s">
        <v>473</v>
      </c>
      <c r="C960" t="s">
        <v>863</v>
      </c>
      <c r="D960" t="s">
        <v>18</v>
      </c>
      <c r="E960" s="1">
        <v>43290</v>
      </c>
      <c r="F960" s="1">
        <v>43381</v>
      </c>
      <c r="G960" t="s">
        <v>28</v>
      </c>
      <c r="H960">
        <v>13</v>
      </c>
      <c r="I960" t="s">
        <v>449</v>
      </c>
      <c r="J960" t="s">
        <v>32</v>
      </c>
      <c r="K960" t="s">
        <v>38</v>
      </c>
      <c r="L960" t="s">
        <v>27</v>
      </c>
      <c r="M960">
        <v>11239.38</v>
      </c>
      <c r="N960" s="1">
        <v>43290</v>
      </c>
      <c r="O960" t="s">
        <v>17</v>
      </c>
      <c r="P960" t="s">
        <v>21</v>
      </c>
      <c r="Q960" t="s">
        <v>22</v>
      </c>
      <c r="R960" s="1">
        <v>43852</v>
      </c>
    </row>
    <row r="961" spans="2:18" x14ac:dyDescent="0.3">
      <c r="B961" t="s">
        <v>486</v>
      </c>
      <c r="C961" t="s">
        <v>354</v>
      </c>
      <c r="D961" t="s">
        <v>18</v>
      </c>
      <c r="E961" s="1">
        <v>43291</v>
      </c>
      <c r="F961" s="1">
        <v>43382</v>
      </c>
      <c r="G961" t="s">
        <v>26</v>
      </c>
      <c r="H961">
        <v>13</v>
      </c>
      <c r="I961" t="s">
        <v>449</v>
      </c>
      <c r="J961" t="s">
        <v>32</v>
      </c>
      <c r="K961" t="s">
        <v>16</v>
      </c>
      <c r="L961" t="s">
        <v>432</v>
      </c>
      <c r="M961">
        <v>1363</v>
      </c>
      <c r="N961" s="1">
        <v>43291</v>
      </c>
      <c r="O961" t="s">
        <v>17</v>
      </c>
      <c r="P961" t="s">
        <v>21</v>
      </c>
      <c r="Q961" t="s">
        <v>22</v>
      </c>
      <c r="R961" s="1">
        <v>43852</v>
      </c>
    </row>
    <row r="962" spans="2:18" x14ac:dyDescent="0.3">
      <c r="B962" t="s">
        <v>526</v>
      </c>
      <c r="C962" t="s">
        <v>863</v>
      </c>
      <c r="D962" t="s">
        <v>18</v>
      </c>
      <c r="E962" s="1">
        <v>43185</v>
      </c>
      <c r="F962" s="1">
        <v>43641</v>
      </c>
      <c r="G962" t="s">
        <v>28</v>
      </c>
      <c r="H962">
        <v>13</v>
      </c>
      <c r="I962" t="s">
        <v>449</v>
      </c>
      <c r="J962" t="s">
        <v>32</v>
      </c>
      <c r="K962" t="s">
        <v>38</v>
      </c>
      <c r="L962" t="s">
        <v>431</v>
      </c>
      <c r="M962">
        <v>51965.88</v>
      </c>
      <c r="N962" s="1">
        <v>43185</v>
      </c>
      <c r="O962" t="s">
        <v>17</v>
      </c>
      <c r="P962" t="s">
        <v>21</v>
      </c>
      <c r="Q962" t="s">
        <v>30</v>
      </c>
      <c r="R962" s="1">
        <v>43852</v>
      </c>
    </row>
    <row r="963" spans="2:18" x14ac:dyDescent="0.3">
      <c r="B963" t="s">
        <v>527</v>
      </c>
      <c r="C963" t="s">
        <v>863</v>
      </c>
      <c r="D963" t="s">
        <v>18</v>
      </c>
      <c r="E963" s="1">
        <v>43258</v>
      </c>
      <c r="F963" s="1">
        <v>43622</v>
      </c>
      <c r="G963" t="s">
        <v>28</v>
      </c>
      <c r="H963">
        <v>13</v>
      </c>
      <c r="I963" t="s">
        <v>449</v>
      </c>
      <c r="J963" t="s">
        <v>32</v>
      </c>
      <c r="K963" t="s">
        <v>38</v>
      </c>
      <c r="L963" t="s">
        <v>432</v>
      </c>
      <c r="M963">
        <v>25619.25</v>
      </c>
      <c r="N963" s="1">
        <v>43258</v>
      </c>
      <c r="O963" t="s">
        <v>17</v>
      </c>
      <c r="P963" t="s">
        <v>21</v>
      </c>
      <c r="Q963" t="s">
        <v>30</v>
      </c>
      <c r="R963" s="1">
        <v>43852</v>
      </c>
    </row>
    <row r="964" spans="2:18" x14ac:dyDescent="0.3">
      <c r="B964" t="s">
        <v>532</v>
      </c>
      <c r="C964" t="s">
        <v>368</v>
      </c>
      <c r="D964" t="s">
        <v>18</v>
      </c>
      <c r="E964" s="1">
        <v>43101</v>
      </c>
      <c r="F964" s="1">
        <v>43465</v>
      </c>
      <c r="G964" t="s">
        <v>19</v>
      </c>
      <c r="H964">
        <v>10</v>
      </c>
      <c r="I964" t="s">
        <v>441</v>
      </c>
      <c r="J964" t="s">
        <v>32</v>
      </c>
      <c r="K964" t="s">
        <v>20</v>
      </c>
      <c r="L964" t="s">
        <v>27</v>
      </c>
      <c r="M964">
        <v>1474120.36</v>
      </c>
      <c r="N964" s="1">
        <v>43101</v>
      </c>
      <c r="O964" t="s">
        <v>17</v>
      </c>
      <c r="P964" t="s">
        <v>21</v>
      </c>
      <c r="Q964" t="s">
        <v>39</v>
      </c>
      <c r="R964" s="1">
        <v>43852</v>
      </c>
    </row>
    <row r="965" spans="2:18" x14ac:dyDescent="0.3">
      <c r="B965" t="s">
        <v>534</v>
      </c>
      <c r="C965" t="s">
        <v>369</v>
      </c>
      <c r="D965" t="s">
        <v>18</v>
      </c>
      <c r="E965" s="1">
        <v>43101</v>
      </c>
      <c r="F965" s="1">
        <v>43465</v>
      </c>
      <c r="G965" t="s">
        <v>19</v>
      </c>
      <c r="H965">
        <v>10</v>
      </c>
      <c r="I965" t="s">
        <v>441</v>
      </c>
      <c r="J965" t="s">
        <v>32</v>
      </c>
      <c r="K965" t="s">
        <v>20</v>
      </c>
      <c r="L965" t="s">
        <v>27</v>
      </c>
      <c r="M965">
        <v>34349.81</v>
      </c>
      <c r="N965" s="1">
        <v>43101</v>
      </c>
      <c r="O965" t="s">
        <v>17</v>
      </c>
      <c r="P965" t="s">
        <v>21</v>
      </c>
      <c r="Q965" t="s">
        <v>39</v>
      </c>
      <c r="R965" s="1">
        <v>43852</v>
      </c>
    </row>
    <row r="966" spans="2:18" x14ac:dyDescent="0.3">
      <c r="B966" t="s">
        <v>535</v>
      </c>
      <c r="C966" t="s">
        <v>968</v>
      </c>
      <c r="D966" t="s">
        <v>18</v>
      </c>
      <c r="E966" s="1">
        <v>43101</v>
      </c>
      <c r="F966" s="1">
        <v>43465</v>
      </c>
      <c r="G966" t="s">
        <v>19</v>
      </c>
      <c r="H966">
        <v>10</v>
      </c>
      <c r="I966" t="s">
        <v>441</v>
      </c>
      <c r="J966" t="s">
        <v>32</v>
      </c>
      <c r="K966" t="s">
        <v>20</v>
      </c>
      <c r="L966" t="s">
        <v>27</v>
      </c>
      <c r="M966">
        <v>51883.58</v>
      </c>
      <c r="N966" s="1">
        <v>43101</v>
      </c>
      <c r="O966" t="s">
        <v>17</v>
      </c>
      <c r="P966" t="s">
        <v>21</v>
      </c>
      <c r="Q966" t="s">
        <v>39</v>
      </c>
      <c r="R966" s="1">
        <v>43852</v>
      </c>
    </row>
    <row r="967" spans="2:18" x14ac:dyDescent="0.3">
      <c r="B967" t="s">
        <v>542</v>
      </c>
      <c r="C967" t="s">
        <v>834</v>
      </c>
      <c r="D967" t="s">
        <v>18</v>
      </c>
      <c r="E967" s="1">
        <v>43392</v>
      </c>
      <c r="F967" s="1">
        <v>43756</v>
      </c>
      <c r="G967" t="s">
        <v>26</v>
      </c>
      <c r="H967">
        <v>13</v>
      </c>
      <c r="I967" t="s">
        <v>449</v>
      </c>
      <c r="J967" t="s">
        <v>32</v>
      </c>
      <c r="K967" t="s">
        <v>16</v>
      </c>
      <c r="L967" t="s">
        <v>432</v>
      </c>
      <c r="M967">
        <v>2767.5</v>
      </c>
      <c r="N967" s="1">
        <v>43392</v>
      </c>
      <c r="O967" t="s">
        <v>17</v>
      </c>
      <c r="P967" t="s">
        <v>21</v>
      </c>
      <c r="Q967" t="s">
        <v>22</v>
      </c>
      <c r="R967" s="1">
        <v>43852</v>
      </c>
    </row>
    <row r="968" spans="2:18" x14ac:dyDescent="0.3">
      <c r="B968" t="s">
        <v>487</v>
      </c>
      <c r="C968" t="s">
        <v>420</v>
      </c>
      <c r="D968" t="s">
        <v>18</v>
      </c>
      <c r="E968" s="1">
        <v>43102</v>
      </c>
      <c r="F968" s="1">
        <v>43466</v>
      </c>
      <c r="G968" t="s">
        <v>19</v>
      </c>
      <c r="H968">
        <v>10</v>
      </c>
      <c r="I968" t="s">
        <v>441</v>
      </c>
      <c r="J968" t="s">
        <v>32</v>
      </c>
      <c r="K968" t="s">
        <v>20</v>
      </c>
      <c r="L968" t="s">
        <v>27</v>
      </c>
      <c r="M968">
        <v>64155.3</v>
      </c>
      <c r="N968" s="1">
        <v>43102</v>
      </c>
      <c r="O968" t="s">
        <v>17</v>
      </c>
      <c r="P968" t="s">
        <v>21</v>
      </c>
      <c r="Q968" t="s">
        <v>30</v>
      </c>
      <c r="R968" s="1">
        <v>43852</v>
      </c>
    </row>
    <row r="969" spans="2:18" x14ac:dyDescent="0.3">
      <c r="B969" t="s">
        <v>488</v>
      </c>
      <c r="C969" t="s">
        <v>421</v>
      </c>
      <c r="D969" t="s">
        <v>18</v>
      </c>
      <c r="E969" s="1">
        <v>43102</v>
      </c>
      <c r="F969" s="1">
        <v>43466</v>
      </c>
      <c r="G969" t="s">
        <v>19</v>
      </c>
      <c r="H969">
        <v>10</v>
      </c>
      <c r="I969" t="s">
        <v>441</v>
      </c>
      <c r="J969" t="s">
        <v>32</v>
      </c>
      <c r="K969" t="s">
        <v>20</v>
      </c>
      <c r="L969" t="s">
        <v>27</v>
      </c>
      <c r="M969">
        <v>5404.95</v>
      </c>
      <c r="N969" s="1">
        <v>43102</v>
      </c>
      <c r="O969" t="s">
        <v>17</v>
      </c>
      <c r="P969" t="s">
        <v>21</v>
      </c>
      <c r="Q969" t="s">
        <v>30</v>
      </c>
      <c r="R969" s="1">
        <v>43852</v>
      </c>
    </row>
    <row r="970" spans="2:18" x14ac:dyDescent="0.3">
      <c r="B970" t="s">
        <v>506</v>
      </c>
      <c r="C970" t="s">
        <v>943</v>
      </c>
      <c r="D970" t="s">
        <v>18</v>
      </c>
      <c r="E970" s="1">
        <v>43263</v>
      </c>
      <c r="F970" s="1">
        <v>43627</v>
      </c>
      <c r="G970" t="s">
        <v>19</v>
      </c>
      <c r="H970">
        <v>10</v>
      </c>
      <c r="I970" t="s">
        <v>441</v>
      </c>
      <c r="J970" t="s">
        <v>32</v>
      </c>
      <c r="K970" t="s">
        <v>20</v>
      </c>
      <c r="L970" t="s">
        <v>432</v>
      </c>
      <c r="M970">
        <v>63872.4</v>
      </c>
      <c r="N970" s="1">
        <v>43263</v>
      </c>
      <c r="O970" t="s">
        <v>17</v>
      </c>
      <c r="P970" t="s">
        <v>21</v>
      </c>
      <c r="Q970" t="s">
        <v>30</v>
      </c>
      <c r="R970" s="1">
        <v>43852</v>
      </c>
    </row>
  </sheetData>
  <pageMargins left="0.7" right="0.7" top="0.75" bottom="0.75" header="0.3" footer="0.3"/>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4F505-8AB5-4C9B-972A-A5333C6F199B}">
  <dimension ref="A1:AB970"/>
  <sheetViews>
    <sheetView topLeftCell="D19" zoomScaleNormal="100" workbookViewId="0">
      <selection activeCell="D19" sqref="D19"/>
    </sheetView>
  </sheetViews>
  <sheetFormatPr defaultRowHeight="14.4" x14ac:dyDescent="0.3"/>
  <cols>
    <col min="1" max="1" width="15" bestFit="1" customWidth="1"/>
    <col min="2" max="2" width="14.88671875" bestFit="1" customWidth="1"/>
    <col min="3" max="3" width="31.5546875" bestFit="1" customWidth="1"/>
    <col min="4" max="4" width="15.88671875" bestFit="1" customWidth="1"/>
    <col min="5" max="5" width="18.6640625" bestFit="1" customWidth="1"/>
    <col min="6" max="6" width="14.33203125" bestFit="1" customWidth="1"/>
    <col min="7" max="7" width="10.109375" bestFit="1" customWidth="1"/>
    <col min="8" max="8" width="18.5546875" bestFit="1" customWidth="1"/>
    <col min="9" max="9" width="25.6640625" bestFit="1" customWidth="1"/>
    <col min="13" max="13" width="15.88671875" bestFit="1" customWidth="1"/>
    <col min="14" max="14" width="31.5546875" bestFit="1" customWidth="1"/>
    <col min="15" max="15" width="18.5546875" bestFit="1" customWidth="1"/>
    <col min="16" max="16" width="14.33203125" bestFit="1" customWidth="1"/>
    <col min="17" max="17" width="11" bestFit="1" customWidth="1"/>
    <col min="18" max="18" width="12.6640625" bestFit="1" customWidth="1"/>
    <col min="19" max="19" width="16.5546875" bestFit="1" customWidth="1"/>
    <col min="22" max="22" width="11.33203125" bestFit="1" customWidth="1"/>
    <col min="23" max="23" width="15.109375" bestFit="1" customWidth="1"/>
    <col min="24" max="24" width="14.6640625" bestFit="1" customWidth="1"/>
    <col min="25" max="25" width="20.109375" bestFit="1" customWidth="1"/>
    <col min="27" max="27" width="19.88671875" bestFit="1" customWidth="1"/>
    <col min="28" max="28" width="18.44140625" bestFit="1" customWidth="1"/>
  </cols>
  <sheetData>
    <row r="1" spans="1:28" x14ac:dyDescent="0.3">
      <c r="A1" t="s">
        <v>0</v>
      </c>
      <c r="B1" t="s">
        <v>6</v>
      </c>
      <c r="C1" t="s">
        <v>7</v>
      </c>
      <c r="D1" t="s">
        <v>452</v>
      </c>
      <c r="E1" t="s">
        <v>554</v>
      </c>
      <c r="F1" t="s">
        <v>8</v>
      </c>
      <c r="G1" t="s">
        <v>433</v>
      </c>
      <c r="H1" t="s">
        <v>9</v>
      </c>
      <c r="I1" t="s">
        <v>10</v>
      </c>
      <c r="M1" t="s">
        <v>452</v>
      </c>
      <c r="N1" t="s">
        <v>7</v>
      </c>
      <c r="O1" t="s">
        <v>9</v>
      </c>
      <c r="P1" t="s">
        <v>8</v>
      </c>
      <c r="Q1" t="s">
        <v>433</v>
      </c>
      <c r="R1" s="3" t="s">
        <v>6</v>
      </c>
      <c r="S1" s="3" t="s">
        <v>554</v>
      </c>
      <c r="AA1" t="s">
        <v>817</v>
      </c>
      <c r="AB1" t="s">
        <v>818</v>
      </c>
    </row>
    <row r="2" spans="1:28" x14ac:dyDescent="0.3">
      <c r="A2" t="s">
        <v>454</v>
      </c>
      <c r="B2" t="s">
        <v>32</v>
      </c>
      <c r="C2" t="s">
        <v>38</v>
      </c>
      <c r="D2">
        <v>3</v>
      </c>
      <c r="E2" t="s">
        <v>555</v>
      </c>
      <c r="F2" t="s">
        <v>432</v>
      </c>
      <c r="G2">
        <v>139240</v>
      </c>
      <c r="H2" s="1">
        <v>43663</v>
      </c>
      <c r="I2" t="s">
        <v>556</v>
      </c>
      <c r="K2" s="2" t="s">
        <v>815</v>
      </c>
      <c r="L2" s="2"/>
      <c r="M2">
        <v>1</v>
      </c>
      <c r="N2" t="s">
        <v>23</v>
      </c>
      <c r="O2" s="1">
        <v>43209</v>
      </c>
      <c r="P2" t="s">
        <v>27</v>
      </c>
      <c r="Q2">
        <v>32186.720000000001</v>
      </c>
      <c r="R2" s="5" t="s">
        <v>32</v>
      </c>
      <c r="S2" s="5" t="s">
        <v>555</v>
      </c>
      <c r="AA2" t="s">
        <v>27</v>
      </c>
      <c r="AB2" t="s">
        <v>431</v>
      </c>
    </row>
    <row r="3" spans="1:28" x14ac:dyDescent="0.3">
      <c r="A3" t="s">
        <v>455</v>
      </c>
      <c r="B3" t="s">
        <v>32</v>
      </c>
      <c r="C3" t="s">
        <v>38</v>
      </c>
      <c r="D3">
        <v>3</v>
      </c>
      <c r="E3" t="s">
        <v>555</v>
      </c>
      <c r="F3" t="s">
        <v>432</v>
      </c>
      <c r="G3">
        <v>139240</v>
      </c>
      <c r="H3" s="1">
        <v>43486</v>
      </c>
      <c r="I3" t="s">
        <v>556</v>
      </c>
      <c r="M3">
        <v>2</v>
      </c>
      <c r="N3" t="s">
        <v>23</v>
      </c>
      <c r="O3" s="1">
        <v>43586</v>
      </c>
      <c r="P3" t="s">
        <v>431</v>
      </c>
      <c r="Q3">
        <v>23590.71</v>
      </c>
      <c r="R3" s="6" t="s">
        <v>32</v>
      </c>
      <c r="S3" s="6" t="s">
        <v>555</v>
      </c>
      <c r="AA3" t="s">
        <v>431</v>
      </c>
      <c r="AB3" t="s">
        <v>27</v>
      </c>
    </row>
    <row r="4" spans="1:28" x14ac:dyDescent="0.3">
      <c r="A4" t="s">
        <v>456</v>
      </c>
      <c r="B4" t="s">
        <v>32</v>
      </c>
      <c r="C4" t="s">
        <v>557</v>
      </c>
      <c r="D4">
        <v>1</v>
      </c>
      <c r="E4" t="s">
        <v>450</v>
      </c>
      <c r="F4" t="s">
        <v>27</v>
      </c>
      <c r="G4">
        <v>2200</v>
      </c>
      <c r="H4" s="1">
        <v>43819</v>
      </c>
      <c r="I4" t="s">
        <v>556</v>
      </c>
      <c r="M4">
        <v>1</v>
      </c>
      <c r="N4" t="s">
        <v>38</v>
      </c>
      <c r="O4" s="1">
        <v>43356</v>
      </c>
      <c r="P4" t="s">
        <v>27</v>
      </c>
      <c r="Q4">
        <v>4611.96</v>
      </c>
      <c r="R4" s="5" t="s">
        <v>32</v>
      </c>
      <c r="S4" s="5" t="s">
        <v>450</v>
      </c>
      <c r="U4" s="3" t="s">
        <v>559</v>
      </c>
      <c r="V4" s="3" t="s">
        <v>561</v>
      </c>
      <c r="W4" s="3" t="s">
        <v>562</v>
      </c>
      <c r="X4" s="4" t="s">
        <v>563</v>
      </c>
      <c r="AA4" t="s">
        <v>27</v>
      </c>
      <c r="AB4" t="s">
        <v>27</v>
      </c>
    </row>
    <row r="5" spans="1:28" x14ac:dyDescent="0.3">
      <c r="A5" t="s">
        <v>457</v>
      </c>
      <c r="B5" t="s">
        <v>32</v>
      </c>
      <c r="C5" t="s">
        <v>557</v>
      </c>
      <c r="D5">
        <v>1</v>
      </c>
      <c r="E5" t="s">
        <v>450</v>
      </c>
      <c r="F5" t="s">
        <v>27</v>
      </c>
      <c r="G5">
        <v>4500</v>
      </c>
      <c r="H5" s="1">
        <v>43490</v>
      </c>
      <c r="I5" t="s">
        <v>556</v>
      </c>
      <c r="M5">
        <v>1</v>
      </c>
      <c r="N5" t="s">
        <v>38</v>
      </c>
      <c r="O5" s="1">
        <v>43721</v>
      </c>
      <c r="P5" t="s">
        <v>27</v>
      </c>
      <c r="Q5">
        <v>4975.41</v>
      </c>
      <c r="R5" s="6" t="s">
        <v>32</v>
      </c>
      <c r="S5" s="6" t="s">
        <v>450</v>
      </c>
      <c r="U5" s="5" t="s">
        <v>450</v>
      </c>
      <c r="V5" s="5">
        <v>12788092</v>
      </c>
      <c r="W5" s="5">
        <v>250000</v>
      </c>
      <c r="X5" s="7">
        <v>1500000</v>
      </c>
      <c r="AA5" t="s">
        <v>27</v>
      </c>
      <c r="AB5" t="s">
        <v>432</v>
      </c>
    </row>
    <row r="6" spans="1:28" x14ac:dyDescent="0.3">
      <c r="A6" t="s">
        <v>458</v>
      </c>
      <c r="B6" t="s">
        <v>32</v>
      </c>
      <c r="C6" t="s">
        <v>38</v>
      </c>
      <c r="D6">
        <v>3</v>
      </c>
      <c r="E6" t="s">
        <v>555</v>
      </c>
      <c r="F6" t="s">
        <v>432</v>
      </c>
      <c r="G6">
        <v>118000</v>
      </c>
      <c r="H6" s="1">
        <v>43539</v>
      </c>
      <c r="I6" t="s">
        <v>556</v>
      </c>
      <c r="M6">
        <v>1</v>
      </c>
      <c r="N6" t="s">
        <v>16</v>
      </c>
      <c r="O6" s="1">
        <v>43410</v>
      </c>
      <c r="P6" t="s">
        <v>27</v>
      </c>
      <c r="Q6">
        <v>1198.8800000000001</v>
      </c>
      <c r="R6" s="5" t="s">
        <v>32</v>
      </c>
      <c r="S6" s="5" t="s">
        <v>555</v>
      </c>
      <c r="U6" s="6" t="s">
        <v>451</v>
      </c>
      <c r="V6" s="6">
        <v>129902</v>
      </c>
      <c r="W6" s="6">
        <v>129000</v>
      </c>
      <c r="X6" s="8">
        <v>1289000</v>
      </c>
      <c r="AA6" t="s">
        <v>27</v>
      </c>
      <c r="AB6" t="s">
        <v>27</v>
      </c>
    </row>
    <row r="7" spans="1:28" x14ac:dyDescent="0.3">
      <c r="A7" t="s">
        <v>459</v>
      </c>
      <c r="B7" t="s">
        <v>32</v>
      </c>
      <c r="C7" t="s">
        <v>557</v>
      </c>
      <c r="D7">
        <v>1</v>
      </c>
      <c r="E7" t="s">
        <v>450</v>
      </c>
      <c r="F7" t="s">
        <v>27</v>
      </c>
      <c r="G7">
        <v>2800</v>
      </c>
      <c r="H7" s="1">
        <v>43613</v>
      </c>
      <c r="I7" t="s">
        <v>556</v>
      </c>
      <c r="M7">
        <v>10</v>
      </c>
      <c r="N7" t="s">
        <v>20</v>
      </c>
      <c r="O7" s="1">
        <v>43497</v>
      </c>
      <c r="P7" t="s">
        <v>27</v>
      </c>
      <c r="Q7">
        <v>1825.43</v>
      </c>
      <c r="R7" s="6" t="s">
        <v>32</v>
      </c>
      <c r="S7" s="6" t="s">
        <v>450</v>
      </c>
      <c r="U7" s="5" t="s">
        <v>442</v>
      </c>
      <c r="V7" s="5">
        <v>1278023</v>
      </c>
      <c r="W7" s="5">
        <v>12365300</v>
      </c>
      <c r="X7" s="7">
        <v>12900</v>
      </c>
      <c r="AA7" t="s">
        <v>27</v>
      </c>
      <c r="AB7" t="s">
        <v>431</v>
      </c>
    </row>
    <row r="8" spans="1:28" x14ac:dyDescent="0.3">
      <c r="A8" t="s">
        <v>460</v>
      </c>
      <c r="B8" t="s">
        <v>32</v>
      </c>
      <c r="C8" t="s">
        <v>557</v>
      </c>
      <c r="D8">
        <v>1</v>
      </c>
      <c r="E8" t="s">
        <v>450</v>
      </c>
      <c r="F8" t="s">
        <v>27</v>
      </c>
      <c r="G8">
        <v>3241</v>
      </c>
      <c r="H8" s="1">
        <v>43490</v>
      </c>
      <c r="I8" t="s">
        <v>556</v>
      </c>
      <c r="M8">
        <v>2</v>
      </c>
      <c r="N8" t="s">
        <v>20</v>
      </c>
      <c r="O8" s="1">
        <v>43641</v>
      </c>
      <c r="P8" t="s">
        <v>431</v>
      </c>
      <c r="Q8">
        <v>79833.600000000006</v>
      </c>
      <c r="R8" s="5" t="s">
        <v>32</v>
      </c>
      <c r="S8" s="5" t="s">
        <v>450</v>
      </c>
      <c r="U8" s="6" t="s">
        <v>443</v>
      </c>
      <c r="V8" s="6">
        <v>1000000</v>
      </c>
      <c r="W8" s="6">
        <v>500000</v>
      </c>
      <c r="X8" s="8">
        <v>1010000</v>
      </c>
      <c r="AA8" t="s">
        <v>431</v>
      </c>
      <c r="AB8" t="s">
        <v>432</v>
      </c>
    </row>
    <row r="9" spans="1:28" x14ac:dyDescent="0.3">
      <c r="A9" t="s">
        <v>461</v>
      </c>
      <c r="B9" t="s">
        <v>32</v>
      </c>
      <c r="C9" t="s">
        <v>16</v>
      </c>
      <c r="D9">
        <v>2</v>
      </c>
      <c r="E9" t="s">
        <v>451</v>
      </c>
      <c r="F9" t="s">
        <v>431</v>
      </c>
      <c r="G9">
        <v>100000</v>
      </c>
      <c r="H9" s="1">
        <v>43565</v>
      </c>
      <c r="I9" t="s">
        <v>556</v>
      </c>
      <c r="M9">
        <v>2</v>
      </c>
      <c r="N9" t="s">
        <v>20</v>
      </c>
      <c r="O9" s="1">
        <v>43679</v>
      </c>
      <c r="P9" t="s">
        <v>431</v>
      </c>
      <c r="Q9">
        <v>11435.86</v>
      </c>
      <c r="R9" s="6" t="s">
        <v>32</v>
      </c>
      <c r="S9" s="6" t="s">
        <v>451</v>
      </c>
      <c r="U9" s="5" t="s">
        <v>445</v>
      </c>
      <c r="V9" s="5">
        <v>1250000</v>
      </c>
      <c r="W9" s="5">
        <v>3500000</v>
      </c>
      <c r="X9" s="7">
        <v>750000</v>
      </c>
      <c r="AA9" t="s">
        <v>431</v>
      </c>
      <c r="AB9" t="s">
        <v>432</v>
      </c>
    </row>
    <row r="10" spans="1:28" x14ac:dyDescent="0.3">
      <c r="A10" t="s">
        <v>462</v>
      </c>
      <c r="B10" t="s">
        <v>32</v>
      </c>
      <c r="C10" t="s">
        <v>557</v>
      </c>
      <c r="D10">
        <v>1</v>
      </c>
      <c r="E10" t="s">
        <v>450</v>
      </c>
      <c r="F10" t="s">
        <v>27</v>
      </c>
      <c r="G10">
        <v>5310</v>
      </c>
      <c r="H10" s="1">
        <v>43805</v>
      </c>
      <c r="I10" t="s">
        <v>556</v>
      </c>
      <c r="M10">
        <v>1</v>
      </c>
      <c r="N10" t="s">
        <v>20</v>
      </c>
      <c r="O10" s="1">
        <v>43215</v>
      </c>
      <c r="P10" t="s">
        <v>27</v>
      </c>
      <c r="Q10">
        <v>847.38</v>
      </c>
      <c r="R10" s="5" t="s">
        <v>32</v>
      </c>
      <c r="S10" s="5" t="s">
        <v>450</v>
      </c>
      <c r="U10" s="6" t="s">
        <v>447</v>
      </c>
      <c r="V10" s="6">
        <v>1345000</v>
      </c>
      <c r="W10" s="6">
        <v>170034</v>
      </c>
      <c r="X10" s="8">
        <v>1298673</v>
      </c>
      <c r="AA10" t="s">
        <v>27</v>
      </c>
      <c r="AB10" t="s">
        <v>27</v>
      </c>
    </row>
    <row r="11" spans="1:28" x14ac:dyDescent="0.3">
      <c r="M11">
        <v>1</v>
      </c>
      <c r="N11" t="s">
        <v>23</v>
      </c>
      <c r="O11" s="1">
        <v>43215</v>
      </c>
      <c r="P11" t="s">
        <v>27</v>
      </c>
      <c r="Q11">
        <v>9900</v>
      </c>
      <c r="U11" s="5" t="s">
        <v>444</v>
      </c>
      <c r="V11" s="5">
        <v>500000</v>
      </c>
      <c r="W11" s="5">
        <v>1250000</v>
      </c>
      <c r="X11" s="7">
        <v>500000</v>
      </c>
      <c r="AA11" t="s">
        <v>27</v>
      </c>
      <c r="AB11" t="s">
        <v>431</v>
      </c>
    </row>
    <row r="12" spans="1:28" x14ac:dyDescent="0.3">
      <c r="M12">
        <v>1</v>
      </c>
      <c r="N12" t="s">
        <v>23</v>
      </c>
      <c r="O12" s="1">
        <v>43476</v>
      </c>
      <c r="P12" t="s">
        <v>27</v>
      </c>
      <c r="Q12">
        <v>8250</v>
      </c>
      <c r="U12" s="6" t="s">
        <v>448</v>
      </c>
      <c r="V12" s="6">
        <v>1350000</v>
      </c>
      <c r="W12" s="6">
        <v>750000</v>
      </c>
      <c r="X12" s="8">
        <v>750000</v>
      </c>
      <c r="AA12" t="s">
        <v>27</v>
      </c>
      <c r="AB12" t="s">
        <v>432</v>
      </c>
    </row>
    <row r="13" spans="1:28" x14ac:dyDescent="0.3">
      <c r="M13">
        <v>1</v>
      </c>
      <c r="N13" t="s">
        <v>25</v>
      </c>
      <c r="O13" s="1">
        <v>43215</v>
      </c>
      <c r="P13" t="s">
        <v>27</v>
      </c>
      <c r="Q13">
        <v>4093.2</v>
      </c>
      <c r="U13" s="5" t="s">
        <v>441</v>
      </c>
      <c r="V13" s="5">
        <v>19888</v>
      </c>
      <c r="W13" s="5">
        <v>128777</v>
      </c>
      <c r="X13" s="7">
        <v>198882</v>
      </c>
      <c r="AA13" t="s">
        <v>27</v>
      </c>
      <c r="AB13" t="s">
        <v>432</v>
      </c>
    </row>
    <row r="14" spans="1:28" x14ac:dyDescent="0.3">
      <c r="M14">
        <v>1</v>
      </c>
      <c r="N14" t="s">
        <v>16</v>
      </c>
      <c r="O14" s="1">
        <v>43850</v>
      </c>
      <c r="P14" t="s">
        <v>27</v>
      </c>
      <c r="Q14">
        <v>8117</v>
      </c>
      <c r="U14" s="6" t="s">
        <v>568</v>
      </c>
      <c r="V14" s="6">
        <v>12888</v>
      </c>
      <c r="W14" s="6">
        <v>1040000</v>
      </c>
      <c r="X14" s="8">
        <v>5010000</v>
      </c>
      <c r="AA14" t="s">
        <v>27</v>
      </c>
      <c r="AB14" t="s">
        <v>432</v>
      </c>
    </row>
    <row r="15" spans="1:28" x14ac:dyDescent="0.3">
      <c r="M15">
        <v>1</v>
      </c>
      <c r="N15" t="s">
        <v>16</v>
      </c>
      <c r="O15" s="1">
        <v>43240</v>
      </c>
      <c r="P15" t="s">
        <v>27</v>
      </c>
      <c r="Q15">
        <v>6101.25</v>
      </c>
      <c r="AA15" t="s">
        <v>27</v>
      </c>
      <c r="AB15" t="s">
        <v>431</v>
      </c>
    </row>
    <row r="16" spans="1:28" x14ac:dyDescent="0.3">
      <c r="M16">
        <v>9</v>
      </c>
      <c r="N16" t="s">
        <v>43</v>
      </c>
      <c r="O16" s="1">
        <v>43263</v>
      </c>
      <c r="P16" t="s">
        <v>27</v>
      </c>
      <c r="Q16">
        <v>1980</v>
      </c>
      <c r="AA16" t="s">
        <v>27</v>
      </c>
      <c r="AB16" t="s">
        <v>432</v>
      </c>
    </row>
    <row r="17" spans="13:28" x14ac:dyDescent="0.3">
      <c r="M17">
        <v>9</v>
      </c>
      <c r="N17" t="s">
        <v>43</v>
      </c>
      <c r="O17" s="1">
        <v>43475</v>
      </c>
      <c r="P17" t="s">
        <v>27</v>
      </c>
      <c r="Q17">
        <v>1980</v>
      </c>
      <c r="AA17" t="s">
        <v>27</v>
      </c>
      <c r="AB17" t="s">
        <v>432</v>
      </c>
    </row>
    <row r="18" spans="13:28" x14ac:dyDescent="0.3">
      <c r="M18">
        <v>3</v>
      </c>
      <c r="N18" t="s">
        <v>29</v>
      </c>
      <c r="O18" s="1">
        <v>43703</v>
      </c>
      <c r="P18" t="s">
        <v>432</v>
      </c>
      <c r="Q18">
        <v>2089.25</v>
      </c>
      <c r="AA18" t="s">
        <v>432</v>
      </c>
      <c r="AB18" t="s">
        <v>27</v>
      </c>
    </row>
    <row r="19" spans="13:28" x14ac:dyDescent="0.3">
      <c r="M19">
        <v>3</v>
      </c>
      <c r="N19" t="s">
        <v>29</v>
      </c>
      <c r="O19" s="1">
        <v>43466</v>
      </c>
      <c r="P19" t="s">
        <v>432</v>
      </c>
      <c r="Q19">
        <v>21768.61</v>
      </c>
      <c r="AA19" t="s">
        <v>432</v>
      </c>
      <c r="AB19" t="s">
        <v>432</v>
      </c>
    </row>
    <row r="20" spans="13:28" x14ac:dyDescent="0.3">
      <c r="M20">
        <v>3</v>
      </c>
      <c r="N20" t="s">
        <v>29</v>
      </c>
      <c r="O20" s="1">
        <v>43466</v>
      </c>
      <c r="P20" t="s">
        <v>432</v>
      </c>
      <c r="Q20">
        <v>12019.2</v>
      </c>
      <c r="AA20" t="s">
        <v>432</v>
      </c>
      <c r="AB20" t="s">
        <v>432</v>
      </c>
    </row>
    <row r="21" spans="13:28" x14ac:dyDescent="0.3">
      <c r="M21">
        <v>3</v>
      </c>
      <c r="N21" t="s">
        <v>29</v>
      </c>
      <c r="O21" s="1">
        <v>43191</v>
      </c>
      <c r="P21" t="s">
        <v>27</v>
      </c>
      <c r="Q21">
        <v>66937.72</v>
      </c>
      <c r="AA21" t="s">
        <v>27</v>
      </c>
      <c r="AB21" t="s">
        <v>27</v>
      </c>
    </row>
    <row r="22" spans="13:28" x14ac:dyDescent="0.3">
      <c r="M22">
        <v>3</v>
      </c>
      <c r="N22" t="s">
        <v>29</v>
      </c>
      <c r="O22" s="1">
        <v>43231</v>
      </c>
      <c r="P22" t="s">
        <v>27</v>
      </c>
      <c r="Q22">
        <v>78374.84</v>
      </c>
      <c r="AA22" t="s">
        <v>27</v>
      </c>
      <c r="AB22" t="s">
        <v>432</v>
      </c>
    </row>
    <row r="23" spans="13:28" x14ac:dyDescent="0.3">
      <c r="M23">
        <v>10</v>
      </c>
      <c r="N23" t="s">
        <v>20</v>
      </c>
      <c r="O23" s="1">
        <v>43191</v>
      </c>
      <c r="P23" t="s">
        <v>27</v>
      </c>
      <c r="Q23">
        <v>60000</v>
      </c>
      <c r="AA23" t="s">
        <v>27</v>
      </c>
      <c r="AB23" t="s">
        <v>431</v>
      </c>
    </row>
    <row r="24" spans="13:28" x14ac:dyDescent="0.3">
      <c r="M24">
        <v>10</v>
      </c>
      <c r="N24" t="s">
        <v>20</v>
      </c>
      <c r="O24" s="1">
        <v>43556</v>
      </c>
      <c r="P24" t="s">
        <v>27</v>
      </c>
      <c r="Q24">
        <v>60000</v>
      </c>
      <c r="AA24" t="s">
        <v>27</v>
      </c>
      <c r="AB24" t="s">
        <v>432</v>
      </c>
    </row>
    <row r="25" spans="13:28" x14ac:dyDescent="0.3">
      <c r="M25">
        <v>10</v>
      </c>
      <c r="N25" t="s">
        <v>20</v>
      </c>
      <c r="O25" s="1">
        <v>43556</v>
      </c>
      <c r="P25" t="s">
        <v>27</v>
      </c>
      <c r="Q25">
        <v>60000</v>
      </c>
      <c r="AA25" t="s">
        <v>27</v>
      </c>
      <c r="AB25" t="s">
        <v>431</v>
      </c>
    </row>
    <row r="26" spans="13:28" x14ac:dyDescent="0.3">
      <c r="M26">
        <v>3</v>
      </c>
      <c r="N26" t="s">
        <v>29</v>
      </c>
      <c r="O26" s="1">
        <v>43191</v>
      </c>
      <c r="P26" t="s">
        <v>27</v>
      </c>
      <c r="Q26">
        <v>4715.63</v>
      </c>
      <c r="AA26" t="s">
        <v>27</v>
      </c>
      <c r="AB26" t="s">
        <v>27</v>
      </c>
    </row>
    <row r="27" spans="13:28" x14ac:dyDescent="0.3">
      <c r="M27">
        <v>3</v>
      </c>
      <c r="N27" t="s">
        <v>29</v>
      </c>
      <c r="O27" s="1">
        <v>43191</v>
      </c>
      <c r="P27" t="s">
        <v>27</v>
      </c>
      <c r="Q27">
        <v>22755.25</v>
      </c>
      <c r="AA27" t="s">
        <v>27</v>
      </c>
      <c r="AB27" t="s">
        <v>432</v>
      </c>
    </row>
    <row r="28" spans="13:28" x14ac:dyDescent="0.3">
      <c r="M28">
        <v>12</v>
      </c>
      <c r="N28" t="s">
        <v>29</v>
      </c>
      <c r="O28" s="1">
        <v>43191</v>
      </c>
      <c r="P28" t="s">
        <v>27</v>
      </c>
      <c r="Q28">
        <v>26443.63</v>
      </c>
      <c r="AA28" t="s">
        <v>27</v>
      </c>
      <c r="AB28" t="s">
        <v>431</v>
      </c>
    </row>
    <row r="29" spans="13:28" x14ac:dyDescent="0.3">
      <c r="M29">
        <v>1</v>
      </c>
      <c r="N29" t="s">
        <v>23</v>
      </c>
      <c r="O29" s="1">
        <v>43196</v>
      </c>
      <c r="P29" t="s">
        <v>27</v>
      </c>
      <c r="Q29">
        <v>49499.839999999997</v>
      </c>
      <c r="AA29" t="s">
        <v>27</v>
      </c>
      <c r="AB29" t="s">
        <v>432</v>
      </c>
    </row>
    <row r="30" spans="13:28" x14ac:dyDescent="0.3">
      <c r="M30">
        <v>1</v>
      </c>
      <c r="N30" t="s">
        <v>23</v>
      </c>
      <c r="O30" s="1">
        <v>43384</v>
      </c>
      <c r="P30" t="s">
        <v>27</v>
      </c>
      <c r="AA30" t="s">
        <v>27</v>
      </c>
      <c r="AB30" t="s">
        <v>27</v>
      </c>
    </row>
    <row r="31" spans="13:28" x14ac:dyDescent="0.3">
      <c r="M31">
        <v>1</v>
      </c>
      <c r="N31" t="s">
        <v>23</v>
      </c>
      <c r="O31" s="1">
        <v>43482</v>
      </c>
      <c r="P31" t="s">
        <v>27</v>
      </c>
      <c r="Q31">
        <v>16500</v>
      </c>
      <c r="AA31" t="s">
        <v>27</v>
      </c>
      <c r="AB31" t="s">
        <v>431</v>
      </c>
    </row>
    <row r="32" spans="13:28" x14ac:dyDescent="0.3">
      <c r="M32">
        <v>1</v>
      </c>
      <c r="N32" t="s">
        <v>23</v>
      </c>
      <c r="O32" s="1">
        <v>43561</v>
      </c>
      <c r="P32" t="s">
        <v>27</v>
      </c>
      <c r="Q32">
        <v>26400</v>
      </c>
      <c r="AA32" t="s">
        <v>27</v>
      </c>
      <c r="AB32" t="s">
        <v>27</v>
      </c>
    </row>
    <row r="33" spans="13:28" x14ac:dyDescent="0.3">
      <c r="M33">
        <v>1</v>
      </c>
      <c r="N33" t="s">
        <v>23</v>
      </c>
      <c r="O33" s="1">
        <v>43332</v>
      </c>
      <c r="P33" t="s">
        <v>27</v>
      </c>
      <c r="Q33">
        <v>3300</v>
      </c>
      <c r="AA33" t="s">
        <v>27</v>
      </c>
      <c r="AB33" t="s">
        <v>432</v>
      </c>
    </row>
    <row r="34" spans="13:28" x14ac:dyDescent="0.3">
      <c r="M34">
        <v>1</v>
      </c>
      <c r="N34" t="s">
        <v>23</v>
      </c>
      <c r="O34" s="1">
        <v>43354</v>
      </c>
      <c r="P34" t="s">
        <v>27</v>
      </c>
      <c r="Q34">
        <v>1072.5</v>
      </c>
      <c r="AA34" t="s">
        <v>27</v>
      </c>
      <c r="AB34" t="s">
        <v>432</v>
      </c>
    </row>
    <row r="35" spans="13:28" x14ac:dyDescent="0.3">
      <c r="M35">
        <v>1</v>
      </c>
      <c r="N35" t="s">
        <v>25</v>
      </c>
      <c r="O35" s="1">
        <v>43186</v>
      </c>
      <c r="P35" t="s">
        <v>27</v>
      </c>
      <c r="Q35">
        <v>4002.46</v>
      </c>
      <c r="AA35" t="s">
        <v>27</v>
      </c>
      <c r="AB35" t="s">
        <v>432</v>
      </c>
    </row>
    <row r="36" spans="13:28" x14ac:dyDescent="0.3">
      <c r="M36">
        <v>1</v>
      </c>
      <c r="N36" t="s">
        <v>25</v>
      </c>
      <c r="O36" s="1">
        <v>43326</v>
      </c>
      <c r="P36" t="s">
        <v>27</v>
      </c>
      <c r="Q36">
        <v>1374.25</v>
      </c>
      <c r="AA36" t="s">
        <v>27</v>
      </c>
      <c r="AB36" t="s">
        <v>27</v>
      </c>
    </row>
    <row r="37" spans="13:28" x14ac:dyDescent="0.3">
      <c r="M37">
        <v>1</v>
      </c>
      <c r="N37" t="s">
        <v>25</v>
      </c>
      <c r="O37" s="1">
        <v>43186</v>
      </c>
      <c r="P37" t="s">
        <v>432</v>
      </c>
      <c r="Q37">
        <v>566.25</v>
      </c>
      <c r="AA37" t="s">
        <v>432</v>
      </c>
      <c r="AB37" t="s">
        <v>27</v>
      </c>
    </row>
    <row r="38" spans="13:28" x14ac:dyDescent="0.3">
      <c r="M38">
        <v>1</v>
      </c>
      <c r="N38" t="s">
        <v>25</v>
      </c>
      <c r="O38" s="1">
        <v>43326</v>
      </c>
      <c r="P38" t="s">
        <v>27</v>
      </c>
      <c r="Q38">
        <v>445</v>
      </c>
      <c r="AA38" t="s">
        <v>27</v>
      </c>
      <c r="AB38" t="s">
        <v>432</v>
      </c>
    </row>
    <row r="39" spans="13:28" x14ac:dyDescent="0.3">
      <c r="M39">
        <v>1</v>
      </c>
      <c r="N39" t="s">
        <v>25</v>
      </c>
      <c r="O39" s="1">
        <v>43709</v>
      </c>
      <c r="P39" t="s">
        <v>27</v>
      </c>
      <c r="Q39">
        <v>13114.95</v>
      </c>
      <c r="AA39" t="s">
        <v>27</v>
      </c>
      <c r="AB39" t="s">
        <v>432</v>
      </c>
    </row>
    <row r="40" spans="13:28" x14ac:dyDescent="0.3">
      <c r="M40">
        <v>1</v>
      </c>
      <c r="N40" t="s">
        <v>25</v>
      </c>
      <c r="O40" s="1">
        <v>43344</v>
      </c>
      <c r="P40" t="s">
        <v>27</v>
      </c>
      <c r="Q40">
        <v>2049.42</v>
      </c>
      <c r="AA40" t="s">
        <v>27</v>
      </c>
      <c r="AB40" t="s">
        <v>432</v>
      </c>
    </row>
    <row r="41" spans="13:28" x14ac:dyDescent="0.3">
      <c r="M41">
        <v>6</v>
      </c>
      <c r="N41" t="s">
        <v>16</v>
      </c>
      <c r="O41" s="1">
        <v>43313</v>
      </c>
      <c r="P41" t="s">
        <v>27</v>
      </c>
      <c r="Q41">
        <v>61425</v>
      </c>
      <c r="AA41" t="s">
        <v>27</v>
      </c>
      <c r="AB41" t="s">
        <v>27</v>
      </c>
    </row>
    <row r="42" spans="13:28" x14ac:dyDescent="0.3">
      <c r="M42">
        <v>1</v>
      </c>
      <c r="N42" t="s">
        <v>23</v>
      </c>
      <c r="O42" s="1">
        <v>43370</v>
      </c>
      <c r="P42" t="s">
        <v>27</v>
      </c>
      <c r="Q42">
        <v>1650</v>
      </c>
      <c r="AA42" t="s">
        <v>27</v>
      </c>
      <c r="AB42" t="s">
        <v>27</v>
      </c>
    </row>
    <row r="43" spans="13:28" x14ac:dyDescent="0.3">
      <c r="M43">
        <v>3</v>
      </c>
      <c r="N43" t="s">
        <v>29</v>
      </c>
      <c r="O43" s="1">
        <v>43160</v>
      </c>
      <c r="P43" t="s">
        <v>27</v>
      </c>
      <c r="Q43">
        <v>16335</v>
      </c>
      <c r="AA43" t="s">
        <v>27</v>
      </c>
      <c r="AB43" t="s">
        <v>27</v>
      </c>
    </row>
    <row r="44" spans="13:28" x14ac:dyDescent="0.3">
      <c r="M44">
        <v>3</v>
      </c>
      <c r="N44" t="s">
        <v>29</v>
      </c>
      <c r="O44" s="1">
        <v>43525</v>
      </c>
      <c r="P44" t="s">
        <v>27</v>
      </c>
      <c r="Q44">
        <v>18562.5</v>
      </c>
      <c r="AA44" t="s">
        <v>27</v>
      </c>
      <c r="AB44" t="s">
        <v>27</v>
      </c>
    </row>
    <row r="45" spans="13:28" x14ac:dyDescent="0.3">
      <c r="M45">
        <v>12</v>
      </c>
      <c r="N45" t="s">
        <v>29</v>
      </c>
      <c r="O45" s="1">
        <v>43314</v>
      </c>
      <c r="P45" t="s">
        <v>27</v>
      </c>
      <c r="Q45">
        <v>0</v>
      </c>
      <c r="AA45" t="s">
        <v>27</v>
      </c>
      <c r="AB45" t="s">
        <v>27</v>
      </c>
    </row>
    <row r="46" spans="13:28" x14ac:dyDescent="0.3">
      <c r="M46">
        <v>10</v>
      </c>
      <c r="N46" t="s">
        <v>20</v>
      </c>
      <c r="O46" s="1">
        <v>43280</v>
      </c>
      <c r="P46" t="s">
        <v>27</v>
      </c>
      <c r="Q46">
        <v>4330.05</v>
      </c>
      <c r="AA46" t="s">
        <v>27</v>
      </c>
      <c r="AB46" t="s">
        <v>27</v>
      </c>
    </row>
    <row r="47" spans="13:28" x14ac:dyDescent="0.3">
      <c r="M47">
        <v>10</v>
      </c>
      <c r="N47" t="s">
        <v>20</v>
      </c>
      <c r="O47" s="1">
        <v>43286</v>
      </c>
      <c r="P47" t="s">
        <v>27</v>
      </c>
      <c r="AA47" t="s">
        <v>27</v>
      </c>
      <c r="AB47" t="s">
        <v>27</v>
      </c>
    </row>
    <row r="48" spans="13:28" x14ac:dyDescent="0.3">
      <c r="M48">
        <v>10</v>
      </c>
      <c r="N48" t="s">
        <v>20</v>
      </c>
      <c r="O48" s="1">
        <v>43645</v>
      </c>
      <c r="P48" t="s">
        <v>27</v>
      </c>
      <c r="Q48">
        <v>8604.68</v>
      </c>
      <c r="AA48" t="s">
        <v>27</v>
      </c>
      <c r="AB48" t="s">
        <v>27</v>
      </c>
    </row>
    <row r="49" spans="13:28" x14ac:dyDescent="0.3">
      <c r="M49">
        <v>10</v>
      </c>
      <c r="N49" t="s">
        <v>20</v>
      </c>
      <c r="O49" s="1">
        <v>43280</v>
      </c>
      <c r="P49" t="s">
        <v>27</v>
      </c>
      <c r="Q49">
        <v>41313.599999999999</v>
      </c>
      <c r="AA49" t="s">
        <v>27</v>
      </c>
      <c r="AB49" t="s">
        <v>432</v>
      </c>
    </row>
    <row r="50" spans="13:28" x14ac:dyDescent="0.3">
      <c r="M50">
        <v>10</v>
      </c>
      <c r="N50" t="s">
        <v>20</v>
      </c>
      <c r="O50" s="1">
        <v>43312</v>
      </c>
      <c r="P50" t="s">
        <v>27</v>
      </c>
      <c r="AA50" t="s">
        <v>27</v>
      </c>
      <c r="AB50" t="s">
        <v>432</v>
      </c>
    </row>
    <row r="51" spans="13:28" x14ac:dyDescent="0.3">
      <c r="M51">
        <v>10</v>
      </c>
      <c r="N51" t="s">
        <v>20</v>
      </c>
      <c r="O51" s="1">
        <v>43645</v>
      </c>
      <c r="P51" t="s">
        <v>27</v>
      </c>
      <c r="Q51">
        <v>74672.78</v>
      </c>
      <c r="AA51" t="s">
        <v>27</v>
      </c>
      <c r="AB51" t="s">
        <v>431</v>
      </c>
    </row>
    <row r="52" spans="13:28" x14ac:dyDescent="0.3">
      <c r="M52">
        <v>12</v>
      </c>
      <c r="N52" t="s">
        <v>29</v>
      </c>
      <c r="O52" s="1">
        <v>43103</v>
      </c>
      <c r="P52" t="s">
        <v>27</v>
      </c>
      <c r="Q52">
        <v>66622.350000000006</v>
      </c>
      <c r="AA52" t="s">
        <v>27</v>
      </c>
      <c r="AB52" t="s">
        <v>431</v>
      </c>
    </row>
    <row r="53" spans="13:28" x14ac:dyDescent="0.3">
      <c r="M53">
        <v>12</v>
      </c>
      <c r="N53" t="s">
        <v>29</v>
      </c>
      <c r="O53" s="1">
        <v>43191</v>
      </c>
      <c r="P53" t="s">
        <v>27</v>
      </c>
      <c r="Q53">
        <v>0</v>
      </c>
      <c r="AA53" t="s">
        <v>27</v>
      </c>
      <c r="AB53" t="s">
        <v>27</v>
      </c>
    </row>
    <row r="54" spans="13:28" x14ac:dyDescent="0.3">
      <c r="M54">
        <v>1</v>
      </c>
      <c r="N54" t="s">
        <v>23</v>
      </c>
      <c r="O54" s="1">
        <v>43405</v>
      </c>
      <c r="P54" t="s">
        <v>27</v>
      </c>
      <c r="Q54">
        <v>92812.5</v>
      </c>
      <c r="AA54" t="s">
        <v>27</v>
      </c>
      <c r="AB54" t="s">
        <v>27</v>
      </c>
    </row>
    <row r="55" spans="13:28" x14ac:dyDescent="0.3">
      <c r="M55">
        <v>1</v>
      </c>
      <c r="N55" t="s">
        <v>23</v>
      </c>
      <c r="O55" s="1">
        <v>43783</v>
      </c>
      <c r="P55" t="s">
        <v>27</v>
      </c>
      <c r="Q55">
        <v>18562.5</v>
      </c>
      <c r="AA55" t="s">
        <v>27</v>
      </c>
      <c r="AB55" t="s">
        <v>432</v>
      </c>
    </row>
    <row r="56" spans="13:28" x14ac:dyDescent="0.3">
      <c r="M56">
        <v>1</v>
      </c>
      <c r="N56" t="s">
        <v>23</v>
      </c>
      <c r="O56" s="1">
        <v>43746</v>
      </c>
      <c r="P56" t="s">
        <v>27</v>
      </c>
      <c r="Q56">
        <v>3526.88</v>
      </c>
      <c r="AA56" t="s">
        <v>27</v>
      </c>
      <c r="AB56" t="s">
        <v>27</v>
      </c>
    </row>
    <row r="57" spans="13:28" x14ac:dyDescent="0.3">
      <c r="M57">
        <v>5</v>
      </c>
      <c r="N57" t="s">
        <v>23</v>
      </c>
      <c r="O57" s="1">
        <v>43016</v>
      </c>
      <c r="P57" t="s">
        <v>27</v>
      </c>
      <c r="Q57">
        <v>34950.980000000003</v>
      </c>
      <c r="AA57" t="s">
        <v>27</v>
      </c>
      <c r="AB57" t="s">
        <v>27</v>
      </c>
    </row>
    <row r="58" spans="13:28" x14ac:dyDescent="0.3">
      <c r="M58">
        <v>5</v>
      </c>
      <c r="N58" t="s">
        <v>23</v>
      </c>
      <c r="O58" s="1">
        <v>43040</v>
      </c>
      <c r="P58" t="s">
        <v>27</v>
      </c>
      <c r="Q58">
        <v>55687.5</v>
      </c>
      <c r="AA58" t="s">
        <v>27</v>
      </c>
      <c r="AB58" t="s">
        <v>27</v>
      </c>
    </row>
    <row r="59" spans="13:28" x14ac:dyDescent="0.3">
      <c r="M59">
        <v>11</v>
      </c>
      <c r="N59" t="s">
        <v>25</v>
      </c>
      <c r="O59" s="1">
        <v>43567</v>
      </c>
      <c r="P59" t="s">
        <v>27</v>
      </c>
      <c r="Q59">
        <v>5187.3100000000004</v>
      </c>
      <c r="AA59" t="s">
        <v>27</v>
      </c>
      <c r="AB59" t="s">
        <v>27</v>
      </c>
    </row>
    <row r="60" spans="13:28" x14ac:dyDescent="0.3">
      <c r="M60">
        <v>1</v>
      </c>
      <c r="N60" t="s">
        <v>25</v>
      </c>
      <c r="O60" s="1">
        <v>43337</v>
      </c>
      <c r="P60" t="s">
        <v>432</v>
      </c>
      <c r="Q60">
        <v>2116.48</v>
      </c>
      <c r="AA60" t="s">
        <v>432</v>
      </c>
      <c r="AB60" t="s">
        <v>432</v>
      </c>
    </row>
    <row r="61" spans="13:28" x14ac:dyDescent="0.3">
      <c r="M61">
        <v>1</v>
      </c>
      <c r="N61" t="s">
        <v>25</v>
      </c>
      <c r="O61" s="1">
        <v>43434</v>
      </c>
      <c r="P61" t="s">
        <v>27</v>
      </c>
      <c r="Q61">
        <v>810.28</v>
      </c>
      <c r="AA61" t="s">
        <v>27</v>
      </c>
      <c r="AB61" t="s">
        <v>27</v>
      </c>
    </row>
    <row r="62" spans="13:28" x14ac:dyDescent="0.3">
      <c r="M62">
        <v>6</v>
      </c>
      <c r="N62" t="s">
        <v>40</v>
      </c>
      <c r="O62" s="1">
        <v>43586</v>
      </c>
      <c r="P62" t="s">
        <v>431</v>
      </c>
      <c r="Q62">
        <v>379836.08</v>
      </c>
      <c r="AA62" t="s">
        <v>431</v>
      </c>
      <c r="AB62" t="s">
        <v>27</v>
      </c>
    </row>
    <row r="63" spans="13:28" x14ac:dyDescent="0.3">
      <c r="M63">
        <v>6</v>
      </c>
      <c r="N63" t="s">
        <v>16</v>
      </c>
      <c r="O63" s="1">
        <v>43555</v>
      </c>
      <c r="P63" t="s">
        <v>432</v>
      </c>
      <c r="Q63">
        <v>28087.5</v>
      </c>
      <c r="AA63" t="s">
        <v>432</v>
      </c>
      <c r="AB63" t="s">
        <v>27</v>
      </c>
    </row>
    <row r="64" spans="13:28" x14ac:dyDescent="0.3">
      <c r="M64">
        <v>1</v>
      </c>
      <c r="N64" t="s">
        <v>16</v>
      </c>
      <c r="O64" s="1">
        <v>43466</v>
      </c>
      <c r="P64" t="s">
        <v>27</v>
      </c>
      <c r="Q64">
        <v>137500</v>
      </c>
      <c r="AA64" t="s">
        <v>27</v>
      </c>
      <c r="AB64" t="s">
        <v>27</v>
      </c>
    </row>
    <row r="65" spans="13:28" x14ac:dyDescent="0.3">
      <c r="M65">
        <v>1</v>
      </c>
      <c r="N65" t="s">
        <v>16</v>
      </c>
      <c r="O65" s="1">
        <v>43377</v>
      </c>
      <c r="P65" t="s">
        <v>432</v>
      </c>
      <c r="Q65">
        <v>18750</v>
      </c>
      <c r="AA65" t="s">
        <v>432</v>
      </c>
      <c r="AB65" t="s">
        <v>27</v>
      </c>
    </row>
    <row r="66" spans="13:28" x14ac:dyDescent="0.3">
      <c r="M66">
        <v>1</v>
      </c>
      <c r="N66" t="s">
        <v>16</v>
      </c>
      <c r="O66" s="1">
        <v>43801</v>
      </c>
      <c r="P66" t="s">
        <v>27</v>
      </c>
      <c r="Q66">
        <v>8125</v>
      </c>
      <c r="AA66" t="s">
        <v>27</v>
      </c>
      <c r="AB66" t="s">
        <v>431</v>
      </c>
    </row>
    <row r="67" spans="13:28" x14ac:dyDescent="0.3">
      <c r="M67">
        <v>5</v>
      </c>
      <c r="N67" t="s">
        <v>43</v>
      </c>
      <c r="O67" s="1">
        <v>43160</v>
      </c>
      <c r="P67" t="s">
        <v>431</v>
      </c>
      <c r="Q67">
        <v>116487.03999999999</v>
      </c>
      <c r="AA67" t="s">
        <v>431</v>
      </c>
      <c r="AB67" t="s">
        <v>27</v>
      </c>
    </row>
    <row r="68" spans="13:28" x14ac:dyDescent="0.3">
      <c r="M68">
        <v>5</v>
      </c>
      <c r="N68" t="s">
        <v>43</v>
      </c>
      <c r="O68" s="1">
        <v>43160</v>
      </c>
      <c r="P68" t="s">
        <v>431</v>
      </c>
      <c r="Q68">
        <v>2988.62</v>
      </c>
      <c r="AA68" t="s">
        <v>431</v>
      </c>
      <c r="AB68" t="s">
        <v>431</v>
      </c>
    </row>
    <row r="69" spans="13:28" x14ac:dyDescent="0.3">
      <c r="M69">
        <v>5</v>
      </c>
      <c r="N69" t="s">
        <v>43</v>
      </c>
      <c r="O69" s="1">
        <v>43160</v>
      </c>
      <c r="P69" t="s">
        <v>431</v>
      </c>
      <c r="Q69">
        <v>14627.5</v>
      </c>
      <c r="AA69" t="s">
        <v>431</v>
      </c>
      <c r="AB69" t="s">
        <v>432</v>
      </c>
    </row>
    <row r="70" spans="13:28" x14ac:dyDescent="0.3">
      <c r="M70">
        <v>5</v>
      </c>
      <c r="N70" t="s">
        <v>43</v>
      </c>
      <c r="O70" s="1">
        <v>43160</v>
      </c>
      <c r="P70" t="s">
        <v>431</v>
      </c>
      <c r="Q70">
        <v>2020.5</v>
      </c>
      <c r="AA70" t="s">
        <v>431</v>
      </c>
      <c r="AB70" t="s">
        <v>27</v>
      </c>
    </row>
    <row r="71" spans="13:28" x14ac:dyDescent="0.3">
      <c r="M71">
        <v>5</v>
      </c>
      <c r="N71" t="s">
        <v>43</v>
      </c>
      <c r="O71" s="1">
        <v>43160</v>
      </c>
      <c r="P71" t="s">
        <v>431</v>
      </c>
      <c r="Q71">
        <v>625.13</v>
      </c>
      <c r="AA71" t="s">
        <v>431</v>
      </c>
      <c r="AB71" t="s">
        <v>27</v>
      </c>
    </row>
    <row r="72" spans="13:28" x14ac:dyDescent="0.3">
      <c r="M72">
        <v>5</v>
      </c>
      <c r="N72" t="s">
        <v>43</v>
      </c>
      <c r="O72" s="1">
        <v>43160</v>
      </c>
      <c r="P72" t="s">
        <v>432</v>
      </c>
      <c r="Q72">
        <v>417</v>
      </c>
      <c r="AA72" t="s">
        <v>432</v>
      </c>
      <c r="AB72" t="s">
        <v>27</v>
      </c>
    </row>
    <row r="73" spans="13:28" x14ac:dyDescent="0.3">
      <c r="M73">
        <v>5</v>
      </c>
      <c r="N73" t="s">
        <v>43</v>
      </c>
      <c r="O73" s="1">
        <v>43160</v>
      </c>
      <c r="P73" t="s">
        <v>431</v>
      </c>
      <c r="Q73">
        <v>687.63</v>
      </c>
      <c r="AA73" t="s">
        <v>431</v>
      </c>
      <c r="AB73" t="s">
        <v>432</v>
      </c>
    </row>
    <row r="74" spans="13:28" x14ac:dyDescent="0.3">
      <c r="M74">
        <v>5</v>
      </c>
      <c r="N74" t="s">
        <v>43</v>
      </c>
      <c r="O74" s="1">
        <v>43160</v>
      </c>
      <c r="P74" t="s">
        <v>431</v>
      </c>
      <c r="Q74">
        <v>374.88</v>
      </c>
      <c r="AA74" t="s">
        <v>431</v>
      </c>
      <c r="AB74" t="s">
        <v>432</v>
      </c>
    </row>
    <row r="75" spans="13:28" x14ac:dyDescent="0.3">
      <c r="M75">
        <v>5</v>
      </c>
      <c r="N75" t="s">
        <v>43</v>
      </c>
      <c r="O75" s="1">
        <v>43160</v>
      </c>
      <c r="P75" t="s">
        <v>431</v>
      </c>
      <c r="Q75">
        <v>3537.25</v>
      </c>
      <c r="AA75" t="s">
        <v>431</v>
      </c>
      <c r="AB75" t="s">
        <v>432</v>
      </c>
    </row>
    <row r="76" spans="13:28" x14ac:dyDescent="0.3">
      <c r="M76">
        <v>5</v>
      </c>
      <c r="N76" t="s">
        <v>43</v>
      </c>
      <c r="O76" s="1">
        <v>43160</v>
      </c>
      <c r="P76" t="s">
        <v>431</v>
      </c>
      <c r="Q76">
        <v>8881.5</v>
      </c>
      <c r="AA76" t="s">
        <v>431</v>
      </c>
      <c r="AB76" t="s">
        <v>27</v>
      </c>
    </row>
    <row r="77" spans="13:28" x14ac:dyDescent="0.3">
      <c r="M77">
        <v>1</v>
      </c>
      <c r="N77" t="s">
        <v>16</v>
      </c>
      <c r="O77" s="1">
        <v>43608</v>
      </c>
      <c r="P77" t="s">
        <v>27</v>
      </c>
      <c r="Q77">
        <v>28125</v>
      </c>
      <c r="AA77" t="s">
        <v>27</v>
      </c>
      <c r="AB77" t="s">
        <v>27</v>
      </c>
    </row>
    <row r="78" spans="13:28" x14ac:dyDescent="0.3">
      <c r="M78">
        <v>1</v>
      </c>
      <c r="N78" t="s">
        <v>16</v>
      </c>
      <c r="O78" s="1">
        <v>43608</v>
      </c>
      <c r="P78" t="s">
        <v>27</v>
      </c>
      <c r="Q78">
        <v>131250</v>
      </c>
      <c r="AA78" t="s">
        <v>27</v>
      </c>
      <c r="AB78" t="s">
        <v>27</v>
      </c>
    </row>
    <row r="79" spans="13:28" x14ac:dyDescent="0.3">
      <c r="M79">
        <v>3</v>
      </c>
      <c r="N79" t="s">
        <v>29</v>
      </c>
      <c r="O79" s="1">
        <v>43348</v>
      </c>
      <c r="P79" t="s">
        <v>27</v>
      </c>
      <c r="Q79">
        <v>6058.38</v>
      </c>
      <c r="AA79" t="s">
        <v>27</v>
      </c>
      <c r="AB79" t="s">
        <v>27</v>
      </c>
    </row>
    <row r="80" spans="13:28" x14ac:dyDescent="0.3">
      <c r="M80">
        <v>3</v>
      </c>
      <c r="N80" t="s">
        <v>29</v>
      </c>
      <c r="O80" s="1">
        <v>43025</v>
      </c>
      <c r="P80" t="s">
        <v>27</v>
      </c>
      <c r="Q80">
        <v>29608.99</v>
      </c>
      <c r="AA80" t="s">
        <v>27</v>
      </c>
      <c r="AB80" t="s">
        <v>27</v>
      </c>
    </row>
    <row r="81" spans="13:28" x14ac:dyDescent="0.3">
      <c r="M81">
        <v>3</v>
      </c>
      <c r="N81" t="s">
        <v>29</v>
      </c>
      <c r="O81" s="1">
        <v>43025</v>
      </c>
      <c r="P81" t="s">
        <v>27</v>
      </c>
      <c r="Q81">
        <v>29638.400000000001</v>
      </c>
      <c r="AA81" t="s">
        <v>27</v>
      </c>
      <c r="AB81" t="s">
        <v>27</v>
      </c>
    </row>
    <row r="82" spans="13:28" x14ac:dyDescent="0.3">
      <c r="M82">
        <v>3</v>
      </c>
      <c r="N82" t="s">
        <v>29</v>
      </c>
      <c r="O82" s="1">
        <v>43025</v>
      </c>
      <c r="P82" t="s">
        <v>27</v>
      </c>
      <c r="Q82">
        <v>237107.16</v>
      </c>
      <c r="AA82" t="s">
        <v>27</v>
      </c>
      <c r="AB82" t="s">
        <v>432</v>
      </c>
    </row>
    <row r="83" spans="13:28" x14ac:dyDescent="0.3">
      <c r="M83">
        <v>3</v>
      </c>
      <c r="N83" t="s">
        <v>29</v>
      </c>
      <c r="O83" s="1">
        <v>43390</v>
      </c>
      <c r="P83" t="s">
        <v>27</v>
      </c>
      <c r="Q83">
        <v>295501.76</v>
      </c>
      <c r="AA83" t="s">
        <v>27</v>
      </c>
      <c r="AB83" t="s">
        <v>432</v>
      </c>
    </row>
    <row r="84" spans="13:28" x14ac:dyDescent="0.3">
      <c r="M84">
        <v>3</v>
      </c>
      <c r="N84" t="s">
        <v>29</v>
      </c>
      <c r="O84" s="1">
        <v>43713</v>
      </c>
      <c r="P84" t="s">
        <v>27</v>
      </c>
      <c r="Q84">
        <v>5612.25</v>
      </c>
      <c r="AA84" t="s">
        <v>27</v>
      </c>
      <c r="AB84" t="s">
        <v>27</v>
      </c>
    </row>
    <row r="85" spans="13:28" x14ac:dyDescent="0.3">
      <c r="M85">
        <v>3</v>
      </c>
      <c r="N85" t="s">
        <v>29</v>
      </c>
      <c r="O85" s="1">
        <v>43101</v>
      </c>
      <c r="P85" t="s">
        <v>27</v>
      </c>
      <c r="Q85">
        <v>30875</v>
      </c>
      <c r="AA85" t="s">
        <v>27</v>
      </c>
      <c r="AB85" t="s">
        <v>27</v>
      </c>
    </row>
    <row r="86" spans="13:28" x14ac:dyDescent="0.3">
      <c r="M86">
        <v>3</v>
      </c>
      <c r="N86" t="s">
        <v>29</v>
      </c>
      <c r="O86" s="1">
        <v>43703</v>
      </c>
      <c r="P86" t="s">
        <v>432</v>
      </c>
      <c r="Q86">
        <v>7022.25</v>
      </c>
      <c r="AA86" t="s">
        <v>432</v>
      </c>
      <c r="AB86" t="s">
        <v>432</v>
      </c>
    </row>
    <row r="87" spans="13:28" x14ac:dyDescent="0.3">
      <c r="M87">
        <v>3</v>
      </c>
      <c r="N87" t="s">
        <v>29</v>
      </c>
      <c r="O87" s="1">
        <v>43466</v>
      </c>
      <c r="P87" t="s">
        <v>432</v>
      </c>
      <c r="Q87">
        <v>77787.360000000001</v>
      </c>
      <c r="AA87" t="s">
        <v>432</v>
      </c>
      <c r="AB87" t="s">
        <v>27</v>
      </c>
    </row>
    <row r="88" spans="13:28" x14ac:dyDescent="0.3">
      <c r="M88">
        <v>3</v>
      </c>
      <c r="N88" t="s">
        <v>29</v>
      </c>
      <c r="O88" s="1">
        <v>43466</v>
      </c>
      <c r="P88" t="s">
        <v>432</v>
      </c>
      <c r="Q88">
        <v>30048.080000000002</v>
      </c>
      <c r="AA88" t="s">
        <v>432</v>
      </c>
      <c r="AB88" t="s">
        <v>431</v>
      </c>
    </row>
    <row r="89" spans="13:28" x14ac:dyDescent="0.3">
      <c r="M89">
        <v>3</v>
      </c>
      <c r="N89" t="s">
        <v>29</v>
      </c>
      <c r="O89" s="1">
        <v>43724</v>
      </c>
      <c r="P89" t="s">
        <v>432</v>
      </c>
      <c r="Q89">
        <v>7690.95</v>
      </c>
      <c r="AA89" t="s">
        <v>432</v>
      </c>
      <c r="AB89" t="s">
        <v>432</v>
      </c>
    </row>
    <row r="90" spans="13:28" x14ac:dyDescent="0.3">
      <c r="M90">
        <v>12</v>
      </c>
      <c r="N90" t="s">
        <v>29</v>
      </c>
      <c r="O90" s="1">
        <v>43322</v>
      </c>
      <c r="P90" t="s">
        <v>27</v>
      </c>
      <c r="Q90">
        <v>86400</v>
      </c>
      <c r="AA90" t="s">
        <v>27</v>
      </c>
      <c r="AB90" t="s">
        <v>432</v>
      </c>
    </row>
    <row r="91" spans="13:28" x14ac:dyDescent="0.3">
      <c r="M91">
        <v>12</v>
      </c>
      <c r="N91" t="s">
        <v>29</v>
      </c>
      <c r="O91" s="1">
        <v>43322</v>
      </c>
      <c r="P91" t="s">
        <v>27</v>
      </c>
      <c r="Q91">
        <v>345705</v>
      </c>
      <c r="AA91" t="s">
        <v>27</v>
      </c>
      <c r="AB91" t="s">
        <v>432</v>
      </c>
    </row>
    <row r="92" spans="13:28" x14ac:dyDescent="0.3">
      <c r="M92">
        <v>3</v>
      </c>
      <c r="N92" t="s">
        <v>29</v>
      </c>
      <c r="O92" s="1">
        <v>43687</v>
      </c>
      <c r="P92" t="s">
        <v>27</v>
      </c>
      <c r="Q92">
        <v>77400</v>
      </c>
      <c r="AA92" t="s">
        <v>27</v>
      </c>
      <c r="AB92" t="s">
        <v>432</v>
      </c>
    </row>
    <row r="93" spans="13:28" x14ac:dyDescent="0.3">
      <c r="M93">
        <v>3</v>
      </c>
      <c r="N93" t="s">
        <v>29</v>
      </c>
      <c r="O93" s="1">
        <v>43687</v>
      </c>
      <c r="P93" t="s">
        <v>27</v>
      </c>
      <c r="Q93">
        <v>302811.08</v>
      </c>
      <c r="AA93" t="s">
        <v>27</v>
      </c>
      <c r="AB93" t="s">
        <v>27</v>
      </c>
    </row>
    <row r="94" spans="13:28" x14ac:dyDescent="0.3">
      <c r="M94">
        <v>12</v>
      </c>
      <c r="N94" t="s">
        <v>29</v>
      </c>
      <c r="O94" s="1">
        <v>43282</v>
      </c>
      <c r="P94" t="s">
        <v>27</v>
      </c>
      <c r="Q94">
        <v>1183.3800000000001</v>
      </c>
      <c r="AA94" t="s">
        <v>27</v>
      </c>
      <c r="AB94" t="s">
        <v>27</v>
      </c>
    </row>
    <row r="95" spans="13:28" x14ac:dyDescent="0.3">
      <c r="M95">
        <v>1</v>
      </c>
      <c r="N95" t="s">
        <v>25</v>
      </c>
      <c r="O95" s="1">
        <v>43359</v>
      </c>
      <c r="P95" t="s">
        <v>27</v>
      </c>
      <c r="Q95">
        <v>33977.82</v>
      </c>
      <c r="AA95" t="s">
        <v>27</v>
      </c>
      <c r="AB95" t="s">
        <v>27</v>
      </c>
    </row>
    <row r="96" spans="13:28" x14ac:dyDescent="0.3">
      <c r="M96">
        <v>11</v>
      </c>
      <c r="N96" t="s">
        <v>38</v>
      </c>
      <c r="O96" s="1">
        <v>43247</v>
      </c>
      <c r="P96" t="s">
        <v>432</v>
      </c>
      <c r="Q96">
        <v>25303.02</v>
      </c>
      <c r="AA96" t="s">
        <v>432</v>
      </c>
      <c r="AB96" t="s">
        <v>432</v>
      </c>
    </row>
    <row r="97" spans="13:28" x14ac:dyDescent="0.3">
      <c r="M97">
        <v>11</v>
      </c>
      <c r="N97" t="s">
        <v>38</v>
      </c>
      <c r="O97" s="1">
        <v>43612</v>
      </c>
      <c r="P97" t="s">
        <v>432</v>
      </c>
      <c r="Q97">
        <v>25302.959999999999</v>
      </c>
      <c r="AA97" t="s">
        <v>432</v>
      </c>
      <c r="AB97" t="s">
        <v>432</v>
      </c>
    </row>
    <row r="98" spans="13:28" x14ac:dyDescent="0.3">
      <c r="M98">
        <v>11</v>
      </c>
      <c r="N98" t="s">
        <v>38</v>
      </c>
      <c r="O98" s="1">
        <v>43704</v>
      </c>
      <c r="P98" t="s">
        <v>432</v>
      </c>
      <c r="Q98">
        <v>25302.959999999999</v>
      </c>
      <c r="AA98" t="s">
        <v>432</v>
      </c>
      <c r="AB98" t="s">
        <v>431</v>
      </c>
    </row>
    <row r="99" spans="13:28" x14ac:dyDescent="0.3">
      <c r="M99">
        <v>11</v>
      </c>
      <c r="N99" t="s">
        <v>38</v>
      </c>
      <c r="O99" s="1">
        <v>43796</v>
      </c>
      <c r="P99" t="s">
        <v>432</v>
      </c>
      <c r="Q99">
        <v>25302.959999999999</v>
      </c>
      <c r="AA99" t="s">
        <v>432</v>
      </c>
      <c r="AB99" t="s">
        <v>432</v>
      </c>
    </row>
    <row r="100" spans="13:28" x14ac:dyDescent="0.3">
      <c r="M100">
        <v>11</v>
      </c>
      <c r="N100" t="s">
        <v>38</v>
      </c>
      <c r="O100" s="1">
        <v>43888</v>
      </c>
      <c r="P100" t="s">
        <v>432</v>
      </c>
      <c r="Q100">
        <v>25302.959999999999</v>
      </c>
      <c r="AA100" t="s">
        <v>432</v>
      </c>
      <c r="AB100" t="s">
        <v>431</v>
      </c>
    </row>
    <row r="101" spans="13:28" x14ac:dyDescent="0.3">
      <c r="M101">
        <v>11</v>
      </c>
      <c r="N101" t="s">
        <v>38</v>
      </c>
      <c r="O101" s="1">
        <v>43978</v>
      </c>
      <c r="P101" t="s">
        <v>432</v>
      </c>
      <c r="Q101">
        <v>25302.959999999999</v>
      </c>
      <c r="AA101" t="s">
        <v>432</v>
      </c>
      <c r="AB101" t="s">
        <v>432</v>
      </c>
    </row>
    <row r="102" spans="13:28" x14ac:dyDescent="0.3">
      <c r="M102">
        <v>11</v>
      </c>
      <c r="N102" t="s">
        <v>38</v>
      </c>
      <c r="O102" s="1">
        <v>43339</v>
      </c>
      <c r="P102" t="s">
        <v>432</v>
      </c>
      <c r="Q102">
        <v>25302.959999999999</v>
      </c>
      <c r="AA102" t="s">
        <v>432</v>
      </c>
      <c r="AB102" t="s">
        <v>27</v>
      </c>
    </row>
    <row r="103" spans="13:28" x14ac:dyDescent="0.3">
      <c r="M103">
        <v>11</v>
      </c>
      <c r="N103" t="s">
        <v>38</v>
      </c>
      <c r="O103" s="1">
        <v>43431</v>
      </c>
      <c r="P103" t="s">
        <v>432</v>
      </c>
      <c r="Q103">
        <v>25302.959999999999</v>
      </c>
      <c r="AA103" t="s">
        <v>432</v>
      </c>
      <c r="AB103" t="s">
        <v>27</v>
      </c>
    </row>
    <row r="104" spans="13:28" x14ac:dyDescent="0.3">
      <c r="M104">
        <v>11</v>
      </c>
      <c r="N104" t="s">
        <v>38</v>
      </c>
      <c r="O104" s="1">
        <v>43523</v>
      </c>
      <c r="P104" t="s">
        <v>432</v>
      </c>
      <c r="Q104">
        <v>25302.959999999999</v>
      </c>
      <c r="AA104" t="s">
        <v>432</v>
      </c>
      <c r="AB104" t="s">
        <v>27</v>
      </c>
    </row>
    <row r="105" spans="13:28" x14ac:dyDescent="0.3">
      <c r="M105">
        <v>11</v>
      </c>
      <c r="N105" t="s">
        <v>38</v>
      </c>
      <c r="O105" s="1">
        <v>43158</v>
      </c>
      <c r="P105" t="s">
        <v>432</v>
      </c>
      <c r="Q105">
        <v>25303.02</v>
      </c>
      <c r="AA105" t="s">
        <v>432</v>
      </c>
      <c r="AB105" t="s">
        <v>27</v>
      </c>
    </row>
    <row r="106" spans="13:28" x14ac:dyDescent="0.3">
      <c r="M106">
        <v>11</v>
      </c>
      <c r="N106" t="s">
        <v>38</v>
      </c>
      <c r="O106" s="1">
        <v>43066</v>
      </c>
      <c r="P106" t="s">
        <v>432</v>
      </c>
      <c r="Q106">
        <v>39952.080000000002</v>
      </c>
      <c r="AA106" t="s">
        <v>432</v>
      </c>
      <c r="AB106" t="s">
        <v>432</v>
      </c>
    </row>
    <row r="107" spans="13:28" x14ac:dyDescent="0.3">
      <c r="M107">
        <v>1</v>
      </c>
      <c r="N107" t="s">
        <v>25</v>
      </c>
      <c r="O107" s="1">
        <v>43158</v>
      </c>
      <c r="P107" t="s">
        <v>27</v>
      </c>
      <c r="Q107">
        <v>562.24</v>
      </c>
      <c r="AA107" t="s">
        <v>27</v>
      </c>
      <c r="AB107" t="s">
        <v>432</v>
      </c>
    </row>
    <row r="108" spans="13:28" x14ac:dyDescent="0.3">
      <c r="M108">
        <v>1</v>
      </c>
      <c r="N108" t="s">
        <v>25</v>
      </c>
      <c r="O108" s="1">
        <v>43526</v>
      </c>
      <c r="P108" t="s">
        <v>27</v>
      </c>
      <c r="Q108">
        <v>628.70000000000005</v>
      </c>
      <c r="AA108" t="s">
        <v>27</v>
      </c>
      <c r="AB108" t="s">
        <v>432</v>
      </c>
    </row>
    <row r="109" spans="13:28" x14ac:dyDescent="0.3">
      <c r="M109">
        <v>12</v>
      </c>
      <c r="N109" t="s">
        <v>29</v>
      </c>
      <c r="O109" s="1">
        <v>43191</v>
      </c>
      <c r="P109" t="s">
        <v>27</v>
      </c>
      <c r="Q109">
        <v>5075.5</v>
      </c>
      <c r="AA109" t="s">
        <v>27</v>
      </c>
      <c r="AB109" t="s">
        <v>27</v>
      </c>
    </row>
    <row r="110" spans="13:28" x14ac:dyDescent="0.3">
      <c r="M110">
        <v>3</v>
      </c>
      <c r="N110" t="s">
        <v>29</v>
      </c>
      <c r="O110" s="1">
        <v>43556</v>
      </c>
      <c r="P110" t="s">
        <v>27</v>
      </c>
      <c r="Q110">
        <v>5206</v>
      </c>
      <c r="AA110" t="s">
        <v>27</v>
      </c>
      <c r="AB110" t="s">
        <v>27</v>
      </c>
    </row>
    <row r="111" spans="13:28" x14ac:dyDescent="0.3">
      <c r="M111">
        <v>13</v>
      </c>
      <c r="N111" t="s">
        <v>25</v>
      </c>
      <c r="O111" s="1">
        <v>43494</v>
      </c>
      <c r="P111" t="s">
        <v>431</v>
      </c>
      <c r="Q111">
        <v>5462.5</v>
      </c>
      <c r="AA111" t="s">
        <v>431</v>
      </c>
      <c r="AB111" t="s">
        <v>27</v>
      </c>
    </row>
    <row r="112" spans="13:28" x14ac:dyDescent="0.3">
      <c r="M112">
        <v>1</v>
      </c>
      <c r="N112" t="s">
        <v>23</v>
      </c>
      <c r="O112" s="1">
        <v>43472</v>
      </c>
      <c r="P112" t="s">
        <v>27</v>
      </c>
      <c r="Q112">
        <v>13612.5</v>
      </c>
      <c r="AA112" t="s">
        <v>27</v>
      </c>
      <c r="AB112" t="s">
        <v>27</v>
      </c>
    </row>
    <row r="113" spans="13:28" x14ac:dyDescent="0.3">
      <c r="M113">
        <v>1</v>
      </c>
      <c r="N113" t="s">
        <v>23</v>
      </c>
      <c r="O113" s="1">
        <v>43559</v>
      </c>
      <c r="P113" t="s">
        <v>27</v>
      </c>
      <c r="Q113">
        <v>6991.55</v>
      </c>
      <c r="AA113" t="s">
        <v>27</v>
      </c>
      <c r="AB113" t="s">
        <v>27</v>
      </c>
    </row>
    <row r="114" spans="13:28" x14ac:dyDescent="0.3">
      <c r="M114">
        <v>1</v>
      </c>
      <c r="N114" t="s">
        <v>16</v>
      </c>
      <c r="O114" s="1">
        <v>43339</v>
      </c>
      <c r="P114" t="s">
        <v>27</v>
      </c>
      <c r="Q114">
        <v>13750</v>
      </c>
      <c r="AA114" t="s">
        <v>27</v>
      </c>
      <c r="AB114" t="s">
        <v>27</v>
      </c>
    </row>
    <row r="115" spans="13:28" x14ac:dyDescent="0.3">
      <c r="M115">
        <v>13</v>
      </c>
      <c r="N115" t="s">
        <v>16</v>
      </c>
      <c r="O115" s="1">
        <v>43543</v>
      </c>
      <c r="P115" t="s">
        <v>431</v>
      </c>
      <c r="Q115">
        <v>70125</v>
      </c>
      <c r="AA115" t="s">
        <v>431</v>
      </c>
      <c r="AB115" t="s">
        <v>27</v>
      </c>
    </row>
    <row r="116" spans="13:28" x14ac:dyDescent="0.3">
      <c r="M116">
        <v>13</v>
      </c>
      <c r="N116" t="s">
        <v>16</v>
      </c>
      <c r="O116" s="1">
        <v>43543</v>
      </c>
      <c r="P116" t="s">
        <v>431</v>
      </c>
      <c r="Q116">
        <v>70125</v>
      </c>
      <c r="AA116" t="s">
        <v>431</v>
      </c>
      <c r="AB116" t="s">
        <v>27</v>
      </c>
    </row>
    <row r="117" spans="13:28" x14ac:dyDescent="0.3">
      <c r="M117">
        <v>3</v>
      </c>
      <c r="N117" t="s">
        <v>29</v>
      </c>
      <c r="O117" s="1">
        <v>43191</v>
      </c>
      <c r="P117" t="s">
        <v>27</v>
      </c>
      <c r="Q117">
        <v>208122.92</v>
      </c>
      <c r="AA117" t="s">
        <v>27</v>
      </c>
      <c r="AB117" t="s">
        <v>27</v>
      </c>
    </row>
    <row r="118" spans="13:28" x14ac:dyDescent="0.3">
      <c r="M118">
        <v>3</v>
      </c>
      <c r="N118" t="s">
        <v>29</v>
      </c>
      <c r="O118" s="1">
        <v>43160</v>
      </c>
      <c r="P118" t="s">
        <v>27</v>
      </c>
      <c r="Q118">
        <v>45375.15</v>
      </c>
      <c r="AA118" t="s">
        <v>27</v>
      </c>
      <c r="AB118" t="s">
        <v>27</v>
      </c>
    </row>
    <row r="119" spans="13:28" x14ac:dyDescent="0.3">
      <c r="M119">
        <v>3</v>
      </c>
      <c r="N119" t="s">
        <v>29</v>
      </c>
      <c r="O119" s="1">
        <v>43468</v>
      </c>
      <c r="P119" t="s">
        <v>27</v>
      </c>
      <c r="Q119">
        <v>18150</v>
      </c>
      <c r="AA119" t="s">
        <v>27</v>
      </c>
      <c r="AB119" t="s">
        <v>432</v>
      </c>
    </row>
    <row r="120" spans="13:28" x14ac:dyDescent="0.3">
      <c r="M120">
        <v>3</v>
      </c>
      <c r="N120" t="s">
        <v>29</v>
      </c>
      <c r="O120" s="1">
        <v>43525</v>
      </c>
      <c r="P120" t="s">
        <v>27</v>
      </c>
      <c r="Q120">
        <v>45375.15</v>
      </c>
      <c r="AA120" t="s">
        <v>27</v>
      </c>
      <c r="AB120" t="s">
        <v>27</v>
      </c>
    </row>
    <row r="121" spans="13:28" x14ac:dyDescent="0.3">
      <c r="M121">
        <v>3</v>
      </c>
      <c r="N121" t="s">
        <v>29</v>
      </c>
      <c r="O121" s="1">
        <v>43666</v>
      </c>
      <c r="P121" t="s">
        <v>27</v>
      </c>
      <c r="Q121">
        <v>45375</v>
      </c>
      <c r="AA121" t="s">
        <v>27</v>
      </c>
      <c r="AB121" t="s">
        <v>432</v>
      </c>
    </row>
    <row r="122" spans="13:28" x14ac:dyDescent="0.3">
      <c r="M122">
        <v>3</v>
      </c>
      <c r="N122" t="s">
        <v>29</v>
      </c>
      <c r="O122" s="1"/>
      <c r="P122" t="s">
        <v>27</v>
      </c>
      <c r="Q122">
        <v>0</v>
      </c>
      <c r="AA122" t="s">
        <v>27</v>
      </c>
      <c r="AB122" t="s">
        <v>432</v>
      </c>
    </row>
    <row r="123" spans="13:28" x14ac:dyDescent="0.3">
      <c r="M123">
        <v>10</v>
      </c>
      <c r="N123" t="s">
        <v>20</v>
      </c>
      <c r="O123" s="1">
        <v>43405</v>
      </c>
      <c r="P123" t="s">
        <v>27</v>
      </c>
      <c r="Q123">
        <v>6157.88</v>
      </c>
      <c r="AA123" t="s">
        <v>27</v>
      </c>
      <c r="AB123" t="s">
        <v>431</v>
      </c>
    </row>
    <row r="124" spans="13:28" x14ac:dyDescent="0.3">
      <c r="M124">
        <v>10</v>
      </c>
      <c r="N124" t="s">
        <v>20</v>
      </c>
      <c r="O124" s="1">
        <v>43439</v>
      </c>
      <c r="P124" t="s">
        <v>27</v>
      </c>
      <c r="AA124" t="s">
        <v>27</v>
      </c>
      <c r="AB124" t="s">
        <v>431</v>
      </c>
    </row>
    <row r="125" spans="13:28" x14ac:dyDescent="0.3">
      <c r="M125">
        <v>10</v>
      </c>
      <c r="N125" t="s">
        <v>20</v>
      </c>
      <c r="O125" s="1">
        <v>43504</v>
      </c>
      <c r="P125" t="s">
        <v>27</v>
      </c>
      <c r="Q125">
        <v>113.48</v>
      </c>
      <c r="AA125" t="s">
        <v>27</v>
      </c>
      <c r="AB125" t="s">
        <v>431</v>
      </c>
    </row>
    <row r="126" spans="13:28" x14ac:dyDescent="0.3">
      <c r="M126">
        <v>10</v>
      </c>
      <c r="N126" t="s">
        <v>20</v>
      </c>
      <c r="O126" s="1">
        <v>43770</v>
      </c>
      <c r="P126" t="s">
        <v>27</v>
      </c>
      <c r="Q126">
        <v>4302.3</v>
      </c>
      <c r="AA126" t="s">
        <v>27</v>
      </c>
      <c r="AB126" t="s">
        <v>431</v>
      </c>
    </row>
    <row r="127" spans="13:28" x14ac:dyDescent="0.3">
      <c r="M127">
        <v>10</v>
      </c>
      <c r="N127" t="s">
        <v>20</v>
      </c>
      <c r="O127" s="1">
        <v>43602</v>
      </c>
      <c r="P127" t="s">
        <v>27</v>
      </c>
      <c r="Q127">
        <v>52500</v>
      </c>
      <c r="AA127" t="s">
        <v>27</v>
      </c>
      <c r="AB127" t="s">
        <v>432</v>
      </c>
    </row>
    <row r="128" spans="13:28" x14ac:dyDescent="0.3">
      <c r="M128">
        <v>3</v>
      </c>
      <c r="N128" t="s">
        <v>29</v>
      </c>
      <c r="O128" s="1">
        <v>43646</v>
      </c>
      <c r="P128" t="s">
        <v>432</v>
      </c>
      <c r="Q128">
        <v>1147.82</v>
      </c>
      <c r="AA128" t="s">
        <v>432</v>
      </c>
      <c r="AB128" t="s">
        <v>432</v>
      </c>
    </row>
    <row r="129" spans="13:28" x14ac:dyDescent="0.3">
      <c r="M129">
        <v>3</v>
      </c>
      <c r="N129" t="s">
        <v>29</v>
      </c>
      <c r="O129" s="1">
        <v>43282</v>
      </c>
      <c r="P129" t="s">
        <v>27</v>
      </c>
      <c r="Q129">
        <v>1896.63</v>
      </c>
      <c r="AA129" t="s">
        <v>27</v>
      </c>
      <c r="AB129" t="s">
        <v>27</v>
      </c>
    </row>
    <row r="130" spans="13:28" x14ac:dyDescent="0.3">
      <c r="M130">
        <v>3</v>
      </c>
      <c r="N130" t="s">
        <v>29</v>
      </c>
      <c r="O130" s="1">
        <v>43646</v>
      </c>
      <c r="P130" t="s">
        <v>27</v>
      </c>
      <c r="Q130">
        <v>0</v>
      </c>
      <c r="AA130" t="s">
        <v>27</v>
      </c>
      <c r="AB130" t="s">
        <v>27</v>
      </c>
    </row>
    <row r="131" spans="13:28" x14ac:dyDescent="0.3">
      <c r="M131">
        <v>3</v>
      </c>
      <c r="N131" t="s">
        <v>29</v>
      </c>
      <c r="O131" s="1">
        <v>43282</v>
      </c>
      <c r="P131" t="s">
        <v>27</v>
      </c>
      <c r="Q131">
        <v>48125</v>
      </c>
      <c r="AA131" t="s">
        <v>27</v>
      </c>
      <c r="AB131" t="s">
        <v>27</v>
      </c>
    </row>
    <row r="132" spans="13:28" x14ac:dyDescent="0.3">
      <c r="M132">
        <v>3</v>
      </c>
      <c r="N132" t="s">
        <v>29</v>
      </c>
      <c r="O132" s="1">
        <v>43282</v>
      </c>
      <c r="P132" t="s">
        <v>27</v>
      </c>
      <c r="Q132">
        <v>13560.92</v>
      </c>
      <c r="AA132" t="s">
        <v>27</v>
      </c>
      <c r="AB132" t="s">
        <v>27</v>
      </c>
    </row>
    <row r="133" spans="13:28" x14ac:dyDescent="0.3">
      <c r="M133">
        <v>3</v>
      </c>
      <c r="N133" t="s">
        <v>29</v>
      </c>
      <c r="O133" s="1">
        <v>43282</v>
      </c>
      <c r="P133" t="s">
        <v>27</v>
      </c>
      <c r="Q133">
        <v>55052.69</v>
      </c>
      <c r="AA133" t="s">
        <v>27</v>
      </c>
      <c r="AB133" t="s">
        <v>27</v>
      </c>
    </row>
    <row r="134" spans="13:28" x14ac:dyDescent="0.3">
      <c r="M134">
        <v>3</v>
      </c>
      <c r="N134" t="s">
        <v>29</v>
      </c>
      <c r="O134" s="1">
        <v>43282</v>
      </c>
      <c r="P134" t="s">
        <v>27</v>
      </c>
      <c r="Q134">
        <v>14131.43</v>
      </c>
      <c r="AA134" t="s">
        <v>27</v>
      </c>
      <c r="AB134" t="s">
        <v>432</v>
      </c>
    </row>
    <row r="135" spans="13:28" x14ac:dyDescent="0.3">
      <c r="M135">
        <v>3</v>
      </c>
      <c r="N135" t="s">
        <v>29</v>
      </c>
      <c r="O135" s="1">
        <v>43282</v>
      </c>
      <c r="P135" t="s">
        <v>27</v>
      </c>
      <c r="Q135">
        <v>3125</v>
      </c>
      <c r="AA135" t="s">
        <v>27</v>
      </c>
      <c r="AB135" t="s">
        <v>27</v>
      </c>
    </row>
    <row r="136" spans="13:28" x14ac:dyDescent="0.3">
      <c r="M136">
        <v>3</v>
      </c>
      <c r="N136" t="s">
        <v>29</v>
      </c>
      <c r="O136" s="1">
        <v>43282</v>
      </c>
      <c r="P136" t="s">
        <v>27</v>
      </c>
      <c r="Q136">
        <v>1125</v>
      </c>
      <c r="AA136" t="s">
        <v>27</v>
      </c>
      <c r="AB136" t="s">
        <v>27</v>
      </c>
    </row>
    <row r="137" spans="13:28" x14ac:dyDescent="0.3">
      <c r="M137">
        <v>3</v>
      </c>
      <c r="N137" t="s">
        <v>29</v>
      </c>
      <c r="O137" s="1">
        <v>43282</v>
      </c>
      <c r="P137" t="s">
        <v>27</v>
      </c>
      <c r="Q137">
        <v>4706.25</v>
      </c>
      <c r="AA137" t="s">
        <v>27</v>
      </c>
      <c r="AB137" t="s">
        <v>27</v>
      </c>
    </row>
    <row r="138" spans="13:28" x14ac:dyDescent="0.3">
      <c r="M138">
        <v>3</v>
      </c>
      <c r="N138" t="s">
        <v>29</v>
      </c>
      <c r="O138" s="1">
        <v>43647</v>
      </c>
      <c r="P138" t="s">
        <v>27</v>
      </c>
      <c r="Q138">
        <v>825</v>
      </c>
      <c r="AA138" t="s">
        <v>27</v>
      </c>
      <c r="AB138" t="s">
        <v>27</v>
      </c>
    </row>
    <row r="139" spans="13:28" x14ac:dyDescent="0.3">
      <c r="M139">
        <v>3</v>
      </c>
      <c r="N139" t="s">
        <v>29</v>
      </c>
      <c r="O139" s="1">
        <v>43647</v>
      </c>
      <c r="P139" t="s">
        <v>27</v>
      </c>
      <c r="Q139">
        <v>1896.63</v>
      </c>
      <c r="AA139" t="s">
        <v>27</v>
      </c>
      <c r="AB139" t="s">
        <v>432</v>
      </c>
    </row>
    <row r="140" spans="13:28" x14ac:dyDescent="0.3">
      <c r="M140">
        <v>3</v>
      </c>
      <c r="N140" t="s">
        <v>29</v>
      </c>
      <c r="O140" s="1">
        <v>43679</v>
      </c>
      <c r="P140" t="s">
        <v>27</v>
      </c>
      <c r="Q140">
        <v>19181.25</v>
      </c>
      <c r="AA140" t="s">
        <v>27</v>
      </c>
      <c r="AB140" t="s">
        <v>27</v>
      </c>
    </row>
    <row r="141" spans="13:28" x14ac:dyDescent="0.3">
      <c r="M141">
        <v>3</v>
      </c>
      <c r="N141" t="s">
        <v>29</v>
      </c>
      <c r="O141" s="1">
        <v>43647</v>
      </c>
      <c r="P141" t="s">
        <v>27</v>
      </c>
      <c r="Q141">
        <v>42500</v>
      </c>
      <c r="AA141" t="s">
        <v>27</v>
      </c>
      <c r="AB141" t="s">
        <v>432</v>
      </c>
    </row>
    <row r="142" spans="13:28" x14ac:dyDescent="0.3">
      <c r="M142">
        <v>3</v>
      </c>
      <c r="N142" t="s">
        <v>29</v>
      </c>
      <c r="O142" s="1">
        <v>43647</v>
      </c>
      <c r="P142" t="s">
        <v>27</v>
      </c>
      <c r="Q142">
        <v>10917.07</v>
      </c>
      <c r="AA142" t="s">
        <v>27</v>
      </c>
      <c r="AB142" t="s">
        <v>27</v>
      </c>
    </row>
    <row r="143" spans="13:28" x14ac:dyDescent="0.3">
      <c r="M143">
        <v>3</v>
      </c>
      <c r="N143" t="s">
        <v>29</v>
      </c>
      <c r="O143" s="1">
        <v>43647</v>
      </c>
      <c r="P143" t="s">
        <v>27</v>
      </c>
      <c r="Q143">
        <v>60713.1</v>
      </c>
      <c r="AA143" t="s">
        <v>27</v>
      </c>
      <c r="AB143" t="s">
        <v>27</v>
      </c>
    </row>
    <row r="144" spans="13:28" x14ac:dyDescent="0.3">
      <c r="M144">
        <v>3</v>
      </c>
      <c r="N144" t="s">
        <v>29</v>
      </c>
      <c r="O144" s="1">
        <v>43647</v>
      </c>
      <c r="P144" t="s">
        <v>27</v>
      </c>
      <c r="Q144">
        <v>12349.97</v>
      </c>
      <c r="AA144" t="s">
        <v>27</v>
      </c>
      <c r="AB144" t="s">
        <v>27</v>
      </c>
    </row>
    <row r="145" spans="13:28" x14ac:dyDescent="0.3">
      <c r="M145">
        <v>3</v>
      </c>
      <c r="N145" t="s">
        <v>29</v>
      </c>
      <c r="O145" s="1">
        <v>43647</v>
      </c>
      <c r="P145" t="s">
        <v>27</v>
      </c>
      <c r="Q145">
        <v>3375</v>
      </c>
      <c r="AA145" t="s">
        <v>27</v>
      </c>
      <c r="AB145" t="s">
        <v>27</v>
      </c>
    </row>
    <row r="146" spans="13:28" x14ac:dyDescent="0.3">
      <c r="M146">
        <v>3</v>
      </c>
      <c r="N146" t="s">
        <v>29</v>
      </c>
      <c r="O146" s="1">
        <v>43647</v>
      </c>
      <c r="P146" t="s">
        <v>27</v>
      </c>
      <c r="Q146">
        <v>875</v>
      </c>
      <c r="AA146" t="s">
        <v>27</v>
      </c>
      <c r="AB146" t="s">
        <v>432</v>
      </c>
    </row>
    <row r="147" spans="13:28" x14ac:dyDescent="0.3">
      <c r="M147">
        <v>3</v>
      </c>
      <c r="N147" t="s">
        <v>29</v>
      </c>
      <c r="O147" s="1">
        <v>43647</v>
      </c>
      <c r="P147" t="s">
        <v>27</v>
      </c>
      <c r="Q147">
        <v>1556.25</v>
      </c>
      <c r="AA147" t="s">
        <v>27</v>
      </c>
      <c r="AB147" t="s">
        <v>432</v>
      </c>
    </row>
    <row r="148" spans="13:28" x14ac:dyDescent="0.3">
      <c r="M148">
        <v>3</v>
      </c>
      <c r="N148" t="s">
        <v>29</v>
      </c>
      <c r="O148" s="1">
        <v>43373</v>
      </c>
      <c r="P148" t="s">
        <v>27</v>
      </c>
      <c r="Q148">
        <v>186534.13</v>
      </c>
      <c r="AA148" t="s">
        <v>27</v>
      </c>
      <c r="AB148" t="s">
        <v>27</v>
      </c>
    </row>
    <row r="149" spans="13:28" x14ac:dyDescent="0.3">
      <c r="M149">
        <v>3</v>
      </c>
      <c r="N149" t="s">
        <v>29</v>
      </c>
      <c r="O149" s="1">
        <v>43738</v>
      </c>
      <c r="P149" t="s">
        <v>27</v>
      </c>
      <c r="Q149">
        <v>202350</v>
      </c>
      <c r="AA149" t="s">
        <v>27</v>
      </c>
      <c r="AB149" t="s">
        <v>27</v>
      </c>
    </row>
    <row r="150" spans="13:28" x14ac:dyDescent="0.3">
      <c r="M150">
        <v>3</v>
      </c>
      <c r="N150" t="s">
        <v>29</v>
      </c>
      <c r="O150" s="1">
        <v>43175</v>
      </c>
      <c r="P150" t="s">
        <v>432</v>
      </c>
      <c r="Q150">
        <v>750.63</v>
      </c>
      <c r="AA150" t="s">
        <v>432</v>
      </c>
      <c r="AB150" t="s">
        <v>27</v>
      </c>
    </row>
    <row r="151" spans="13:28" x14ac:dyDescent="0.3">
      <c r="M151">
        <v>3</v>
      </c>
      <c r="N151" t="s">
        <v>29</v>
      </c>
      <c r="O151" s="1">
        <v>43540</v>
      </c>
      <c r="P151" t="s">
        <v>27</v>
      </c>
      <c r="Q151">
        <v>63.75</v>
      </c>
      <c r="AA151" t="s">
        <v>27</v>
      </c>
      <c r="AB151" t="s">
        <v>27</v>
      </c>
    </row>
    <row r="152" spans="13:28" x14ac:dyDescent="0.3">
      <c r="M152">
        <v>3</v>
      </c>
      <c r="N152" t="s">
        <v>29</v>
      </c>
      <c r="O152" s="1">
        <v>43571</v>
      </c>
      <c r="P152" t="s">
        <v>27</v>
      </c>
      <c r="Q152">
        <v>1556.5</v>
      </c>
      <c r="AA152" t="s">
        <v>27</v>
      </c>
      <c r="AB152" t="s">
        <v>27</v>
      </c>
    </row>
    <row r="153" spans="13:28" x14ac:dyDescent="0.3">
      <c r="M153">
        <v>3</v>
      </c>
      <c r="N153" t="s">
        <v>29</v>
      </c>
      <c r="O153" s="1">
        <v>43192</v>
      </c>
      <c r="P153" t="s">
        <v>27</v>
      </c>
      <c r="Q153">
        <v>46087.63</v>
      </c>
      <c r="AA153" t="s">
        <v>27</v>
      </c>
      <c r="AB153" t="s">
        <v>27</v>
      </c>
    </row>
    <row r="154" spans="13:28" x14ac:dyDescent="0.3">
      <c r="M154">
        <v>3</v>
      </c>
      <c r="N154" t="s">
        <v>29</v>
      </c>
      <c r="O154" s="1">
        <v>43557</v>
      </c>
      <c r="P154" t="s">
        <v>27</v>
      </c>
      <c r="Q154">
        <v>4362.38</v>
      </c>
      <c r="AA154" t="s">
        <v>27</v>
      </c>
      <c r="AB154" t="s">
        <v>431</v>
      </c>
    </row>
    <row r="155" spans="13:28" x14ac:dyDescent="0.3">
      <c r="M155">
        <v>3</v>
      </c>
      <c r="N155" t="s">
        <v>29</v>
      </c>
      <c r="O155" s="1">
        <v>43572</v>
      </c>
      <c r="P155" t="s">
        <v>27</v>
      </c>
      <c r="Q155">
        <v>65370</v>
      </c>
      <c r="AA155" t="s">
        <v>27</v>
      </c>
      <c r="AB155" t="s">
        <v>432</v>
      </c>
    </row>
    <row r="156" spans="13:28" x14ac:dyDescent="0.3">
      <c r="M156">
        <v>3</v>
      </c>
      <c r="N156" t="s">
        <v>29</v>
      </c>
      <c r="O156" s="1">
        <v>43738</v>
      </c>
      <c r="P156" t="s">
        <v>432</v>
      </c>
      <c r="Q156">
        <v>44259.67</v>
      </c>
      <c r="AA156" t="s">
        <v>432</v>
      </c>
      <c r="AB156" t="s">
        <v>431</v>
      </c>
    </row>
    <row r="157" spans="13:28" x14ac:dyDescent="0.3">
      <c r="M157">
        <v>3</v>
      </c>
      <c r="N157" t="s">
        <v>23</v>
      </c>
      <c r="O157" s="1">
        <v>43765</v>
      </c>
      <c r="P157" t="s">
        <v>27</v>
      </c>
      <c r="Q157">
        <v>35112</v>
      </c>
      <c r="AA157" t="s">
        <v>27</v>
      </c>
      <c r="AB157" t="s">
        <v>27</v>
      </c>
    </row>
    <row r="158" spans="13:28" x14ac:dyDescent="0.3">
      <c r="M158">
        <v>3</v>
      </c>
      <c r="N158" t="s">
        <v>23</v>
      </c>
      <c r="O158" s="1">
        <v>43765</v>
      </c>
      <c r="P158" t="s">
        <v>27</v>
      </c>
      <c r="Q158">
        <v>15048</v>
      </c>
      <c r="AA158" t="s">
        <v>27</v>
      </c>
      <c r="AB158" t="s">
        <v>431</v>
      </c>
    </row>
    <row r="159" spans="13:28" x14ac:dyDescent="0.3">
      <c r="M159">
        <v>12</v>
      </c>
      <c r="N159" t="s">
        <v>29</v>
      </c>
      <c r="O159" s="1">
        <v>43123</v>
      </c>
      <c r="P159" t="s">
        <v>27</v>
      </c>
      <c r="Q159">
        <v>1072.3399999999999</v>
      </c>
      <c r="AA159" t="s">
        <v>27</v>
      </c>
      <c r="AB159" t="s">
        <v>432</v>
      </c>
    </row>
    <row r="160" spans="13:28" x14ac:dyDescent="0.3">
      <c r="M160">
        <v>3</v>
      </c>
      <c r="N160" t="s">
        <v>29</v>
      </c>
      <c r="O160" s="1">
        <v>43488</v>
      </c>
      <c r="P160" t="s">
        <v>27</v>
      </c>
      <c r="Q160">
        <v>1111.77</v>
      </c>
      <c r="AA160" t="s">
        <v>27</v>
      </c>
      <c r="AB160" t="s">
        <v>432</v>
      </c>
    </row>
    <row r="161" spans="13:28" x14ac:dyDescent="0.3">
      <c r="M161">
        <v>3</v>
      </c>
      <c r="N161" t="s">
        <v>29</v>
      </c>
      <c r="O161" s="1">
        <v>43312</v>
      </c>
      <c r="P161" t="s">
        <v>432</v>
      </c>
      <c r="Q161">
        <v>27057.200000000001</v>
      </c>
      <c r="AA161" t="s">
        <v>432</v>
      </c>
      <c r="AB161" t="s">
        <v>431</v>
      </c>
    </row>
    <row r="162" spans="13:28" x14ac:dyDescent="0.3">
      <c r="M162">
        <v>3</v>
      </c>
      <c r="N162" t="s">
        <v>29</v>
      </c>
      <c r="O162" s="1">
        <v>43677</v>
      </c>
      <c r="P162" t="s">
        <v>432</v>
      </c>
      <c r="Q162">
        <v>87500</v>
      </c>
      <c r="AA162" t="s">
        <v>432</v>
      </c>
      <c r="AB162" t="s">
        <v>27</v>
      </c>
    </row>
    <row r="163" spans="13:28" x14ac:dyDescent="0.3">
      <c r="M163">
        <v>10</v>
      </c>
      <c r="N163" t="s">
        <v>20</v>
      </c>
      <c r="O163" s="1">
        <v>43431</v>
      </c>
      <c r="P163" t="s">
        <v>27</v>
      </c>
      <c r="Q163">
        <v>7647.1</v>
      </c>
      <c r="AA163" t="s">
        <v>27</v>
      </c>
      <c r="AB163" t="s">
        <v>27</v>
      </c>
    </row>
    <row r="164" spans="13:28" x14ac:dyDescent="0.3">
      <c r="M164">
        <v>10</v>
      </c>
      <c r="N164" t="s">
        <v>20</v>
      </c>
      <c r="O164" s="1">
        <v>43796</v>
      </c>
      <c r="P164" t="s">
        <v>27</v>
      </c>
      <c r="Q164">
        <v>12491.85</v>
      </c>
      <c r="AA164" t="s">
        <v>27</v>
      </c>
      <c r="AB164" t="s">
        <v>27</v>
      </c>
    </row>
    <row r="165" spans="13:28" x14ac:dyDescent="0.3">
      <c r="M165">
        <v>10</v>
      </c>
      <c r="N165" t="s">
        <v>20</v>
      </c>
      <c r="O165" s="1">
        <v>43431</v>
      </c>
      <c r="P165" t="s">
        <v>27</v>
      </c>
      <c r="Q165">
        <v>30620.9</v>
      </c>
      <c r="AA165" t="s">
        <v>27</v>
      </c>
      <c r="AB165" t="s">
        <v>432</v>
      </c>
    </row>
    <row r="166" spans="13:28" x14ac:dyDescent="0.3">
      <c r="M166">
        <v>10</v>
      </c>
      <c r="N166" t="s">
        <v>20</v>
      </c>
      <c r="O166" s="1">
        <v>43796</v>
      </c>
      <c r="P166" t="s">
        <v>27</v>
      </c>
      <c r="Q166">
        <v>61342.1</v>
      </c>
      <c r="AA166" t="s">
        <v>27</v>
      </c>
      <c r="AB166" t="s">
        <v>432</v>
      </c>
    </row>
    <row r="167" spans="13:28" x14ac:dyDescent="0.3">
      <c r="M167">
        <v>3</v>
      </c>
      <c r="N167" t="s">
        <v>29</v>
      </c>
      <c r="O167" s="1">
        <v>43203</v>
      </c>
      <c r="P167" t="s">
        <v>27</v>
      </c>
      <c r="Q167">
        <v>3125</v>
      </c>
      <c r="AA167" t="s">
        <v>27</v>
      </c>
      <c r="AB167" t="s">
        <v>432</v>
      </c>
    </row>
    <row r="168" spans="13:28" x14ac:dyDescent="0.3">
      <c r="M168">
        <v>3</v>
      </c>
      <c r="N168" t="s">
        <v>29</v>
      </c>
      <c r="O168" s="1">
        <v>43035</v>
      </c>
      <c r="P168" t="s">
        <v>27</v>
      </c>
      <c r="Q168">
        <v>62714.03</v>
      </c>
      <c r="AA168" t="s">
        <v>27</v>
      </c>
      <c r="AB168" t="s">
        <v>432</v>
      </c>
    </row>
    <row r="169" spans="13:28" x14ac:dyDescent="0.3">
      <c r="M169">
        <v>3</v>
      </c>
      <c r="N169" t="s">
        <v>29</v>
      </c>
      <c r="O169" s="1">
        <v>43400</v>
      </c>
      <c r="P169" t="s">
        <v>27</v>
      </c>
      <c r="Q169">
        <v>85800</v>
      </c>
      <c r="AA169" t="s">
        <v>27</v>
      </c>
      <c r="AB169" t="s">
        <v>432</v>
      </c>
    </row>
    <row r="170" spans="13:28" x14ac:dyDescent="0.3">
      <c r="M170">
        <v>3</v>
      </c>
      <c r="N170" t="s">
        <v>29</v>
      </c>
      <c r="O170" s="1">
        <v>43400</v>
      </c>
      <c r="P170" t="s">
        <v>27</v>
      </c>
      <c r="Q170">
        <v>21450</v>
      </c>
      <c r="AA170" t="s">
        <v>27</v>
      </c>
      <c r="AB170" t="s">
        <v>432</v>
      </c>
    </row>
    <row r="171" spans="13:28" x14ac:dyDescent="0.3">
      <c r="M171">
        <v>3</v>
      </c>
      <c r="N171" t="s">
        <v>29</v>
      </c>
      <c r="O171" s="1">
        <v>43764</v>
      </c>
      <c r="P171" t="s">
        <v>27</v>
      </c>
      <c r="Q171">
        <v>71765.36</v>
      </c>
      <c r="AA171" t="s">
        <v>27</v>
      </c>
      <c r="AB171" t="s">
        <v>431</v>
      </c>
    </row>
    <row r="172" spans="13:28" x14ac:dyDescent="0.3">
      <c r="M172">
        <v>3</v>
      </c>
      <c r="N172" t="s">
        <v>29</v>
      </c>
      <c r="O172" s="1">
        <v>43764</v>
      </c>
      <c r="P172" t="s">
        <v>27</v>
      </c>
      <c r="Q172">
        <v>17941.34</v>
      </c>
      <c r="AA172" t="s">
        <v>27</v>
      </c>
      <c r="AB172" t="s">
        <v>432</v>
      </c>
    </row>
    <row r="173" spans="13:28" x14ac:dyDescent="0.3">
      <c r="M173">
        <v>6</v>
      </c>
      <c r="N173" t="s">
        <v>20</v>
      </c>
      <c r="O173" s="1">
        <v>43882</v>
      </c>
      <c r="P173" t="s">
        <v>431</v>
      </c>
      <c r="Q173">
        <v>44999.85</v>
      </c>
      <c r="AA173" t="s">
        <v>431</v>
      </c>
      <c r="AB173" t="s">
        <v>431</v>
      </c>
    </row>
    <row r="174" spans="13:28" x14ac:dyDescent="0.3">
      <c r="M174">
        <v>13</v>
      </c>
      <c r="N174" t="s">
        <v>16</v>
      </c>
      <c r="O174" s="1">
        <v>43738</v>
      </c>
      <c r="P174" t="s">
        <v>432</v>
      </c>
      <c r="Q174">
        <v>47500</v>
      </c>
      <c r="AA174" t="s">
        <v>432</v>
      </c>
      <c r="AB174" t="s">
        <v>431</v>
      </c>
    </row>
    <row r="175" spans="13:28" x14ac:dyDescent="0.3">
      <c r="M175">
        <v>13</v>
      </c>
      <c r="N175" t="s">
        <v>16</v>
      </c>
      <c r="O175" s="1">
        <v>43502</v>
      </c>
      <c r="P175" t="s">
        <v>432</v>
      </c>
      <c r="Q175">
        <v>6183.87</v>
      </c>
      <c r="AA175" t="s">
        <v>432</v>
      </c>
      <c r="AB175" t="s">
        <v>431</v>
      </c>
    </row>
    <row r="176" spans="13:28" x14ac:dyDescent="0.3">
      <c r="M176">
        <v>13</v>
      </c>
      <c r="N176" t="s">
        <v>16</v>
      </c>
      <c r="O176" s="1">
        <v>43684</v>
      </c>
      <c r="P176" t="s">
        <v>432</v>
      </c>
      <c r="Q176">
        <v>6183.87</v>
      </c>
      <c r="AA176" t="s">
        <v>432</v>
      </c>
      <c r="AB176" t="s">
        <v>27</v>
      </c>
    </row>
    <row r="177" spans="13:28" x14ac:dyDescent="0.3">
      <c r="M177">
        <v>2</v>
      </c>
      <c r="N177" t="s">
        <v>16</v>
      </c>
      <c r="O177" s="1">
        <v>43777</v>
      </c>
      <c r="P177" t="s">
        <v>431</v>
      </c>
      <c r="Q177">
        <v>13200</v>
      </c>
      <c r="AA177" t="s">
        <v>431</v>
      </c>
      <c r="AB177" t="s">
        <v>27</v>
      </c>
    </row>
    <row r="178" spans="13:28" x14ac:dyDescent="0.3">
      <c r="M178">
        <v>2</v>
      </c>
      <c r="N178" t="s">
        <v>43</v>
      </c>
      <c r="O178" s="1">
        <v>43518</v>
      </c>
      <c r="P178" t="s">
        <v>431</v>
      </c>
      <c r="Q178">
        <v>16258</v>
      </c>
      <c r="AA178" t="s">
        <v>431</v>
      </c>
      <c r="AB178" t="s">
        <v>27</v>
      </c>
    </row>
    <row r="179" spans="13:28" x14ac:dyDescent="0.3">
      <c r="M179">
        <v>2</v>
      </c>
      <c r="N179" t="s">
        <v>43</v>
      </c>
      <c r="O179" s="1">
        <v>43524</v>
      </c>
      <c r="P179" t="s">
        <v>431</v>
      </c>
      <c r="Q179">
        <v>8227.7900000000009</v>
      </c>
      <c r="AA179" t="s">
        <v>431</v>
      </c>
      <c r="AB179" t="s">
        <v>27</v>
      </c>
    </row>
    <row r="180" spans="13:28" x14ac:dyDescent="0.3">
      <c r="M180">
        <v>2</v>
      </c>
      <c r="N180" t="s">
        <v>43</v>
      </c>
      <c r="O180" s="1">
        <v>43628</v>
      </c>
      <c r="P180" t="s">
        <v>431</v>
      </c>
      <c r="Q180">
        <v>2925.72</v>
      </c>
      <c r="AA180" t="s">
        <v>431</v>
      </c>
      <c r="AB180" t="s">
        <v>27</v>
      </c>
    </row>
    <row r="181" spans="13:28" x14ac:dyDescent="0.3">
      <c r="M181">
        <v>2</v>
      </c>
      <c r="N181" t="s">
        <v>43</v>
      </c>
      <c r="O181" s="1">
        <v>43628</v>
      </c>
      <c r="P181" t="s">
        <v>431</v>
      </c>
      <c r="Q181">
        <v>2925.72</v>
      </c>
      <c r="AA181" t="s">
        <v>431</v>
      </c>
      <c r="AB181" t="s">
        <v>432</v>
      </c>
    </row>
    <row r="182" spans="13:28" x14ac:dyDescent="0.3">
      <c r="M182">
        <v>2</v>
      </c>
      <c r="N182" t="s">
        <v>43</v>
      </c>
      <c r="O182" s="1">
        <v>43658</v>
      </c>
      <c r="P182" t="s">
        <v>431</v>
      </c>
      <c r="Q182">
        <v>5240.78</v>
      </c>
      <c r="AA182" t="s">
        <v>431</v>
      </c>
      <c r="AB182" t="s">
        <v>432</v>
      </c>
    </row>
    <row r="183" spans="13:28" x14ac:dyDescent="0.3">
      <c r="M183">
        <v>2</v>
      </c>
      <c r="N183" t="s">
        <v>43</v>
      </c>
      <c r="O183" s="1">
        <v>43777</v>
      </c>
      <c r="P183" t="s">
        <v>431</v>
      </c>
      <c r="Q183">
        <v>17232.75</v>
      </c>
      <c r="AA183" t="s">
        <v>431</v>
      </c>
      <c r="AB183" t="s">
        <v>432</v>
      </c>
    </row>
    <row r="184" spans="13:28" x14ac:dyDescent="0.3">
      <c r="M184">
        <v>2</v>
      </c>
      <c r="N184" t="s">
        <v>16</v>
      </c>
      <c r="O184" s="1">
        <v>43777</v>
      </c>
      <c r="P184" t="s">
        <v>431</v>
      </c>
      <c r="Q184">
        <v>6250</v>
      </c>
      <c r="AA184" t="s">
        <v>431</v>
      </c>
      <c r="AB184" t="s">
        <v>432</v>
      </c>
    </row>
    <row r="185" spans="13:28" x14ac:dyDescent="0.3">
      <c r="M185">
        <v>2</v>
      </c>
      <c r="N185" t="s">
        <v>43</v>
      </c>
      <c r="O185" s="1">
        <v>43716</v>
      </c>
      <c r="P185" t="s">
        <v>431</v>
      </c>
      <c r="Q185">
        <v>72138.929999999993</v>
      </c>
      <c r="AA185" t="s">
        <v>431</v>
      </c>
      <c r="AB185" t="s">
        <v>432</v>
      </c>
    </row>
    <row r="186" spans="13:28" x14ac:dyDescent="0.3">
      <c r="M186">
        <v>2</v>
      </c>
      <c r="N186" t="s">
        <v>43</v>
      </c>
      <c r="O186" s="1">
        <v>43716</v>
      </c>
      <c r="P186" t="s">
        <v>431</v>
      </c>
      <c r="Q186">
        <v>43032.54</v>
      </c>
      <c r="AA186" t="s">
        <v>431</v>
      </c>
      <c r="AB186" t="s">
        <v>27</v>
      </c>
    </row>
    <row r="187" spans="13:28" x14ac:dyDescent="0.3">
      <c r="M187">
        <v>2</v>
      </c>
      <c r="N187" t="s">
        <v>25</v>
      </c>
      <c r="O187" s="1">
        <v>43716</v>
      </c>
      <c r="P187" t="s">
        <v>431</v>
      </c>
      <c r="Q187">
        <v>11550</v>
      </c>
      <c r="AA187" t="s">
        <v>431</v>
      </c>
      <c r="AB187" t="s">
        <v>27</v>
      </c>
    </row>
    <row r="188" spans="13:28" x14ac:dyDescent="0.3">
      <c r="M188">
        <v>2</v>
      </c>
      <c r="N188" t="s">
        <v>25</v>
      </c>
      <c r="O188" s="1">
        <v>43716</v>
      </c>
      <c r="P188" t="s">
        <v>431</v>
      </c>
      <c r="Q188">
        <v>7700</v>
      </c>
      <c r="AA188" t="s">
        <v>431</v>
      </c>
      <c r="AB188" t="s">
        <v>27</v>
      </c>
    </row>
    <row r="189" spans="13:28" x14ac:dyDescent="0.3">
      <c r="M189">
        <v>2</v>
      </c>
      <c r="N189" t="s">
        <v>43</v>
      </c>
      <c r="O189" s="1">
        <v>43716</v>
      </c>
      <c r="P189" t="s">
        <v>431</v>
      </c>
      <c r="Q189">
        <v>14461.25</v>
      </c>
      <c r="AA189" t="s">
        <v>431</v>
      </c>
      <c r="AB189" t="s">
        <v>432</v>
      </c>
    </row>
    <row r="190" spans="13:28" x14ac:dyDescent="0.3">
      <c r="M190">
        <v>2</v>
      </c>
      <c r="N190" t="s">
        <v>43</v>
      </c>
      <c r="O190" s="1">
        <v>43748</v>
      </c>
      <c r="P190" t="s">
        <v>431</v>
      </c>
      <c r="Q190">
        <v>13153.63</v>
      </c>
      <c r="AA190" t="s">
        <v>431</v>
      </c>
      <c r="AB190" t="s">
        <v>432</v>
      </c>
    </row>
    <row r="191" spans="13:28" x14ac:dyDescent="0.3">
      <c r="M191">
        <v>13</v>
      </c>
      <c r="N191" t="s">
        <v>38</v>
      </c>
      <c r="O191" s="1">
        <v>43194</v>
      </c>
      <c r="P191" t="s">
        <v>431</v>
      </c>
      <c r="Q191">
        <v>0</v>
      </c>
      <c r="AA191" t="s">
        <v>431</v>
      </c>
      <c r="AB191" t="s">
        <v>27</v>
      </c>
    </row>
    <row r="192" spans="13:28" x14ac:dyDescent="0.3">
      <c r="M192">
        <v>13</v>
      </c>
      <c r="N192" t="s">
        <v>38</v>
      </c>
      <c r="O192" s="1">
        <v>43273</v>
      </c>
      <c r="P192" t="s">
        <v>432</v>
      </c>
      <c r="Q192">
        <v>15625</v>
      </c>
      <c r="AA192" t="s">
        <v>432</v>
      </c>
      <c r="AB192" t="s">
        <v>27</v>
      </c>
    </row>
    <row r="193" spans="13:28" x14ac:dyDescent="0.3">
      <c r="M193">
        <v>13</v>
      </c>
      <c r="N193" t="s">
        <v>38</v>
      </c>
      <c r="O193" s="1">
        <v>43580</v>
      </c>
      <c r="P193" t="s">
        <v>432</v>
      </c>
      <c r="Q193">
        <v>134736.13</v>
      </c>
      <c r="AA193" t="s">
        <v>432</v>
      </c>
      <c r="AB193" t="s">
        <v>27</v>
      </c>
    </row>
    <row r="194" spans="13:28" x14ac:dyDescent="0.3">
      <c r="M194">
        <v>13</v>
      </c>
      <c r="N194" t="s">
        <v>38</v>
      </c>
      <c r="O194" s="1">
        <v>43719</v>
      </c>
      <c r="P194" t="s">
        <v>432</v>
      </c>
      <c r="Q194">
        <v>32584.880000000001</v>
      </c>
      <c r="AA194" t="s">
        <v>432</v>
      </c>
      <c r="AB194" t="s">
        <v>27</v>
      </c>
    </row>
    <row r="195" spans="13:28" x14ac:dyDescent="0.3">
      <c r="M195">
        <v>13</v>
      </c>
      <c r="N195" t="s">
        <v>38</v>
      </c>
      <c r="O195" s="1">
        <v>43730</v>
      </c>
      <c r="P195" t="s">
        <v>432</v>
      </c>
      <c r="Q195">
        <v>8044.5</v>
      </c>
      <c r="AA195" t="s">
        <v>432</v>
      </c>
      <c r="AB195" t="s">
        <v>27</v>
      </c>
    </row>
    <row r="196" spans="13:28" x14ac:dyDescent="0.3">
      <c r="M196">
        <v>1</v>
      </c>
      <c r="N196" t="s">
        <v>25</v>
      </c>
      <c r="O196" s="1">
        <v>43523</v>
      </c>
      <c r="P196" t="s">
        <v>27</v>
      </c>
      <c r="Q196">
        <v>2141.5500000000002</v>
      </c>
      <c r="AA196" t="s">
        <v>27</v>
      </c>
      <c r="AB196" t="s">
        <v>432</v>
      </c>
    </row>
    <row r="197" spans="13:28" x14ac:dyDescent="0.3">
      <c r="M197">
        <v>1</v>
      </c>
      <c r="N197" t="s">
        <v>25</v>
      </c>
      <c r="O197" s="1">
        <v>43158</v>
      </c>
      <c r="P197" t="s">
        <v>27</v>
      </c>
      <c r="Q197">
        <v>2486.0700000000002</v>
      </c>
      <c r="AA197" t="s">
        <v>27</v>
      </c>
      <c r="AB197" t="s">
        <v>431</v>
      </c>
    </row>
    <row r="198" spans="13:28" x14ac:dyDescent="0.3">
      <c r="M198">
        <v>1</v>
      </c>
      <c r="N198" t="s">
        <v>25</v>
      </c>
      <c r="O198" s="1">
        <v>43158</v>
      </c>
      <c r="P198" t="s">
        <v>27</v>
      </c>
      <c r="Q198">
        <v>6653.1</v>
      </c>
      <c r="AA198" t="s">
        <v>27</v>
      </c>
      <c r="AB198" t="s">
        <v>432</v>
      </c>
    </row>
    <row r="199" spans="13:28" x14ac:dyDescent="0.3">
      <c r="M199">
        <v>1</v>
      </c>
      <c r="N199" t="s">
        <v>25</v>
      </c>
      <c r="O199" s="1">
        <v>43523</v>
      </c>
      <c r="P199" t="s">
        <v>27</v>
      </c>
      <c r="Q199">
        <v>6979.74</v>
      </c>
      <c r="AA199" t="s">
        <v>27</v>
      </c>
      <c r="AB199" t="s">
        <v>27</v>
      </c>
    </row>
    <row r="200" spans="13:28" x14ac:dyDescent="0.3">
      <c r="M200">
        <v>1</v>
      </c>
      <c r="N200" t="s">
        <v>25</v>
      </c>
      <c r="O200" s="1">
        <v>43158</v>
      </c>
      <c r="P200" t="s">
        <v>432</v>
      </c>
      <c r="Q200">
        <v>2283.33</v>
      </c>
      <c r="AA200" t="s">
        <v>432</v>
      </c>
      <c r="AB200" t="s">
        <v>432</v>
      </c>
    </row>
    <row r="201" spans="13:28" x14ac:dyDescent="0.3">
      <c r="M201">
        <v>6</v>
      </c>
      <c r="N201" t="s">
        <v>16</v>
      </c>
      <c r="O201" s="1">
        <v>43554</v>
      </c>
      <c r="P201" t="s">
        <v>431</v>
      </c>
      <c r="Q201">
        <v>14107.5</v>
      </c>
      <c r="AA201" t="s">
        <v>431</v>
      </c>
      <c r="AB201" t="s">
        <v>432</v>
      </c>
    </row>
    <row r="202" spans="13:28" x14ac:dyDescent="0.3">
      <c r="M202">
        <v>1</v>
      </c>
      <c r="N202" t="s">
        <v>25</v>
      </c>
      <c r="O202" s="1">
        <v>43100</v>
      </c>
      <c r="P202" t="s">
        <v>27</v>
      </c>
      <c r="Q202">
        <v>2535.87</v>
      </c>
      <c r="AA202" t="s">
        <v>27</v>
      </c>
      <c r="AB202" t="s">
        <v>27</v>
      </c>
    </row>
    <row r="203" spans="13:28" x14ac:dyDescent="0.3">
      <c r="M203">
        <v>1</v>
      </c>
      <c r="N203" t="s">
        <v>16</v>
      </c>
      <c r="O203" s="1">
        <v>43131</v>
      </c>
      <c r="P203" t="s">
        <v>27</v>
      </c>
      <c r="Q203">
        <v>125000</v>
      </c>
      <c r="AA203" t="s">
        <v>27</v>
      </c>
      <c r="AB203" t="s">
        <v>27</v>
      </c>
    </row>
    <row r="204" spans="13:28" x14ac:dyDescent="0.3">
      <c r="M204">
        <v>1</v>
      </c>
      <c r="N204" t="s">
        <v>16</v>
      </c>
      <c r="O204" s="1">
        <v>43496</v>
      </c>
      <c r="P204" t="s">
        <v>27</v>
      </c>
      <c r="Q204">
        <v>125000</v>
      </c>
      <c r="AA204" t="s">
        <v>27</v>
      </c>
      <c r="AB204" t="s">
        <v>27</v>
      </c>
    </row>
    <row r="205" spans="13:28" x14ac:dyDescent="0.3">
      <c r="M205">
        <v>1</v>
      </c>
      <c r="N205" t="s">
        <v>16</v>
      </c>
      <c r="O205" s="1">
        <v>43131</v>
      </c>
      <c r="P205" t="s">
        <v>27</v>
      </c>
      <c r="Q205">
        <v>80000</v>
      </c>
      <c r="AA205" t="s">
        <v>27</v>
      </c>
      <c r="AB205" t="s">
        <v>432</v>
      </c>
    </row>
    <row r="206" spans="13:28" x14ac:dyDescent="0.3">
      <c r="M206">
        <v>1</v>
      </c>
      <c r="N206" t="s">
        <v>16</v>
      </c>
      <c r="O206" s="1">
        <v>43131</v>
      </c>
      <c r="P206" t="s">
        <v>27</v>
      </c>
      <c r="Q206">
        <v>320000</v>
      </c>
      <c r="AA206" t="s">
        <v>27</v>
      </c>
    </row>
    <row r="207" spans="13:28" x14ac:dyDescent="0.3">
      <c r="M207">
        <v>1</v>
      </c>
      <c r="N207" t="s">
        <v>16</v>
      </c>
      <c r="O207" s="1">
        <v>43496</v>
      </c>
      <c r="P207" t="s">
        <v>27</v>
      </c>
      <c r="Q207">
        <v>320000</v>
      </c>
      <c r="AA207" t="s">
        <v>27</v>
      </c>
    </row>
    <row r="208" spans="13:28" x14ac:dyDescent="0.3">
      <c r="M208">
        <v>1</v>
      </c>
      <c r="N208" t="s">
        <v>25</v>
      </c>
      <c r="O208" s="1">
        <v>43100</v>
      </c>
      <c r="P208" t="s">
        <v>27</v>
      </c>
      <c r="Q208">
        <v>211206.7</v>
      </c>
      <c r="AA208" t="s">
        <v>27</v>
      </c>
    </row>
    <row r="209" spans="13:27" x14ac:dyDescent="0.3">
      <c r="M209">
        <v>1</v>
      </c>
      <c r="N209" t="s">
        <v>25</v>
      </c>
      <c r="O209" s="1">
        <v>43525</v>
      </c>
      <c r="P209" t="s">
        <v>27</v>
      </c>
      <c r="Q209">
        <v>275569.44</v>
      </c>
      <c r="AA209" t="s">
        <v>27</v>
      </c>
    </row>
    <row r="210" spans="13:27" x14ac:dyDescent="0.3">
      <c r="M210">
        <v>1</v>
      </c>
      <c r="N210" t="s">
        <v>25</v>
      </c>
      <c r="O210" s="1">
        <v>43525</v>
      </c>
      <c r="P210" t="s">
        <v>27</v>
      </c>
      <c r="Q210">
        <v>275569.44</v>
      </c>
      <c r="AA210" t="s">
        <v>27</v>
      </c>
    </row>
    <row r="211" spans="13:27" x14ac:dyDescent="0.3">
      <c r="M211">
        <v>1</v>
      </c>
      <c r="N211" t="s">
        <v>23</v>
      </c>
      <c r="O211" s="1">
        <v>43525</v>
      </c>
      <c r="P211" t="s">
        <v>27</v>
      </c>
      <c r="Q211">
        <v>50332.73</v>
      </c>
      <c r="AA211" t="s">
        <v>27</v>
      </c>
    </row>
    <row r="212" spans="13:27" x14ac:dyDescent="0.3">
      <c r="M212">
        <v>1</v>
      </c>
      <c r="N212" t="s">
        <v>23</v>
      </c>
      <c r="O212" s="1">
        <v>43160</v>
      </c>
      <c r="P212" t="s">
        <v>27</v>
      </c>
      <c r="Q212">
        <v>57539.3</v>
      </c>
      <c r="AA212" t="s">
        <v>27</v>
      </c>
    </row>
    <row r="213" spans="13:27" x14ac:dyDescent="0.3">
      <c r="M213">
        <v>1</v>
      </c>
      <c r="N213" t="s">
        <v>25</v>
      </c>
      <c r="O213" s="1">
        <v>43448</v>
      </c>
      <c r="P213" t="s">
        <v>27</v>
      </c>
      <c r="Q213">
        <v>212357.74</v>
      </c>
      <c r="AA213" t="s">
        <v>27</v>
      </c>
    </row>
    <row r="214" spans="13:27" x14ac:dyDescent="0.3">
      <c r="M214">
        <v>1</v>
      </c>
      <c r="N214" t="s">
        <v>16</v>
      </c>
      <c r="O214" s="1">
        <v>43160</v>
      </c>
      <c r="P214" t="s">
        <v>432</v>
      </c>
      <c r="Q214">
        <v>31250</v>
      </c>
      <c r="AA214" t="s">
        <v>432</v>
      </c>
    </row>
    <row r="215" spans="13:27" x14ac:dyDescent="0.3">
      <c r="M215">
        <v>1</v>
      </c>
      <c r="N215" t="s">
        <v>16</v>
      </c>
      <c r="O215" s="1">
        <v>43160</v>
      </c>
      <c r="P215" t="s">
        <v>27</v>
      </c>
      <c r="Q215">
        <v>43750</v>
      </c>
      <c r="AA215" t="s">
        <v>27</v>
      </c>
    </row>
    <row r="216" spans="13:27" x14ac:dyDescent="0.3">
      <c r="M216">
        <v>1</v>
      </c>
      <c r="N216" t="s">
        <v>16</v>
      </c>
      <c r="O216" s="1">
        <v>43160</v>
      </c>
      <c r="P216" t="s">
        <v>432</v>
      </c>
      <c r="Q216">
        <v>75000</v>
      </c>
      <c r="AA216" t="s">
        <v>432</v>
      </c>
    </row>
    <row r="217" spans="13:27" x14ac:dyDescent="0.3">
      <c r="M217">
        <v>1</v>
      </c>
      <c r="N217" t="s">
        <v>16</v>
      </c>
      <c r="O217" s="1">
        <v>43525</v>
      </c>
      <c r="P217" t="s">
        <v>432</v>
      </c>
      <c r="Q217">
        <v>31250</v>
      </c>
      <c r="AA217" t="s">
        <v>432</v>
      </c>
    </row>
    <row r="218" spans="13:27" x14ac:dyDescent="0.3">
      <c r="M218">
        <v>1</v>
      </c>
      <c r="N218" t="s">
        <v>16</v>
      </c>
      <c r="O218" s="1">
        <v>43525</v>
      </c>
      <c r="P218" t="s">
        <v>27</v>
      </c>
      <c r="Q218">
        <v>43750</v>
      </c>
      <c r="AA218" t="s">
        <v>27</v>
      </c>
    </row>
    <row r="219" spans="13:27" x14ac:dyDescent="0.3">
      <c r="M219">
        <v>1</v>
      </c>
      <c r="N219" t="s">
        <v>16</v>
      </c>
      <c r="O219" s="1">
        <v>43525</v>
      </c>
      <c r="P219" t="s">
        <v>432</v>
      </c>
      <c r="Q219">
        <v>75000</v>
      </c>
      <c r="AA219" t="s">
        <v>432</v>
      </c>
    </row>
    <row r="220" spans="13:27" x14ac:dyDescent="0.3">
      <c r="M220">
        <v>1</v>
      </c>
      <c r="N220" t="s">
        <v>16</v>
      </c>
      <c r="O220" s="1">
        <v>43142</v>
      </c>
      <c r="P220" t="s">
        <v>432</v>
      </c>
      <c r="Q220">
        <v>23125</v>
      </c>
      <c r="AA220" t="s">
        <v>432</v>
      </c>
    </row>
    <row r="221" spans="13:27" x14ac:dyDescent="0.3">
      <c r="M221">
        <v>1</v>
      </c>
      <c r="N221" t="s">
        <v>16</v>
      </c>
      <c r="O221" s="1">
        <v>43507</v>
      </c>
      <c r="P221" t="s">
        <v>432</v>
      </c>
      <c r="Q221">
        <v>21875</v>
      </c>
      <c r="AA221" t="s">
        <v>432</v>
      </c>
    </row>
    <row r="222" spans="13:27" x14ac:dyDescent="0.3">
      <c r="M222">
        <v>1</v>
      </c>
      <c r="N222" t="s">
        <v>16</v>
      </c>
      <c r="O222" s="1">
        <v>43332</v>
      </c>
      <c r="P222" t="s">
        <v>432</v>
      </c>
      <c r="Q222">
        <v>47500</v>
      </c>
      <c r="AA222" t="s">
        <v>432</v>
      </c>
    </row>
    <row r="223" spans="13:27" x14ac:dyDescent="0.3">
      <c r="M223">
        <v>1</v>
      </c>
      <c r="N223" t="s">
        <v>25</v>
      </c>
      <c r="O223" s="1">
        <v>43100</v>
      </c>
      <c r="P223" t="s">
        <v>27</v>
      </c>
      <c r="Q223">
        <v>7632.55</v>
      </c>
      <c r="AA223" t="s">
        <v>27</v>
      </c>
    </row>
    <row r="224" spans="13:27" x14ac:dyDescent="0.3">
      <c r="M224">
        <v>1</v>
      </c>
      <c r="N224" t="s">
        <v>25</v>
      </c>
      <c r="O224" s="1">
        <v>43448</v>
      </c>
      <c r="P224" t="s">
        <v>27</v>
      </c>
      <c r="Q224">
        <v>2563.13</v>
      </c>
      <c r="AA224" t="s">
        <v>27</v>
      </c>
    </row>
    <row r="225" spans="13:27" x14ac:dyDescent="0.3">
      <c r="M225">
        <v>12</v>
      </c>
      <c r="N225" t="s">
        <v>29</v>
      </c>
      <c r="O225" s="1">
        <v>43274</v>
      </c>
      <c r="P225" t="s">
        <v>27</v>
      </c>
      <c r="Q225">
        <v>8269.74</v>
      </c>
      <c r="AA225" t="s">
        <v>27</v>
      </c>
    </row>
    <row r="226" spans="13:27" x14ac:dyDescent="0.3">
      <c r="M226">
        <v>12</v>
      </c>
      <c r="N226" t="s">
        <v>29</v>
      </c>
      <c r="O226" s="1">
        <v>43274</v>
      </c>
      <c r="P226" t="s">
        <v>27</v>
      </c>
      <c r="Q226">
        <v>8269.74</v>
      </c>
      <c r="AA226" t="s">
        <v>27</v>
      </c>
    </row>
    <row r="227" spans="13:27" x14ac:dyDescent="0.3">
      <c r="M227">
        <v>12</v>
      </c>
      <c r="N227" t="s">
        <v>29</v>
      </c>
      <c r="O227" s="1">
        <v>43500</v>
      </c>
      <c r="P227" t="s">
        <v>27</v>
      </c>
      <c r="Q227">
        <v>5891</v>
      </c>
      <c r="AA227" t="s">
        <v>27</v>
      </c>
    </row>
    <row r="228" spans="13:27" x14ac:dyDescent="0.3">
      <c r="M228">
        <v>12</v>
      </c>
      <c r="N228" t="s">
        <v>29</v>
      </c>
      <c r="O228" s="1">
        <v>43500</v>
      </c>
      <c r="P228" t="s">
        <v>27</v>
      </c>
      <c r="Q228">
        <v>5891</v>
      </c>
      <c r="AA228" t="s">
        <v>27</v>
      </c>
    </row>
    <row r="229" spans="13:27" x14ac:dyDescent="0.3">
      <c r="M229">
        <v>12</v>
      </c>
      <c r="N229" t="s">
        <v>29</v>
      </c>
      <c r="O229" s="1">
        <v>43274</v>
      </c>
      <c r="P229" t="s">
        <v>27</v>
      </c>
      <c r="Q229">
        <v>2720.25</v>
      </c>
      <c r="AA229" t="s">
        <v>27</v>
      </c>
    </row>
    <row r="230" spans="13:27" x14ac:dyDescent="0.3">
      <c r="M230">
        <v>12</v>
      </c>
      <c r="N230" t="s">
        <v>29</v>
      </c>
      <c r="O230" s="1">
        <v>43274</v>
      </c>
      <c r="P230" t="s">
        <v>27</v>
      </c>
      <c r="Q230">
        <v>375</v>
      </c>
      <c r="AA230" t="s">
        <v>27</v>
      </c>
    </row>
    <row r="231" spans="13:27" x14ac:dyDescent="0.3">
      <c r="M231">
        <v>3</v>
      </c>
      <c r="N231" t="s">
        <v>29</v>
      </c>
      <c r="O231" s="1">
        <v>43639</v>
      </c>
      <c r="P231" t="s">
        <v>27</v>
      </c>
      <c r="Q231">
        <v>15047.5</v>
      </c>
      <c r="AA231" t="s">
        <v>27</v>
      </c>
    </row>
    <row r="232" spans="13:27" x14ac:dyDescent="0.3">
      <c r="M232">
        <v>3</v>
      </c>
      <c r="N232" t="s">
        <v>29</v>
      </c>
      <c r="O232" s="1">
        <v>43639</v>
      </c>
      <c r="P232" t="s">
        <v>27</v>
      </c>
      <c r="Q232">
        <v>2852.5</v>
      </c>
      <c r="AA232" t="s">
        <v>27</v>
      </c>
    </row>
    <row r="233" spans="13:27" x14ac:dyDescent="0.3">
      <c r="M233">
        <v>3</v>
      </c>
      <c r="N233" t="s">
        <v>29</v>
      </c>
      <c r="O233" s="1">
        <v>43639</v>
      </c>
      <c r="P233" t="s">
        <v>27</v>
      </c>
      <c r="Q233">
        <v>495</v>
      </c>
      <c r="AA233" t="s">
        <v>27</v>
      </c>
    </row>
    <row r="234" spans="13:27" x14ac:dyDescent="0.3">
      <c r="M234">
        <v>10</v>
      </c>
      <c r="N234" t="s">
        <v>20</v>
      </c>
      <c r="O234" s="1">
        <v>43580</v>
      </c>
      <c r="P234" t="s">
        <v>27</v>
      </c>
      <c r="Q234">
        <v>9294.35</v>
      </c>
      <c r="AA234" t="s">
        <v>27</v>
      </c>
    </row>
    <row r="235" spans="13:27" x14ac:dyDescent="0.3">
      <c r="M235">
        <v>12</v>
      </c>
      <c r="N235" t="s">
        <v>29</v>
      </c>
      <c r="O235" s="1">
        <v>43274</v>
      </c>
      <c r="P235" t="s">
        <v>27</v>
      </c>
      <c r="Q235">
        <v>2440.25</v>
      </c>
      <c r="AA235" t="s">
        <v>27</v>
      </c>
    </row>
    <row r="236" spans="13:27" x14ac:dyDescent="0.3">
      <c r="M236">
        <v>3</v>
      </c>
      <c r="N236" t="s">
        <v>29</v>
      </c>
      <c r="O236" s="1">
        <v>43639</v>
      </c>
      <c r="P236" t="s">
        <v>27</v>
      </c>
      <c r="Q236">
        <v>1412.55</v>
      </c>
      <c r="AA236" t="s">
        <v>27</v>
      </c>
    </row>
    <row r="237" spans="13:27" x14ac:dyDescent="0.3">
      <c r="M237">
        <v>10</v>
      </c>
      <c r="N237" t="s">
        <v>20</v>
      </c>
      <c r="O237" s="1">
        <v>43579</v>
      </c>
      <c r="P237" t="s">
        <v>27</v>
      </c>
      <c r="Q237">
        <v>63750</v>
      </c>
      <c r="AA237" t="s">
        <v>27</v>
      </c>
    </row>
    <row r="238" spans="13:27" x14ac:dyDescent="0.3">
      <c r="M238">
        <v>10</v>
      </c>
      <c r="N238" t="s">
        <v>20</v>
      </c>
      <c r="O238" s="1">
        <v>43659</v>
      </c>
      <c r="P238" t="s">
        <v>27</v>
      </c>
      <c r="Q238">
        <v>3098.63</v>
      </c>
      <c r="AA238" t="s">
        <v>27</v>
      </c>
    </row>
    <row r="239" spans="13:27" x14ac:dyDescent="0.3">
      <c r="M239">
        <v>10</v>
      </c>
      <c r="N239" t="s">
        <v>20</v>
      </c>
      <c r="O239" s="1">
        <v>43663</v>
      </c>
      <c r="P239" t="s">
        <v>27</v>
      </c>
      <c r="Q239">
        <v>1747.2</v>
      </c>
      <c r="AA239" t="s">
        <v>27</v>
      </c>
    </row>
    <row r="240" spans="13:27" x14ac:dyDescent="0.3">
      <c r="M240">
        <v>10</v>
      </c>
      <c r="N240" t="s">
        <v>20</v>
      </c>
      <c r="O240" s="1">
        <v>43599</v>
      </c>
      <c r="P240" t="s">
        <v>27</v>
      </c>
      <c r="Q240">
        <v>2458.58</v>
      </c>
      <c r="AA240" t="s">
        <v>27</v>
      </c>
    </row>
    <row r="241" spans="13:27" x14ac:dyDescent="0.3">
      <c r="M241">
        <v>10</v>
      </c>
      <c r="N241" t="s">
        <v>20</v>
      </c>
      <c r="O241" s="1">
        <v>43191</v>
      </c>
      <c r="P241" t="s">
        <v>27</v>
      </c>
      <c r="Q241">
        <v>11249.93</v>
      </c>
      <c r="AA241" t="s">
        <v>27</v>
      </c>
    </row>
    <row r="242" spans="13:27" x14ac:dyDescent="0.3">
      <c r="M242">
        <v>10</v>
      </c>
      <c r="N242" t="s">
        <v>20</v>
      </c>
      <c r="O242" s="1">
        <v>43191</v>
      </c>
      <c r="P242" t="s">
        <v>27</v>
      </c>
      <c r="Q242">
        <v>14603.3</v>
      </c>
      <c r="AA242" t="s">
        <v>27</v>
      </c>
    </row>
    <row r="243" spans="13:27" x14ac:dyDescent="0.3">
      <c r="M243">
        <v>10</v>
      </c>
      <c r="N243" t="s">
        <v>20</v>
      </c>
      <c r="O243" s="1">
        <v>43264</v>
      </c>
      <c r="P243" t="s">
        <v>27</v>
      </c>
      <c r="Q243">
        <v>28940.65</v>
      </c>
      <c r="AA243" t="s">
        <v>27</v>
      </c>
    </row>
    <row r="244" spans="13:27" x14ac:dyDescent="0.3">
      <c r="M244">
        <v>10</v>
      </c>
      <c r="N244" t="s">
        <v>20</v>
      </c>
      <c r="O244" s="1">
        <v>43191</v>
      </c>
      <c r="P244" t="s">
        <v>27</v>
      </c>
      <c r="Q244">
        <v>146052.65</v>
      </c>
      <c r="AA244" t="s">
        <v>27</v>
      </c>
    </row>
    <row r="245" spans="13:27" x14ac:dyDescent="0.3">
      <c r="M245">
        <v>1</v>
      </c>
      <c r="N245" t="s">
        <v>16</v>
      </c>
      <c r="O245" s="1">
        <v>43587</v>
      </c>
      <c r="P245" t="s">
        <v>27</v>
      </c>
      <c r="Q245">
        <v>25000</v>
      </c>
      <c r="AA245" t="s">
        <v>27</v>
      </c>
    </row>
    <row r="246" spans="13:27" x14ac:dyDescent="0.3">
      <c r="M246">
        <v>13</v>
      </c>
      <c r="N246" t="s">
        <v>20</v>
      </c>
      <c r="O246" s="1">
        <v>43512</v>
      </c>
      <c r="P246" t="s">
        <v>431</v>
      </c>
      <c r="Q246">
        <v>1148.93</v>
      </c>
      <c r="AA246" t="s">
        <v>431</v>
      </c>
    </row>
    <row r="247" spans="13:27" x14ac:dyDescent="0.3">
      <c r="M247">
        <v>13</v>
      </c>
      <c r="N247" t="s">
        <v>20</v>
      </c>
      <c r="O247" s="1">
        <v>43512</v>
      </c>
      <c r="P247" t="s">
        <v>431</v>
      </c>
      <c r="Q247">
        <v>58300</v>
      </c>
      <c r="AA247" t="s">
        <v>431</v>
      </c>
    </row>
    <row r="248" spans="13:27" x14ac:dyDescent="0.3">
      <c r="M248">
        <v>12</v>
      </c>
      <c r="N248" t="s">
        <v>29</v>
      </c>
      <c r="O248" s="1">
        <v>43155</v>
      </c>
      <c r="P248" t="s">
        <v>27</v>
      </c>
      <c r="Q248">
        <v>6250</v>
      </c>
      <c r="AA248" t="s">
        <v>27</v>
      </c>
    </row>
    <row r="249" spans="13:27" x14ac:dyDescent="0.3">
      <c r="M249">
        <v>3</v>
      </c>
      <c r="N249" t="s">
        <v>29</v>
      </c>
      <c r="O249" s="1">
        <v>43520</v>
      </c>
      <c r="P249" t="s">
        <v>27</v>
      </c>
      <c r="Q249">
        <v>6250</v>
      </c>
      <c r="AA249" t="s">
        <v>27</v>
      </c>
    </row>
    <row r="250" spans="13:27" x14ac:dyDescent="0.3">
      <c r="M250">
        <v>12</v>
      </c>
      <c r="N250" t="s">
        <v>29</v>
      </c>
      <c r="O250" s="1">
        <v>43157</v>
      </c>
      <c r="P250" t="s">
        <v>27</v>
      </c>
      <c r="Q250">
        <v>12500</v>
      </c>
      <c r="AA250" t="s">
        <v>27</v>
      </c>
    </row>
    <row r="251" spans="13:27" x14ac:dyDescent="0.3">
      <c r="M251">
        <v>3</v>
      </c>
      <c r="N251" t="s">
        <v>29</v>
      </c>
      <c r="O251" s="1">
        <v>43522</v>
      </c>
      <c r="P251" t="s">
        <v>27</v>
      </c>
      <c r="Q251">
        <v>12500</v>
      </c>
      <c r="AA251" t="s">
        <v>27</v>
      </c>
    </row>
    <row r="252" spans="13:27" x14ac:dyDescent="0.3">
      <c r="M252">
        <v>3</v>
      </c>
      <c r="N252" t="s">
        <v>29</v>
      </c>
      <c r="O252" s="1">
        <v>43535</v>
      </c>
      <c r="P252" t="s">
        <v>432</v>
      </c>
      <c r="Q252">
        <v>2645.75</v>
      </c>
      <c r="AA252" t="s">
        <v>432</v>
      </c>
    </row>
    <row r="253" spans="13:27" x14ac:dyDescent="0.3">
      <c r="M253">
        <v>1</v>
      </c>
      <c r="N253" t="s">
        <v>25</v>
      </c>
      <c r="O253" s="1">
        <v>43158</v>
      </c>
      <c r="P253" t="s">
        <v>431</v>
      </c>
      <c r="Q253">
        <v>2939.29</v>
      </c>
      <c r="AA253" t="s">
        <v>431</v>
      </c>
    </row>
    <row r="254" spans="13:27" x14ac:dyDescent="0.3">
      <c r="M254">
        <v>1</v>
      </c>
      <c r="N254" t="s">
        <v>25</v>
      </c>
      <c r="O254" s="1">
        <v>43158</v>
      </c>
      <c r="P254" t="s">
        <v>27</v>
      </c>
      <c r="Q254">
        <v>5207.66</v>
      </c>
      <c r="AA254" t="s">
        <v>27</v>
      </c>
    </row>
    <row r="255" spans="13:27" x14ac:dyDescent="0.3">
      <c r="M255">
        <v>1</v>
      </c>
      <c r="N255" t="s">
        <v>25</v>
      </c>
      <c r="O255" s="1">
        <v>43523</v>
      </c>
      <c r="P255" t="s">
        <v>27</v>
      </c>
      <c r="Q255">
        <v>5601.1</v>
      </c>
      <c r="AA255" t="s">
        <v>27</v>
      </c>
    </row>
    <row r="256" spans="13:27" x14ac:dyDescent="0.3">
      <c r="M256">
        <v>1</v>
      </c>
      <c r="N256" t="s">
        <v>25</v>
      </c>
      <c r="O256" s="1">
        <v>43158</v>
      </c>
      <c r="P256" t="s">
        <v>432</v>
      </c>
      <c r="Q256">
        <v>1972.37</v>
      </c>
      <c r="AA256" t="s">
        <v>432</v>
      </c>
    </row>
    <row r="257" spans="13:27" x14ac:dyDescent="0.3">
      <c r="M257">
        <v>1</v>
      </c>
      <c r="N257" t="s">
        <v>25</v>
      </c>
      <c r="O257" s="1">
        <v>43523</v>
      </c>
      <c r="P257" t="s">
        <v>432</v>
      </c>
      <c r="Q257">
        <v>2141.5500000000002</v>
      </c>
      <c r="AA257" t="s">
        <v>432</v>
      </c>
    </row>
    <row r="258" spans="13:27" x14ac:dyDescent="0.3">
      <c r="M258">
        <v>1</v>
      </c>
      <c r="N258" t="s">
        <v>25</v>
      </c>
      <c r="O258" s="1">
        <v>43526</v>
      </c>
      <c r="P258" t="s">
        <v>27</v>
      </c>
      <c r="Q258">
        <v>3136.39</v>
      </c>
      <c r="AA258" t="s">
        <v>27</v>
      </c>
    </row>
    <row r="259" spans="13:27" x14ac:dyDescent="0.3">
      <c r="M259">
        <v>1</v>
      </c>
      <c r="N259" t="s">
        <v>43</v>
      </c>
      <c r="O259" s="1">
        <v>43784</v>
      </c>
      <c r="P259" t="s">
        <v>27</v>
      </c>
      <c r="Q259">
        <v>35127.9</v>
      </c>
      <c r="AA259" t="s">
        <v>27</v>
      </c>
    </row>
    <row r="260" spans="13:27" x14ac:dyDescent="0.3">
      <c r="M260">
        <v>11</v>
      </c>
      <c r="N260" t="s">
        <v>38</v>
      </c>
      <c r="O260" s="1">
        <v>43536</v>
      </c>
      <c r="P260" t="s">
        <v>432</v>
      </c>
      <c r="Q260">
        <v>18229.13</v>
      </c>
      <c r="AA260" t="s">
        <v>432</v>
      </c>
    </row>
    <row r="261" spans="13:27" x14ac:dyDescent="0.3">
      <c r="M261">
        <v>11</v>
      </c>
      <c r="N261" t="s">
        <v>16</v>
      </c>
      <c r="O261" s="1">
        <v>43175</v>
      </c>
      <c r="P261" t="s">
        <v>432</v>
      </c>
      <c r="Q261">
        <v>6158.75</v>
      </c>
      <c r="AA261" t="s">
        <v>432</v>
      </c>
    </row>
    <row r="262" spans="13:27" x14ac:dyDescent="0.3">
      <c r="M262">
        <v>1</v>
      </c>
      <c r="N262" t="s">
        <v>23</v>
      </c>
      <c r="O262" s="1">
        <v>43122</v>
      </c>
      <c r="P262" t="s">
        <v>432</v>
      </c>
      <c r="Q262">
        <v>825</v>
      </c>
      <c r="AA262" t="s">
        <v>432</v>
      </c>
    </row>
    <row r="263" spans="13:27" x14ac:dyDescent="0.3">
      <c r="M263">
        <v>9</v>
      </c>
      <c r="N263" t="s">
        <v>25</v>
      </c>
      <c r="O263" s="1">
        <v>43151</v>
      </c>
      <c r="P263" t="s">
        <v>27</v>
      </c>
      <c r="Q263">
        <v>8452.1299999999992</v>
      </c>
      <c r="AA263" t="s">
        <v>27</v>
      </c>
    </row>
    <row r="264" spans="13:27" x14ac:dyDescent="0.3">
      <c r="M264">
        <v>9</v>
      </c>
      <c r="N264" t="s">
        <v>25</v>
      </c>
      <c r="O264" s="1">
        <v>43466</v>
      </c>
      <c r="P264" t="s">
        <v>432</v>
      </c>
      <c r="Q264">
        <v>7475</v>
      </c>
      <c r="AA264" t="s">
        <v>432</v>
      </c>
    </row>
    <row r="265" spans="13:27" x14ac:dyDescent="0.3">
      <c r="M265">
        <v>9</v>
      </c>
      <c r="N265" t="s">
        <v>25</v>
      </c>
      <c r="O265" s="1">
        <v>43507</v>
      </c>
      <c r="P265" t="s">
        <v>432</v>
      </c>
      <c r="Q265">
        <v>15563.87</v>
      </c>
      <c r="AA265" t="s">
        <v>432</v>
      </c>
    </row>
    <row r="266" spans="13:27" x14ac:dyDescent="0.3">
      <c r="M266">
        <v>9</v>
      </c>
      <c r="N266" t="s">
        <v>20</v>
      </c>
      <c r="O266" s="1">
        <v>43432</v>
      </c>
      <c r="P266" t="s">
        <v>432</v>
      </c>
      <c r="Q266">
        <v>2739.83</v>
      </c>
      <c r="AA266" t="s">
        <v>432</v>
      </c>
    </row>
    <row r="267" spans="13:27" x14ac:dyDescent="0.3">
      <c r="M267">
        <v>9</v>
      </c>
      <c r="N267" t="s">
        <v>20</v>
      </c>
      <c r="O267" s="1">
        <v>43463</v>
      </c>
      <c r="P267" t="s">
        <v>27</v>
      </c>
      <c r="Q267">
        <v>2228.33</v>
      </c>
      <c r="AA267" t="s">
        <v>27</v>
      </c>
    </row>
    <row r="268" spans="13:27" x14ac:dyDescent="0.3">
      <c r="M268">
        <v>9</v>
      </c>
      <c r="N268" t="s">
        <v>25</v>
      </c>
      <c r="O268" s="1">
        <v>43516</v>
      </c>
      <c r="P268" t="s">
        <v>27</v>
      </c>
      <c r="Q268">
        <v>7162.88</v>
      </c>
      <c r="AA268" t="s">
        <v>27</v>
      </c>
    </row>
    <row r="269" spans="13:27" x14ac:dyDescent="0.3">
      <c r="M269">
        <v>13</v>
      </c>
      <c r="N269" t="s">
        <v>25</v>
      </c>
      <c r="O269" s="1">
        <v>43504</v>
      </c>
      <c r="P269" t="s">
        <v>431</v>
      </c>
      <c r="Q269">
        <v>1569.64</v>
      </c>
      <c r="AA269" t="s">
        <v>431</v>
      </c>
    </row>
    <row r="270" spans="13:27" x14ac:dyDescent="0.3">
      <c r="M270">
        <v>1</v>
      </c>
      <c r="N270" t="s">
        <v>25</v>
      </c>
      <c r="O270" s="1">
        <v>43169</v>
      </c>
      <c r="P270" t="s">
        <v>431</v>
      </c>
      <c r="Q270">
        <v>2340.25</v>
      </c>
      <c r="AA270" t="s">
        <v>431</v>
      </c>
    </row>
    <row r="271" spans="13:27" x14ac:dyDescent="0.3">
      <c r="M271">
        <v>1</v>
      </c>
      <c r="N271" t="s">
        <v>25</v>
      </c>
      <c r="O271" s="1">
        <v>43169</v>
      </c>
      <c r="P271" t="s">
        <v>431</v>
      </c>
      <c r="Q271">
        <v>125</v>
      </c>
      <c r="AA271" t="s">
        <v>431</v>
      </c>
    </row>
    <row r="272" spans="13:27" x14ac:dyDescent="0.3">
      <c r="M272">
        <v>11</v>
      </c>
      <c r="N272" t="s">
        <v>16</v>
      </c>
      <c r="O272" s="1">
        <v>43252</v>
      </c>
      <c r="P272" t="s">
        <v>431</v>
      </c>
      <c r="Q272">
        <v>100000</v>
      </c>
      <c r="AA272" t="s">
        <v>431</v>
      </c>
    </row>
    <row r="273" spans="13:27" x14ac:dyDescent="0.3">
      <c r="M273">
        <v>11</v>
      </c>
      <c r="N273" t="s">
        <v>16</v>
      </c>
      <c r="O273" s="1">
        <v>43315</v>
      </c>
      <c r="P273" t="s">
        <v>431</v>
      </c>
      <c r="AA273" t="s">
        <v>431</v>
      </c>
    </row>
    <row r="274" spans="13:27" x14ac:dyDescent="0.3">
      <c r="M274">
        <v>11</v>
      </c>
      <c r="N274" t="s">
        <v>16</v>
      </c>
      <c r="O274" s="1">
        <v>43577</v>
      </c>
      <c r="P274" t="s">
        <v>432</v>
      </c>
      <c r="Q274">
        <v>60025</v>
      </c>
      <c r="AA274" t="s">
        <v>432</v>
      </c>
    </row>
    <row r="275" spans="13:27" x14ac:dyDescent="0.3">
      <c r="M275">
        <v>11</v>
      </c>
      <c r="N275" t="s">
        <v>16</v>
      </c>
      <c r="O275" s="1">
        <v>43654</v>
      </c>
      <c r="P275" t="s">
        <v>432</v>
      </c>
      <c r="Q275">
        <v>60025</v>
      </c>
      <c r="AA275" t="s">
        <v>432</v>
      </c>
    </row>
    <row r="276" spans="13:27" x14ac:dyDescent="0.3">
      <c r="M276">
        <v>11</v>
      </c>
      <c r="N276" t="s">
        <v>16</v>
      </c>
      <c r="O276" s="1">
        <v>43654</v>
      </c>
      <c r="P276" t="s">
        <v>432</v>
      </c>
      <c r="Q276">
        <v>60025</v>
      </c>
      <c r="AA276" t="s">
        <v>432</v>
      </c>
    </row>
    <row r="277" spans="13:27" x14ac:dyDescent="0.3">
      <c r="M277">
        <v>10</v>
      </c>
      <c r="N277" t="s">
        <v>20</v>
      </c>
      <c r="O277" s="1">
        <v>43280</v>
      </c>
      <c r="P277" t="s">
        <v>27</v>
      </c>
      <c r="Q277">
        <v>5839.35</v>
      </c>
      <c r="AA277" t="s">
        <v>27</v>
      </c>
    </row>
    <row r="278" spans="13:27" x14ac:dyDescent="0.3">
      <c r="M278">
        <v>3</v>
      </c>
      <c r="N278" t="s">
        <v>29</v>
      </c>
      <c r="O278" s="1">
        <v>43466</v>
      </c>
      <c r="P278" t="s">
        <v>27</v>
      </c>
      <c r="Q278">
        <v>36833.85</v>
      </c>
      <c r="AA278" t="s">
        <v>27</v>
      </c>
    </row>
    <row r="279" spans="13:27" x14ac:dyDescent="0.3">
      <c r="M279">
        <v>3</v>
      </c>
      <c r="N279" t="s">
        <v>29</v>
      </c>
      <c r="O279" s="1">
        <v>43646</v>
      </c>
      <c r="P279" t="s">
        <v>27</v>
      </c>
      <c r="Q279">
        <v>6268.75</v>
      </c>
      <c r="AA279" t="s">
        <v>27</v>
      </c>
    </row>
    <row r="280" spans="13:27" x14ac:dyDescent="0.3">
      <c r="M280">
        <v>3</v>
      </c>
      <c r="N280" t="s">
        <v>29</v>
      </c>
      <c r="O280" s="1">
        <v>43646</v>
      </c>
      <c r="P280" t="s">
        <v>27</v>
      </c>
      <c r="Q280">
        <v>45473.07</v>
      </c>
      <c r="AA280" t="s">
        <v>27</v>
      </c>
    </row>
    <row r="281" spans="13:27" x14ac:dyDescent="0.3">
      <c r="M281">
        <v>3</v>
      </c>
      <c r="N281" t="s">
        <v>29</v>
      </c>
      <c r="O281" s="1">
        <v>43646</v>
      </c>
      <c r="P281" t="s">
        <v>27</v>
      </c>
      <c r="Q281">
        <v>9436.56</v>
      </c>
      <c r="AA281" t="s">
        <v>27</v>
      </c>
    </row>
    <row r="282" spans="13:27" x14ac:dyDescent="0.3">
      <c r="M282">
        <v>3</v>
      </c>
      <c r="N282" t="s">
        <v>29</v>
      </c>
      <c r="O282" s="1">
        <v>43646</v>
      </c>
      <c r="P282" t="s">
        <v>27</v>
      </c>
      <c r="Q282">
        <v>30030.63</v>
      </c>
      <c r="AA282" t="s">
        <v>27</v>
      </c>
    </row>
    <row r="283" spans="13:27" x14ac:dyDescent="0.3">
      <c r="M283">
        <v>1</v>
      </c>
      <c r="N283" t="s">
        <v>23</v>
      </c>
      <c r="O283" s="1">
        <v>43369</v>
      </c>
      <c r="P283" t="s">
        <v>432</v>
      </c>
      <c r="Q283">
        <v>2722.5</v>
      </c>
      <c r="AA283" t="s">
        <v>432</v>
      </c>
    </row>
    <row r="284" spans="13:27" x14ac:dyDescent="0.3">
      <c r="M284">
        <v>6</v>
      </c>
      <c r="N284" t="s">
        <v>16</v>
      </c>
      <c r="O284" s="1">
        <v>43081</v>
      </c>
      <c r="P284" t="s">
        <v>431</v>
      </c>
      <c r="Q284">
        <v>71875</v>
      </c>
      <c r="AA284" t="s">
        <v>431</v>
      </c>
    </row>
    <row r="285" spans="13:27" x14ac:dyDescent="0.3">
      <c r="M285">
        <v>6</v>
      </c>
      <c r="N285" t="s">
        <v>16</v>
      </c>
      <c r="O285" s="1">
        <v>43446</v>
      </c>
      <c r="P285" t="s">
        <v>27</v>
      </c>
      <c r="Q285">
        <v>62500</v>
      </c>
      <c r="AA285" t="s">
        <v>27</v>
      </c>
    </row>
    <row r="286" spans="13:27" x14ac:dyDescent="0.3">
      <c r="M286">
        <v>6</v>
      </c>
      <c r="N286" t="s">
        <v>16</v>
      </c>
      <c r="O286" s="1">
        <v>43313</v>
      </c>
      <c r="P286" t="s">
        <v>27</v>
      </c>
      <c r="Q286">
        <v>84375</v>
      </c>
      <c r="AA286" t="s">
        <v>27</v>
      </c>
    </row>
    <row r="287" spans="13:27" x14ac:dyDescent="0.3">
      <c r="M287">
        <v>3</v>
      </c>
      <c r="N287" t="s">
        <v>29</v>
      </c>
      <c r="O287" s="1">
        <v>43070</v>
      </c>
      <c r="P287" t="s">
        <v>431</v>
      </c>
      <c r="Q287">
        <v>55107.13</v>
      </c>
      <c r="AA287" t="s">
        <v>431</v>
      </c>
    </row>
    <row r="288" spans="13:27" x14ac:dyDescent="0.3">
      <c r="M288">
        <v>12</v>
      </c>
      <c r="N288" t="s">
        <v>29</v>
      </c>
      <c r="O288" s="1">
        <v>43435</v>
      </c>
      <c r="P288" t="s">
        <v>27</v>
      </c>
      <c r="Q288">
        <v>231094.04</v>
      </c>
      <c r="AA288" t="s">
        <v>27</v>
      </c>
    </row>
    <row r="289" spans="13:27" x14ac:dyDescent="0.3">
      <c r="M289">
        <v>1</v>
      </c>
      <c r="N289" t="s">
        <v>16</v>
      </c>
      <c r="O289" s="1">
        <v>43246</v>
      </c>
      <c r="P289" t="s">
        <v>432</v>
      </c>
      <c r="Q289">
        <v>943.5</v>
      </c>
      <c r="AA289" t="s">
        <v>432</v>
      </c>
    </row>
    <row r="290" spans="13:27" x14ac:dyDescent="0.3">
      <c r="M290">
        <v>1</v>
      </c>
      <c r="N290" t="s">
        <v>16</v>
      </c>
      <c r="O290" s="1">
        <v>43245</v>
      </c>
      <c r="P290" t="s">
        <v>432</v>
      </c>
      <c r="Q290">
        <v>2809.13</v>
      </c>
      <c r="AA290" t="s">
        <v>432</v>
      </c>
    </row>
    <row r="291" spans="13:27" x14ac:dyDescent="0.3">
      <c r="M291">
        <v>1</v>
      </c>
      <c r="N291" t="s">
        <v>16</v>
      </c>
      <c r="O291" s="1">
        <v>43245</v>
      </c>
      <c r="P291" t="s">
        <v>27</v>
      </c>
      <c r="Q291">
        <v>2809.25</v>
      </c>
      <c r="AA291" t="s">
        <v>27</v>
      </c>
    </row>
    <row r="292" spans="13:27" x14ac:dyDescent="0.3">
      <c r="M292">
        <v>2</v>
      </c>
      <c r="N292" t="s">
        <v>23</v>
      </c>
      <c r="O292" s="1">
        <v>43801</v>
      </c>
      <c r="P292" t="s">
        <v>431</v>
      </c>
      <c r="Q292">
        <v>20625</v>
      </c>
      <c r="AA292" t="s">
        <v>431</v>
      </c>
    </row>
    <row r="293" spans="13:27" x14ac:dyDescent="0.3">
      <c r="M293">
        <v>2</v>
      </c>
      <c r="N293" t="s">
        <v>43</v>
      </c>
      <c r="O293" s="1">
        <v>43675</v>
      </c>
      <c r="P293" t="s">
        <v>431</v>
      </c>
      <c r="Q293">
        <v>32683</v>
      </c>
      <c r="AA293" t="s">
        <v>431</v>
      </c>
    </row>
    <row r="294" spans="13:27" x14ac:dyDescent="0.3">
      <c r="M294">
        <v>2</v>
      </c>
      <c r="N294" t="s">
        <v>43</v>
      </c>
      <c r="O294" s="1">
        <v>43675</v>
      </c>
      <c r="P294" t="s">
        <v>431</v>
      </c>
      <c r="Q294">
        <v>84590.55</v>
      </c>
      <c r="AA294" t="s">
        <v>431</v>
      </c>
    </row>
    <row r="295" spans="13:27" x14ac:dyDescent="0.3">
      <c r="M295">
        <v>2</v>
      </c>
      <c r="N295" t="s">
        <v>43</v>
      </c>
      <c r="O295" s="1">
        <v>43675</v>
      </c>
      <c r="P295" t="s">
        <v>431</v>
      </c>
      <c r="Q295">
        <v>10547.63</v>
      </c>
      <c r="AA295" t="s">
        <v>431</v>
      </c>
    </row>
    <row r="296" spans="13:27" x14ac:dyDescent="0.3">
      <c r="M296">
        <v>2</v>
      </c>
      <c r="N296" t="s">
        <v>16</v>
      </c>
      <c r="O296" s="1">
        <v>43672</v>
      </c>
      <c r="P296" t="s">
        <v>432</v>
      </c>
      <c r="Q296">
        <v>63000</v>
      </c>
      <c r="AA296" t="s">
        <v>432</v>
      </c>
    </row>
    <row r="297" spans="13:27" x14ac:dyDescent="0.3">
      <c r="M297">
        <v>8</v>
      </c>
      <c r="N297" t="s">
        <v>40</v>
      </c>
      <c r="O297" s="1">
        <v>43309</v>
      </c>
      <c r="P297" t="s">
        <v>27</v>
      </c>
      <c r="Q297">
        <v>121875</v>
      </c>
      <c r="AA297" t="s">
        <v>27</v>
      </c>
    </row>
    <row r="298" spans="13:27" x14ac:dyDescent="0.3">
      <c r="M298">
        <v>8</v>
      </c>
      <c r="N298" t="s">
        <v>40</v>
      </c>
      <c r="O298" s="1">
        <v>43664</v>
      </c>
      <c r="P298" t="s">
        <v>27</v>
      </c>
      <c r="Q298">
        <v>8174.5</v>
      </c>
      <c r="AA298" t="s">
        <v>27</v>
      </c>
    </row>
    <row r="299" spans="13:27" x14ac:dyDescent="0.3">
      <c r="M299">
        <v>4</v>
      </c>
      <c r="N299" t="s">
        <v>40</v>
      </c>
      <c r="O299" s="1">
        <v>43674</v>
      </c>
      <c r="P299" t="s">
        <v>27</v>
      </c>
      <c r="Q299">
        <v>115781.25</v>
      </c>
      <c r="AA299" t="s">
        <v>27</v>
      </c>
    </row>
    <row r="300" spans="13:27" x14ac:dyDescent="0.3">
      <c r="M300">
        <v>3</v>
      </c>
      <c r="N300" t="s">
        <v>29</v>
      </c>
      <c r="O300" s="1">
        <v>43555</v>
      </c>
      <c r="P300" t="s">
        <v>27</v>
      </c>
      <c r="Q300">
        <v>318411.5</v>
      </c>
      <c r="AA300" t="s">
        <v>27</v>
      </c>
    </row>
    <row r="301" spans="13:27" x14ac:dyDescent="0.3">
      <c r="M301">
        <v>3</v>
      </c>
      <c r="N301" t="s">
        <v>29</v>
      </c>
      <c r="O301" s="1">
        <v>43556</v>
      </c>
      <c r="P301" t="s">
        <v>27</v>
      </c>
      <c r="Q301">
        <v>344794.13</v>
      </c>
      <c r="AA301" t="s">
        <v>27</v>
      </c>
    </row>
    <row r="302" spans="13:27" x14ac:dyDescent="0.3">
      <c r="M302">
        <v>3</v>
      </c>
      <c r="N302" t="s">
        <v>29</v>
      </c>
      <c r="O302" s="1">
        <v>43291</v>
      </c>
      <c r="P302" t="s">
        <v>27</v>
      </c>
      <c r="Q302">
        <v>140949.5</v>
      </c>
      <c r="AA302" t="s">
        <v>27</v>
      </c>
    </row>
    <row r="303" spans="13:27" x14ac:dyDescent="0.3">
      <c r="M303">
        <v>3</v>
      </c>
      <c r="N303" t="s">
        <v>29</v>
      </c>
      <c r="O303" s="1">
        <v>43101</v>
      </c>
      <c r="P303" t="s">
        <v>27</v>
      </c>
      <c r="Q303">
        <v>460832.14</v>
      </c>
      <c r="AA303" t="s">
        <v>27</v>
      </c>
    </row>
    <row r="304" spans="13:27" x14ac:dyDescent="0.3">
      <c r="M304">
        <v>3</v>
      </c>
      <c r="N304" t="s">
        <v>29</v>
      </c>
      <c r="O304" s="1">
        <v>43466</v>
      </c>
      <c r="P304" t="s">
        <v>27</v>
      </c>
      <c r="Q304">
        <v>257590.8</v>
      </c>
      <c r="AA304" t="s">
        <v>27</v>
      </c>
    </row>
    <row r="305" spans="13:27" x14ac:dyDescent="0.3">
      <c r="M305">
        <v>3</v>
      </c>
      <c r="N305" t="s">
        <v>29</v>
      </c>
      <c r="O305" s="1">
        <v>43466</v>
      </c>
      <c r="P305" t="s">
        <v>27</v>
      </c>
      <c r="Q305">
        <v>-98802.02</v>
      </c>
      <c r="AA305" t="s">
        <v>27</v>
      </c>
    </row>
    <row r="306" spans="13:27" x14ac:dyDescent="0.3">
      <c r="M306">
        <v>3</v>
      </c>
      <c r="N306" t="s">
        <v>29</v>
      </c>
      <c r="O306" s="1">
        <v>43138</v>
      </c>
      <c r="P306" t="s">
        <v>432</v>
      </c>
      <c r="Q306">
        <v>338.55</v>
      </c>
      <c r="AA306" t="s">
        <v>432</v>
      </c>
    </row>
    <row r="307" spans="13:27" x14ac:dyDescent="0.3">
      <c r="M307">
        <v>3</v>
      </c>
      <c r="N307" t="s">
        <v>29</v>
      </c>
      <c r="O307" s="1">
        <v>43555</v>
      </c>
      <c r="P307" t="s">
        <v>27</v>
      </c>
      <c r="Q307">
        <v>40625</v>
      </c>
      <c r="AA307" t="s">
        <v>27</v>
      </c>
    </row>
    <row r="308" spans="13:27" x14ac:dyDescent="0.3">
      <c r="M308">
        <v>3</v>
      </c>
      <c r="N308" t="s">
        <v>29</v>
      </c>
      <c r="O308" s="1">
        <v>43556</v>
      </c>
      <c r="P308" t="s">
        <v>27</v>
      </c>
      <c r="Q308">
        <v>37500</v>
      </c>
      <c r="AA308" t="s">
        <v>27</v>
      </c>
    </row>
    <row r="309" spans="13:27" x14ac:dyDescent="0.3">
      <c r="M309">
        <v>3</v>
      </c>
      <c r="N309" t="s">
        <v>29</v>
      </c>
      <c r="O309" s="1">
        <v>43101</v>
      </c>
      <c r="P309" t="s">
        <v>27</v>
      </c>
      <c r="Q309">
        <v>55361.599999999999</v>
      </c>
      <c r="AA309" t="s">
        <v>27</v>
      </c>
    </row>
    <row r="310" spans="13:27" x14ac:dyDescent="0.3">
      <c r="M310">
        <v>3</v>
      </c>
      <c r="N310" t="s">
        <v>29</v>
      </c>
      <c r="O310" s="1">
        <v>43466</v>
      </c>
      <c r="P310" t="s">
        <v>27</v>
      </c>
      <c r="Q310">
        <v>86723.5</v>
      </c>
      <c r="AA310" t="s">
        <v>27</v>
      </c>
    </row>
    <row r="311" spans="13:27" x14ac:dyDescent="0.3">
      <c r="M311">
        <v>3</v>
      </c>
      <c r="N311" t="s">
        <v>29</v>
      </c>
      <c r="O311" s="1">
        <v>43831</v>
      </c>
      <c r="P311" t="s">
        <v>27</v>
      </c>
      <c r="Q311">
        <v>21680.799999999999</v>
      </c>
      <c r="AA311" t="s">
        <v>27</v>
      </c>
    </row>
    <row r="312" spans="13:27" x14ac:dyDescent="0.3">
      <c r="M312">
        <v>3</v>
      </c>
      <c r="N312" t="s">
        <v>29</v>
      </c>
      <c r="O312" s="1">
        <v>43301</v>
      </c>
      <c r="P312" t="s">
        <v>432</v>
      </c>
      <c r="Q312">
        <v>17419.13</v>
      </c>
      <c r="AA312" t="s">
        <v>432</v>
      </c>
    </row>
    <row r="313" spans="13:27" x14ac:dyDescent="0.3">
      <c r="M313">
        <v>3</v>
      </c>
      <c r="N313" t="s">
        <v>29</v>
      </c>
      <c r="O313" s="1">
        <v>43348</v>
      </c>
      <c r="P313" t="s">
        <v>432</v>
      </c>
      <c r="Q313">
        <v>5165.63</v>
      </c>
      <c r="AA313" t="s">
        <v>432</v>
      </c>
    </row>
    <row r="314" spans="13:27" x14ac:dyDescent="0.3">
      <c r="M314">
        <v>3</v>
      </c>
      <c r="N314" t="s">
        <v>29</v>
      </c>
      <c r="O314" s="1">
        <v>43608</v>
      </c>
      <c r="P314" t="s">
        <v>432</v>
      </c>
      <c r="Q314">
        <v>9990.15</v>
      </c>
      <c r="AA314" t="s">
        <v>432</v>
      </c>
    </row>
    <row r="315" spans="13:27" x14ac:dyDescent="0.3">
      <c r="M315">
        <v>3</v>
      </c>
      <c r="N315" t="s">
        <v>29</v>
      </c>
      <c r="O315" s="1">
        <v>43262</v>
      </c>
      <c r="P315" t="s">
        <v>432</v>
      </c>
      <c r="Q315">
        <v>10625</v>
      </c>
      <c r="AA315" t="s">
        <v>432</v>
      </c>
    </row>
    <row r="316" spans="13:27" x14ac:dyDescent="0.3">
      <c r="M316">
        <v>3</v>
      </c>
      <c r="N316" t="s">
        <v>29</v>
      </c>
      <c r="O316" s="1">
        <v>42917</v>
      </c>
      <c r="P316" t="s">
        <v>27</v>
      </c>
      <c r="Q316">
        <v>14399.88</v>
      </c>
      <c r="AA316" t="s">
        <v>27</v>
      </c>
    </row>
    <row r="317" spans="13:27" x14ac:dyDescent="0.3">
      <c r="M317">
        <v>3</v>
      </c>
      <c r="N317" t="s">
        <v>29</v>
      </c>
      <c r="O317" s="1">
        <v>43647</v>
      </c>
      <c r="P317" t="s">
        <v>27</v>
      </c>
      <c r="Q317">
        <v>20165.5</v>
      </c>
      <c r="AA317" t="s">
        <v>27</v>
      </c>
    </row>
    <row r="318" spans="13:27" x14ac:dyDescent="0.3">
      <c r="M318">
        <v>3</v>
      </c>
      <c r="N318" t="s">
        <v>29</v>
      </c>
      <c r="O318" s="1">
        <v>43556</v>
      </c>
      <c r="P318" t="s">
        <v>432</v>
      </c>
      <c r="Q318">
        <v>11593.27</v>
      </c>
      <c r="AA318" t="s">
        <v>432</v>
      </c>
    </row>
    <row r="319" spans="13:27" x14ac:dyDescent="0.3">
      <c r="M319">
        <v>3</v>
      </c>
      <c r="N319" t="s">
        <v>29</v>
      </c>
      <c r="O319" s="1">
        <v>43221</v>
      </c>
      <c r="P319" t="s">
        <v>27</v>
      </c>
      <c r="Q319">
        <v>1185.9000000000001</v>
      </c>
      <c r="AA319" t="s">
        <v>27</v>
      </c>
    </row>
    <row r="320" spans="13:27" x14ac:dyDescent="0.3">
      <c r="M320">
        <v>3</v>
      </c>
      <c r="N320" t="s">
        <v>29</v>
      </c>
      <c r="O320" s="1">
        <v>43586</v>
      </c>
      <c r="P320" t="s">
        <v>27</v>
      </c>
      <c r="Q320">
        <v>1005</v>
      </c>
      <c r="AA320" t="s">
        <v>27</v>
      </c>
    </row>
    <row r="321" spans="13:27" x14ac:dyDescent="0.3">
      <c r="M321">
        <v>3</v>
      </c>
      <c r="N321" t="s">
        <v>29</v>
      </c>
      <c r="O321" s="1">
        <v>43006</v>
      </c>
      <c r="P321" t="s">
        <v>27</v>
      </c>
      <c r="Q321">
        <v>1050.3800000000001</v>
      </c>
      <c r="AA321" t="s">
        <v>27</v>
      </c>
    </row>
    <row r="322" spans="13:27" x14ac:dyDescent="0.3">
      <c r="M322">
        <v>3</v>
      </c>
      <c r="N322" t="s">
        <v>29</v>
      </c>
      <c r="O322" s="1">
        <v>43371</v>
      </c>
      <c r="P322" t="s">
        <v>27</v>
      </c>
      <c r="Q322">
        <v>6250</v>
      </c>
      <c r="AA322" t="s">
        <v>27</v>
      </c>
    </row>
    <row r="323" spans="13:27" x14ac:dyDescent="0.3">
      <c r="M323">
        <v>3</v>
      </c>
      <c r="N323" t="s">
        <v>29</v>
      </c>
      <c r="O323" s="1">
        <v>43402</v>
      </c>
      <c r="P323" t="s">
        <v>27</v>
      </c>
      <c r="AA323" t="s">
        <v>27</v>
      </c>
    </row>
    <row r="324" spans="13:27" x14ac:dyDescent="0.3">
      <c r="M324">
        <v>3</v>
      </c>
      <c r="N324" t="s">
        <v>29</v>
      </c>
      <c r="O324" s="1">
        <v>43371</v>
      </c>
      <c r="P324" t="s">
        <v>27</v>
      </c>
      <c r="Q324">
        <v>6250</v>
      </c>
      <c r="AA324" t="s">
        <v>27</v>
      </c>
    </row>
    <row r="325" spans="13:27" x14ac:dyDescent="0.3">
      <c r="M325">
        <v>3</v>
      </c>
      <c r="N325" t="s">
        <v>29</v>
      </c>
      <c r="O325" s="1">
        <v>43736</v>
      </c>
      <c r="P325" t="s">
        <v>27</v>
      </c>
      <c r="Q325">
        <v>18814.25</v>
      </c>
      <c r="AA325" t="s">
        <v>27</v>
      </c>
    </row>
    <row r="326" spans="13:27" x14ac:dyDescent="0.3">
      <c r="M326">
        <v>3</v>
      </c>
      <c r="N326" t="s">
        <v>29</v>
      </c>
      <c r="O326" s="1">
        <v>43555</v>
      </c>
      <c r="P326" t="s">
        <v>27</v>
      </c>
      <c r="Q326">
        <v>200659.63</v>
      </c>
      <c r="AA326" t="s">
        <v>27</v>
      </c>
    </row>
    <row r="327" spans="13:27" x14ac:dyDescent="0.3">
      <c r="M327">
        <v>3</v>
      </c>
      <c r="N327" t="s">
        <v>29</v>
      </c>
      <c r="O327" s="1">
        <v>43556</v>
      </c>
      <c r="P327" t="s">
        <v>27</v>
      </c>
      <c r="Q327">
        <v>215165</v>
      </c>
      <c r="AA327" t="s">
        <v>27</v>
      </c>
    </row>
    <row r="328" spans="13:27" x14ac:dyDescent="0.3">
      <c r="M328">
        <v>3</v>
      </c>
      <c r="N328" t="s">
        <v>29</v>
      </c>
      <c r="O328" s="1">
        <v>43138</v>
      </c>
      <c r="P328" t="s">
        <v>432</v>
      </c>
      <c r="Q328">
        <v>97.35</v>
      </c>
      <c r="AA328" t="s">
        <v>432</v>
      </c>
    </row>
    <row r="329" spans="13:27" x14ac:dyDescent="0.3">
      <c r="M329">
        <v>3</v>
      </c>
      <c r="N329" t="s">
        <v>29</v>
      </c>
      <c r="O329" s="1">
        <v>43585</v>
      </c>
      <c r="P329" t="s">
        <v>432</v>
      </c>
      <c r="Q329">
        <v>3854.23</v>
      </c>
      <c r="AA329" t="s">
        <v>432</v>
      </c>
    </row>
    <row r="330" spans="13:27" x14ac:dyDescent="0.3">
      <c r="M330">
        <v>3</v>
      </c>
      <c r="N330" t="s">
        <v>29</v>
      </c>
      <c r="O330" s="1">
        <v>43513</v>
      </c>
      <c r="P330" t="s">
        <v>27</v>
      </c>
      <c r="Q330">
        <v>6739.76</v>
      </c>
      <c r="AA330" t="s">
        <v>27</v>
      </c>
    </row>
    <row r="331" spans="13:27" x14ac:dyDescent="0.3">
      <c r="M331">
        <v>3</v>
      </c>
      <c r="N331" t="s">
        <v>29</v>
      </c>
      <c r="O331" s="1">
        <v>43528</v>
      </c>
      <c r="P331" t="s">
        <v>432</v>
      </c>
      <c r="Q331">
        <v>6739.76</v>
      </c>
      <c r="AA331" t="s">
        <v>432</v>
      </c>
    </row>
    <row r="332" spans="13:27" x14ac:dyDescent="0.3">
      <c r="M332">
        <v>3</v>
      </c>
      <c r="N332" t="s">
        <v>29</v>
      </c>
      <c r="O332" s="1">
        <v>43514</v>
      </c>
      <c r="P332" t="s">
        <v>432</v>
      </c>
      <c r="Q332">
        <v>8468.49</v>
      </c>
      <c r="AA332" t="s">
        <v>432</v>
      </c>
    </row>
    <row r="333" spans="13:27" x14ac:dyDescent="0.3">
      <c r="M333">
        <v>3</v>
      </c>
      <c r="N333" t="s">
        <v>29</v>
      </c>
      <c r="O333" s="1">
        <v>43514</v>
      </c>
      <c r="P333" t="s">
        <v>432</v>
      </c>
      <c r="Q333">
        <v>529.13</v>
      </c>
      <c r="AA333" t="s">
        <v>432</v>
      </c>
    </row>
    <row r="334" spans="13:27" x14ac:dyDescent="0.3">
      <c r="M334">
        <v>1</v>
      </c>
      <c r="N334" t="s">
        <v>16</v>
      </c>
      <c r="O334" s="1">
        <v>43560</v>
      </c>
      <c r="P334" t="s">
        <v>432</v>
      </c>
      <c r="Q334">
        <v>162500</v>
      </c>
      <c r="AA334" t="s">
        <v>432</v>
      </c>
    </row>
    <row r="335" spans="13:27" x14ac:dyDescent="0.3">
      <c r="M335">
        <v>1</v>
      </c>
      <c r="N335" t="s">
        <v>16</v>
      </c>
      <c r="O335" s="1">
        <v>43573</v>
      </c>
      <c r="P335" t="s">
        <v>432</v>
      </c>
      <c r="Q335">
        <v>250000</v>
      </c>
      <c r="AA335" t="s">
        <v>432</v>
      </c>
    </row>
    <row r="336" spans="13:27" x14ac:dyDescent="0.3">
      <c r="M336">
        <v>1</v>
      </c>
      <c r="N336" t="s">
        <v>38</v>
      </c>
      <c r="O336" s="1">
        <v>42949</v>
      </c>
      <c r="P336" t="s">
        <v>432</v>
      </c>
      <c r="Q336">
        <v>78837.100000000006</v>
      </c>
      <c r="AA336" t="s">
        <v>432</v>
      </c>
    </row>
    <row r="337" spans="13:27" x14ac:dyDescent="0.3">
      <c r="M337">
        <v>1</v>
      </c>
      <c r="N337" t="s">
        <v>16</v>
      </c>
      <c r="O337" s="1">
        <v>43182</v>
      </c>
      <c r="P337" t="s">
        <v>27</v>
      </c>
      <c r="Q337">
        <v>21875</v>
      </c>
      <c r="AA337" t="s">
        <v>27</v>
      </c>
    </row>
    <row r="338" spans="13:27" x14ac:dyDescent="0.3">
      <c r="M338">
        <v>1</v>
      </c>
      <c r="N338" t="s">
        <v>16</v>
      </c>
      <c r="O338" s="1">
        <v>43577</v>
      </c>
      <c r="P338" t="s">
        <v>27</v>
      </c>
      <c r="Q338">
        <v>59322</v>
      </c>
      <c r="AA338" t="s">
        <v>27</v>
      </c>
    </row>
    <row r="339" spans="13:27" x14ac:dyDescent="0.3">
      <c r="M339">
        <v>1</v>
      </c>
      <c r="N339" t="s">
        <v>38</v>
      </c>
      <c r="O339" s="1">
        <v>43822</v>
      </c>
      <c r="P339" t="s">
        <v>432</v>
      </c>
      <c r="Q339">
        <v>26763.4</v>
      </c>
      <c r="AA339" t="s">
        <v>432</v>
      </c>
    </row>
    <row r="340" spans="13:27" x14ac:dyDescent="0.3">
      <c r="M340">
        <v>1</v>
      </c>
      <c r="N340" t="s">
        <v>38</v>
      </c>
      <c r="O340" s="1">
        <v>43913</v>
      </c>
      <c r="P340" t="s">
        <v>432</v>
      </c>
      <c r="Q340">
        <v>26763.4</v>
      </c>
      <c r="AA340" t="s">
        <v>432</v>
      </c>
    </row>
    <row r="341" spans="13:27" x14ac:dyDescent="0.3">
      <c r="M341">
        <v>1</v>
      </c>
      <c r="N341" t="s">
        <v>38</v>
      </c>
      <c r="O341" s="1">
        <v>43274</v>
      </c>
      <c r="P341" t="s">
        <v>432</v>
      </c>
      <c r="Q341">
        <v>26763.439999999999</v>
      </c>
      <c r="AA341" t="s">
        <v>432</v>
      </c>
    </row>
    <row r="342" spans="13:27" x14ac:dyDescent="0.3">
      <c r="M342">
        <v>1</v>
      </c>
      <c r="N342" t="s">
        <v>38</v>
      </c>
      <c r="O342" s="1">
        <v>43366</v>
      </c>
      <c r="P342" t="s">
        <v>432</v>
      </c>
      <c r="Q342">
        <v>26763.439999999999</v>
      </c>
      <c r="AA342" t="s">
        <v>432</v>
      </c>
    </row>
    <row r="343" spans="13:27" x14ac:dyDescent="0.3">
      <c r="M343">
        <v>1</v>
      </c>
      <c r="N343" t="s">
        <v>38</v>
      </c>
      <c r="O343" s="1">
        <v>43457</v>
      </c>
      <c r="P343" t="s">
        <v>432</v>
      </c>
      <c r="Q343">
        <v>26763.439999999999</v>
      </c>
      <c r="AA343" t="s">
        <v>432</v>
      </c>
    </row>
    <row r="344" spans="13:27" x14ac:dyDescent="0.3">
      <c r="M344">
        <v>1</v>
      </c>
      <c r="N344" t="s">
        <v>38</v>
      </c>
      <c r="O344" s="1">
        <v>43547</v>
      </c>
      <c r="P344" t="s">
        <v>432</v>
      </c>
      <c r="Q344">
        <v>26763.439999999999</v>
      </c>
      <c r="AA344" t="s">
        <v>432</v>
      </c>
    </row>
    <row r="345" spans="13:27" x14ac:dyDescent="0.3">
      <c r="M345">
        <v>1</v>
      </c>
      <c r="N345" t="s">
        <v>38</v>
      </c>
      <c r="O345" s="1">
        <v>43639</v>
      </c>
      <c r="P345" t="s">
        <v>432</v>
      </c>
      <c r="Q345">
        <v>26763.439999999999</v>
      </c>
      <c r="AA345" t="s">
        <v>432</v>
      </c>
    </row>
    <row r="346" spans="13:27" x14ac:dyDescent="0.3">
      <c r="M346">
        <v>1</v>
      </c>
      <c r="N346" t="s">
        <v>38</v>
      </c>
      <c r="O346" s="1">
        <v>43731</v>
      </c>
      <c r="P346" t="s">
        <v>432</v>
      </c>
      <c r="Q346">
        <v>26763.439999999999</v>
      </c>
      <c r="AA346" t="s">
        <v>432</v>
      </c>
    </row>
    <row r="347" spans="13:27" x14ac:dyDescent="0.3">
      <c r="M347">
        <v>1</v>
      </c>
      <c r="N347" t="s">
        <v>38</v>
      </c>
      <c r="O347" s="1">
        <v>43182</v>
      </c>
      <c r="P347" t="s">
        <v>432</v>
      </c>
      <c r="Q347">
        <v>39440.839999999997</v>
      </c>
      <c r="AA347" t="s">
        <v>432</v>
      </c>
    </row>
    <row r="348" spans="13:27" x14ac:dyDescent="0.3">
      <c r="M348">
        <v>1</v>
      </c>
      <c r="N348" t="s">
        <v>38</v>
      </c>
      <c r="O348" s="1">
        <v>43778</v>
      </c>
      <c r="P348" t="s">
        <v>432</v>
      </c>
      <c r="Q348">
        <v>14274.76</v>
      </c>
      <c r="AA348" t="s">
        <v>432</v>
      </c>
    </row>
    <row r="349" spans="13:27" x14ac:dyDescent="0.3">
      <c r="M349">
        <v>1</v>
      </c>
      <c r="N349" t="s">
        <v>38</v>
      </c>
      <c r="O349" s="1">
        <v>43870</v>
      </c>
      <c r="P349" t="s">
        <v>432</v>
      </c>
      <c r="Q349">
        <v>14274.76</v>
      </c>
      <c r="AA349" t="s">
        <v>432</v>
      </c>
    </row>
    <row r="350" spans="13:27" x14ac:dyDescent="0.3">
      <c r="M350">
        <v>1</v>
      </c>
      <c r="N350" t="s">
        <v>38</v>
      </c>
      <c r="O350" s="1">
        <v>43960</v>
      </c>
      <c r="P350" t="s">
        <v>432</v>
      </c>
      <c r="Q350">
        <v>14274.76</v>
      </c>
      <c r="AA350" t="s">
        <v>432</v>
      </c>
    </row>
    <row r="351" spans="13:27" x14ac:dyDescent="0.3">
      <c r="M351">
        <v>1</v>
      </c>
      <c r="N351" t="s">
        <v>38</v>
      </c>
      <c r="O351" s="1">
        <v>44052</v>
      </c>
      <c r="P351" t="s">
        <v>432</v>
      </c>
      <c r="Q351">
        <v>14274.76</v>
      </c>
      <c r="AA351" t="s">
        <v>432</v>
      </c>
    </row>
    <row r="352" spans="13:27" x14ac:dyDescent="0.3">
      <c r="M352">
        <v>1</v>
      </c>
      <c r="N352" t="s">
        <v>38</v>
      </c>
      <c r="O352" s="1">
        <v>44144</v>
      </c>
      <c r="P352" t="s">
        <v>432</v>
      </c>
      <c r="Q352">
        <v>14274.76</v>
      </c>
      <c r="AA352" t="s">
        <v>432</v>
      </c>
    </row>
    <row r="353" spans="13:27" x14ac:dyDescent="0.3">
      <c r="M353">
        <v>1</v>
      </c>
      <c r="N353" t="s">
        <v>38</v>
      </c>
      <c r="O353" s="1">
        <v>44236</v>
      </c>
      <c r="P353" t="s">
        <v>432</v>
      </c>
      <c r="Q353">
        <v>14274.76</v>
      </c>
      <c r="AA353" t="s">
        <v>432</v>
      </c>
    </row>
    <row r="354" spans="13:27" x14ac:dyDescent="0.3">
      <c r="M354">
        <v>1</v>
      </c>
      <c r="N354" t="s">
        <v>38</v>
      </c>
      <c r="O354" s="1">
        <v>43505</v>
      </c>
      <c r="P354" t="s">
        <v>432</v>
      </c>
      <c r="Q354">
        <v>14274.76</v>
      </c>
      <c r="AA354" t="s">
        <v>432</v>
      </c>
    </row>
    <row r="355" spans="13:27" x14ac:dyDescent="0.3">
      <c r="M355">
        <v>1</v>
      </c>
      <c r="N355" t="s">
        <v>38</v>
      </c>
      <c r="O355" s="1">
        <v>43505</v>
      </c>
      <c r="P355" t="s">
        <v>432</v>
      </c>
      <c r="Q355">
        <v>14274.76</v>
      </c>
      <c r="AA355" t="s">
        <v>432</v>
      </c>
    </row>
    <row r="356" spans="13:27" x14ac:dyDescent="0.3">
      <c r="M356">
        <v>1</v>
      </c>
      <c r="N356" t="s">
        <v>38</v>
      </c>
      <c r="O356" s="1">
        <v>43594</v>
      </c>
      <c r="P356" t="s">
        <v>432</v>
      </c>
      <c r="Q356">
        <v>14274.76</v>
      </c>
      <c r="AA356" t="s">
        <v>432</v>
      </c>
    </row>
    <row r="357" spans="13:27" x14ac:dyDescent="0.3">
      <c r="M357">
        <v>1</v>
      </c>
      <c r="N357" t="s">
        <v>38</v>
      </c>
      <c r="O357" s="1">
        <v>43686</v>
      </c>
      <c r="P357" t="s">
        <v>432</v>
      </c>
      <c r="Q357">
        <v>14274.76</v>
      </c>
      <c r="AA357" t="s">
        <v>432</v>
      </c>
    </row>
    <row r="358" spans="13:27" x14ac:dyDescent="0.3">
      <c r="M358">
        <v>1</v>
      </c>
      <c r="N358" t="s">
        <v>38</v>
      </c>
      <c r="O358" s="1">
        <v>43413</v>
      </c>
      <c r="P358" t="s">
        <v>432</v>
      </c>
      <c r="Q358">
        <v>14274.8</v>
      </c>
      <c r="AA358" t="s">
        <v>432</v>
      </c>
    </row>
    <row r="359" spans="13:27" x14ac:dyDescent="0.3">
      <c r="M359">
        <v>1</v>
      </c>
      <c r="N359" t="s">
        <v>38</v>
      </c>
      <c r="O359" s="1">
        <v>43321</v>
      </c>
      <c r="P359" t="s">
        <v>432</v>
      </c>
      <c r="Q359">
        <v>22539.08</v>
      </c>
      <c r="AA359" t="s">
        <v>432</v>
      </c>
    </row>
    <row r="360" spans="13:27" x14ac:dyDescent="0.3">
      <c r="M360">
        <v>1</v>
      </c>
      <c r="N360" t="s">
        <v>38</v>
      </c>
      <c r="O360" s="1">
        <v>43812</v>
      </c>
      <c r="P360" t="s">
        <v>432</v>
      </c>
      <c r="Q360">
        <v>24072.23</v>
      </c>
      <c r="AA360" t="s">
        <v>432</v>
      </c>
    </row>
    <row r="361" spans="13:27" x14ac:dyDescent="0.3">
      <c r="M361">
        <v>1</v>
      </c>
      <c r="N361" t="s">
        <v>38</v>
      </c>
      <c r="O361" s="1">
        <v>43903</v>
      </c>
      <c r="P361" t="s">
        <v>432</v>
      </c>
      <c r="Q361">
        <v>24072.23</v>
      </c>
      <c r="AA361" t="s">
        <v>432</v>
      </c>
    </row>
    <row r="362" spans="13:27" x14ac:dyDescent="0.3">
      <c r="M362">
        <v>1</v>
      </c>
      <c r="N362" t="s">
        <v>38</v>
      </c>
      <c r="O362" s="1">
        <v>43995</v>
      </c>
      <c r="P362" t="s">
        <v>432</v>
      </c>
      <c r="Q362">
        <v>24072.23</v>
      </c>
      <c r="AA362" t="s">
        <v>432</v>
      </c>
    </row>
    <row r="363" spans="13:27" x14ac:dyDescent="0.3">
      <c r="M363">
        <v>1</v>
      </c>
      <c r="N363" t="s">
        <v>38</v>
      </c>
      <c r="O363" s="1">
        <v>44087</v>
      </c>
      <c r="P363" t="s">
        <v>432</v>
      </c>
      <c r="Q363">
        <v>24072.23</v>
      </c>
      <c r="AA363" t="s">
        <v>432</v>
      </c>
    </row>
    <row r="364" spans="13:27" x14ac:dyDescent="0.3">
      <c r="M364">
        <v>1</v>
      </c>
      <c r="N364" t="s">
        <v>38</v>
      </c>
      <c r="O364" s="1">
        <v>44178</v>
      </c>
      <c r="P364" t="s">
        <v>432</v>
      </c>
      <c r="Q364">
        <v>24072.23</v>
      </c>
      <c r="AA364" t="s">
        <v>432</v>
      </c>
    </row>
    <row r="365" spans="13:27" x14ac:dyDescent="0.3">
      <c r="M365">
        <v>1</v>
      </c>
      <c r="N365" t="s">
        <v>38</v>
      </c>
      <c r="O365" s="1">
        <v>43629</v>
      </c>
      <c r="P365" t="s">
        <v>432</v>
      </c>
      <c r="Q365">
        <v>24072.23</v>
      </c>
      <c r="AA365" t="s">
        <v>432</v>
      </c>
    </row>
    <row r="366" spans="13:27" x14ac:dyDescent="0.3">
      <c r="M366">
        <v>1</v>
      </c>
      <c r="N366" t="s">
        <v>38</v>
      </c>
      <c r="O366" s="1">
        <v>43721</v>
      </c>
      <c r="P366" t="s">
        <v>432</v>
      </c>
      <c r="Q366">
        <v>24072.23</v>
      </c>
      <c r="AA366" t="s">
        <v>432</v>
      </c>
    </row>
    <row r="367" spans="13:27" x14ac:dyDescent="0.3">
      <c r="M367">
        <v>1</v>
      </c>
      <c r="N367" t="s">
        <v>38</v>
      </c>
      <c r="O367" s="1">
        <v>43537</v>
      </c>
      <c r="P367" t="s">
        <v>432</v>
      </c>
      <c r="Q367">
        <v>24072.26</v>
      </c>
      <c r="AA367" t="s">
        <v>432</v>
      </c>
    </row>
    <row r="368" spans="13:27" x14ac:dyDescent="0.3">
      <c r="M368">
        <v>1</v>
      </c>
      <c r="N368" t="s">
        <v>38</v>
      </c>
      <c r="O368" s="1">
        <v>43537</v>
      </c>
      <c r="P368" t="s">
        <v>432</v>
      </c>
      <c r="Q368">
        <v>24072.26</v>
      </c>
      <c r="AA368" t="s">
        <v>432</v>
      </c>
    </row>
    <row r="369" spans="13:27" x14ac:dyDescent="0.3">
      <c r="M369">
        <v>1</v>
      </c>
      <c r="N369" t="s">
        <v>38</v>
      </c>
      <c r="O369" s="1">
        <v>43447</v>
      </c>
      <c r="P369" t="s">
        <v>432</v>
      </c>
      <c r="Q369">
        <v>35521.53</v>
      </c>
      <c r="AA369" t="s">
        <v>432</v>
      </c>
    </row>
    <row r="370" spans="13:27" x14ac:dyDescent="0.3">
      <c r="M370">
        <v>1</v>
      </c>
      <c r="N370" t="s">
        <v>38</v>
      </c>
      <c r="O370" s="1">
        <v>43810</v>
      </c>
      <c r="P370" t="s">
        <v>432</v>
      </c>
      <c r="Q370">
        <v>31816.79</v>
      </c>
      <c r="AA370" t="s">
        <v>432</v>
      </c>
    </row>
    <row r="371" spans="13:27" x14ac:dyDescent="0.3">
      <c r="M371">
        <v>1</v>
      </c>
      <c r="N371" t="s">
        <v>38</v>
      </c>
      <c r="O371" s="1">
        <v>43901</v>
      </c>
      <c r="P371" t="s">
        <v>432</v>
      </c>
      <c r="Q371">
        <v>31816.79</v>
      </c>
      <c r="AA371" t="s">
        <v>432</v>
      </c>
    </row>
    <row r="372" spans="13:27" x14ac:dyDescent="0.3">
      <c r="M372">
        <v>1</v>
      </c>
      <c r="N372" t="s">
        <v>38</v>
      </c>
      <c r="O372" s="1">
        <v>43993</v>
      </c>
      <c r="P372" t="s">
        <v>432</v>
      </c>
      <c r="Q372">
        <v>31816.79</v>
      </c>
      <c r="AA372" t="s">
        <v>432</v>
      </c>
    </row>
    <row r="373" spans="13:27" x14ac:dyDescent="0.3">
      <c r="M373">
        <v>1</v>
      </c>
      <c r="N373" t="s">
        <v>38</v>
      </c>
      <c r="O373" s="1">
        <v>44085</v>
      </c>
      <c r="P373" t="s">
        <v>432</v>
      </c>
      <c r="Q373">
        <v>31816.79</v>
      </c>
      <c r="AA373" t="s">
        <v>432</v>
      </c>
    </row>
    <row r="374" spans="13:27" x14ac:dyDescent="0.3">
      <c r="M374">
        <v>1</v>
      </c>
      <c r="N374" t="s">
        <v>38</v>
      </c>
      <c r="O374" s="1">
        <v>44176</v>
      </c>
      <c r="P374" t="s">
        <v>432</v>
      </c>
      <c r="Q374">
        <v>31816.79</v>
      </c>
      <c r="AA374" t="s">
        <v>432</v>
      </c>
    </row>
    <row r="375" spans="13:27" x14ac:dyDescent="0.3">
      <c r="M375">
        <v>1</v>
      </c>
      <c r="N375" t="s">
        <v>38</v>
      </c>
      <c r="O375" s="1">
        <v>43719</v>
      </c>
      <c r="P375" t="s">
        <v>432</v>
      </c>
      <c r="Q375">
        <v>31816.79</v>
      </c>
      <c r="AA375" t="s">
        <v>432</v>
      </c>
    </row>
    <row r="376" spans="13:27" x14ac:dyDescent="0.3">
      <c r="M376">
        <v>1</v>
      </c>
      <c r="N376" t="s">
        <v>38</v>
      </c>
      <c r="O376" s="1">
        <v>43719</v>
      </c>
      <c r="P376" t="s">
        <v>432</v>
      </c>
      <c r="Q376">
        <v>31816.79</v>
      </c>
      <c r="AA376" t="s">
        <v>432</v>
      </c>
    </row>
    <row r="377" spans="13:27" x14ac:dyDescent="0.3">
      <c r="M377">
        <v>1</v>
      </c>
      <c r="N377" t="s">
        <v>38</v>
      </c>
      <c r="O377" s="1">
        <v>43535</v>
      </c>
      <c r="P377" t="s">
        <v>432</v>
      </c>
      <c r="Q377">
        <v>31816.83</v>
      </c>
      <c r="AA377" t="s">
        <v>432</v>
      </c>
    </row>
    <row r="378" spans="13:27" x14ac:dyDescent="0.3">
      <c r="M378">
        <v>1</v>
      </c>
      <c r="N378" t="s">
        <v>38</v>
      </c>
      <c r="O378" s="1">
        <v>43535</v>
      </c>
      <c r="P378" t="s">
        <v>432</v>
      </c>
      <c r="Q378">
        <v>31816.83</v>
      </c>
      <c r="AA378" t="s">
        <v>432</v>
      </c>
    </row>
    <row r="379" spans="13:27" x14ac:dyDescent="0.3">
      <c r="M379">
        <v>1</v>
      </c>
      <c r="N379" t="s">
        <v>38</v>
      </c>
      <c r="O379" s="1">
        <v>43535</v>
      </c>
      <c r="P379" t="s">
        <v>432</v>
      </c>
      <c r="Q379">
        <v>31816.83</v>
      </c>
      <c r="AA379" t="s">
        <v>432</v>
      </c>
    </row>
    <row r="380" spans="13:27" x14ac:dyDescent="0.3">
      <c r="M380">
        <v>1</v>
      </c>
      <c r="N380" t="s">
        <v>38</v>
      </c>
      <c r="O380" s="1">
        <v>43627</v>
      </c>
      <c r="P380" t="s">
        <v>432</v>
      </c>
      <c r="Q380">
        <v>31816.83</v>
      </c>
      <c r="AA380" t="s">
        <v>432</v>
      </c>
    </row>
    <row r="381" spans="13:27" x14ac:dyDescent="0.3">
      <c r="M381">
        <v>1</v>
      </c>
      <c r="N381" t="s">
        <v>38</v>
      </c>
      <c r="O381" s="1">
        <v>43627</v>
      </c>
      <c r="P381" t="s">
        <v>432</v>
      </c>
      <c r="Q381">
        <v>31816.83</v>
      </c>
      <c r="AA381" t="s">
        <v>432</v>
      </c>
    </row>
    <row r="382" spans="13:27" x14ac:dyDescent="0.3">
      <c r="M382">
        <v>1</v>
      </c>
      <c r="N382" t="s">
        <v>38</v>
      </c>
      <c r="O382" s="1">
        <v>43445</v>
      </c>
      <c r="P382" t="s">
        <v>432</v>
      </c>
      <c r="Q382">
        <v>46888.34</v>
      </c>
      <c r="AA382" t="s">
        <v>432</v>
      </c>
    </row>
    <row r="383" spans="13:27" x14ac:dyDescent="0.3">
      <c r="M383">
        <v>1</v>
      </c>
      <c r="N383" t="s">
        <v>38</v>
      </c>
      <c r="O383" s="1">
        <v>43445</v>
      </c>
      <c r="P383" t="s">
        <v>432</v>
      </c>
      <c r="Q383">
        <v>46888.34</v>
      </c>
      <c r="AA383" t="s">
        <v>432</v>
      </c>
    </row>
    <row r="384" spans="13:27" x14ac:dyDescent="0.3">
      <c r="M384">
        <v>1</v>
      </c>
      <c r="N384" t="s">
        <v>38</v>
      </c>
      <c r="O384" s="1">
        <v>43445</v>
      </c>
      <c r="P384" t="s">
        <v>432</v>
      </c>
      <c r="Q384">
        <v>46888.34</v>
      </c>
      <c r="AA384" t="s">
        <v>432</v>
      </c>
    </row>
    <row r="385" spans="13:27" x14ac:dyDescent="0.3">
      <c r="M385">
        <v>1</v>
      </c>
      <c r="N385" t="s">
        <v>38</v>
      </c>
      <c r="O385" s="1">
        <v>43445</v>
      </c>
      <c r="P385" t="s">
        <v>432</v>
      </c>
      <c r="Q385">
        <v>46888.34</v>
      </c>
      <c r="AA385" t="s">
        <v>432</v>
      </c>
    </row>
    <row r="386" spans="13:27" x14ac:dyDescent="0.3">
      <c r="M386">
        <v>1</v>
      </c>
      <c r="N386" t="s">
        <v>38</v>
      </c>
      <c r="O386" s="1">
        <v>43752</v>
      </c>
      <c r="P386" t="s">
        <v>432</v>
      </c>
      <c r="Q386">
        <v>5712.04</v>
      </c>
      <c r="AA386" t="s">
        <v>432</v>
      </c>
    </row>
    <row r="387" spans="13:27" x14ac:dyDescent="0.3">
      <c r="M387">
        <v>1</v>
      </c>
      <c r="N387" t="s">
        <v>38</v>
      </c>
      <c r="O387" s="1">
        <v>43844</v>
      </c>
      <c r="P387" t="s">
        <v>432</v>
      </c>
      <c r="Q387">
        <v>5712.04</v>
      </c>
      <c r="AA387" t="s">
        <v>432</v>
      </c>
    </row>
    <row r="388" spans="13:27" x14ac:dyDescent="0.3">
      <c r="M388">
        <v>1</v>
      </c>
      <c r="N388" t="s">
        <v>38</v>
      </c>
      <c r="O388" s="1">
        <v>43935</v>
      </c>
      <c r="P388" t="s">
        <v>432</v>
      </c>
      <c r="Q388">
        <v>5712.04</v>
      </c>
      <c r="AA388" t="s">
        <v>432</v>
      </c>
    </row>
    <row r="389" spans="13:27" x14ac:dyDescent="0.3">
      <c r="M389">
        <v>1</v>
      </c>
      <c r="N389" t="s">
        <v>38</v>
      </c>
      <c r="O389" s="1">
        <v>44026</v>
      </c>
      <c r="P389" t="s">
        <v>432</v>
      </c>
      <c r="Q389">
        <v>5712.04</v>
      </c>
      <c r="AA389" t="s">
        <v>432</v>
      </c>
    </row>
    <row r="390" spans="13:27" x14ac:dyDescent="0.3">
      <c r="M390">
        <v>1</v>
      </c>
      <c r="N390" t="s">
        <v>38</v>
      </c>
      <c r="O390" s="1">
        <v>44118</v>
      </c>
      <c r="P390" t="s">
        <v>432</v>
      </c>
      <c r="Q390">
        <v>5712.04</v>
      </c>
      <c r="AA390" t="s">
        <v>432</v>
      </c>
    </row>
    <row r="391" spans="13:27" x14ac:dyDescent="0.3">
      <c r="M391">
        <v>1</v>
      </c>
      <c r="N391" t="s">
        <v>38</v>
      </c>
      <c r="O391" s="1">
        <v>44210</v>
      </c>
      <c r="P391" t="s">
        <v>432</v>
      </c>
      <c r="Q391">
        <v>5712.04</v>
      </c>
      <c r="AA391" t="s">
        <v>432</v>
      </c>
    </row>
    <row r="392" spans="13:27" x14ac:dyDescent="0.3">
      <c r="M392">
        <v>1</v>
      </c>
      <c r="N392" t="s">
        <v>38</v>
      </c>
      <c r="O392" s="1">
        <v>44300</v>
      </c>
      <c r="P392" t="s">
        <v>432</v>
      </c>
      <c r="Q392">
        <v>5712.04</v>
      </c>
      <c r="AA392" t="s">
        <v>432</v>
      </c>
    </row>
    <row r="393" spans="13:27" x14ac:dyDescent="0.3">
      <c r="M393">
        <v>1</v>
      </c>
      <c r="N393" t="s">
        <v>38</v>
      </c>
      <c r="O393" s="1">
        <v>44391</v>
      </c>
      <c r="P393" t="s">
        <v>432</v>
      </c>
      <c r="Q393">
        <v>5712.04</v>
      </c>
      <c r="AA393" t="s">
        <v>432</v>
      </c>
    </row>
    <row r="394" spans="13:27" x14ac:dyDescent="0.3">
      <c r="M394">
        <v>1</v>
      </c>
      <c r="N394" t="s">
        <v>38</v>
      </c>
      <c r="O394" s="1">
        <v>44391</v>
      </c>
      <c r="P394" t="s">
        <v>432</v>
      </c>
      <c r="Q394">
        <v>5712.04</v>
      </c>
      <c r="AA394" t="s">
        <v>432</v>
      </c>
    </row>
    <row r="395" spans="13:27" x14ac:dyDescent="0.3">
      <c r="M395">
        <v>1</v>
      </c>
      <c r="N395" t="s">
        <v>38</v>
      </c>
      <c r="O395" s="1">
        <v>44391</v>
      </c>
      <c r="P395" t="s">
        <v>432</v>
      </c>
      <c r="Q395">
        <v>5712.04</v>
      </c>
      <c r="AA395" t="s">
        <v>432</v>
      </c>
    </row>
    <row r="396" spans="13:27" x14ac:dyDescent="0.3">
      <c r="M396">
        <v>1</v>
      </c>
      <c r="N396" t="s">
        <v>38</v>
      </c>
      <c r="O396" s="1">
        <v>44391</v>
      </c>
      <c r="P396" t="s">
        <v>432</v>
      </c>
      <c r="Q396">
        <v>5712.04</v>
      </c>
      <c r="AA396" t="s">
        <v>432</v>
      </c>
    </row>
    <row r="397" spans="13:27" x14ac:dyDescent="0.3">
      <c r="M397">
        <v>1</v>
      </c>
      <c r="N397" t="s">
        <v>38</v>
      </c>
      <c r="O397" s="1">
        <v>43387</v>
      </c>
      <c r="P397" t="s">
        <v>432</v>
      </c>
      <c r="Q397">
        <v>5712.04</v>
      </c>
      <c r="AA397" t="s">
        <v>432</v>
      </c>
    </row>
    <row r="398" spans="13:27" x14ac:dyDescent="0.3">
      <c r="M398">
        <v>1</v>
      </c>
      <c r="N398" t="s">
        <v>38</v>
      </c>
      <c r="O398" s="1">
        <v>43479</v>
      </c>
      <c r="P398" t="s">
        <v>432</v>
      </c>
      <c r="Q398">
        <v>5712.04</v>
      </c>
      <c r="AA398" t="s">
        <v>432</v>
      </c>
    </row>
    <row r="399" spans="13:27" x14ac:dyDescent="0.3">
      <c r="M399">
        <v>1</v>
      </c>
      <c r="N399" t="s">
        <v>38</v>
      </c>
      <c r="O399" s="1">
        <v>43569</v>
      </c>
      <c r="P399" t="s">
        <v>432</v>
      </c>
      <c r="Q399">
        <v>5712.04</v>
      </c>
      <c r="AA399" t="s">
        <v>432</v>
      </c>
    </row>
    <row r="400" spans="13:27" x14ac:dyDescent="0.3">
      <c r="M400">
        <v>1</v>
      </c>
      <c r="N400" t="s">
        <v>38</v>
      </c>
      <c r="O400" s="1">
        <v>43660</v>
      </c>
      <c r="P400" t="s">
        <v>432</v>
      </c>
      <c r="Q400">
        <v>5712.04</v>
      </c>
      <c r="AA400" t="s">
        <v>432</v>
      </c>
    </row>
    <row r="401" spans="13:27" x14ac:dyDescent="0.3">
      <c r="M401">
        <v>1</v>
      </c>
      <c r="N401" t="s">
        <v>38</v>
      </c>
      <c r="O401" s="1">
        <v>43295</v>
      </c>
      <c r="P401" t="s">
        <v>432</v>
      </c>
      <c r="Q401">
        <v>15832.08</v>
      </c>
      <c r="AA401" t="s">
        <v>432</v>
      </c>
    </row>
    <row r="402" spans="13:27" x14ac:dyDescent="0.3">
      <c r="M402">
        <v>1</v>
      </c>
      <c r="N402" t="s">
        <v>38</v>
      </c>
      <c r="O402" s="1">
        <v>44391</v>
      </c>
      <c r="P402" t="s">
        <v>432</v>
      </c>
      <c r="Q402">
        <v>11198.33</v>
      </c>
      <c r="AA402" t="s">
        <v>432</v>
      </c>
    </row>
    <row r="403" spans="13:27" x14ac:dyDescent="0.3">
      <c r="M403">
        <v>1</v>
      </c>
      <c r="N403" t="s">
        <v>38</v>
      </c>
      <c r="O403" s="1">
        <v>43844</v>
      </c>
      <c r="P403" t="s">
        <v>432</v>
      </c>
      <c r="Q403">
        <v>11279.55</v>
      </c>
      <c r="AA403" t="s">
        <v>432</v>
      </c>
    </row>
    <row r="404" spans="13:27" x14ac:dyDescent="0.3">
      <c r="M404">
        <v>1</v>
      </c>
      <c r="N404" t="s">
        <v>38</v>
      </c>
      <c r="O404" s="1">
        <v>43935</v>
      </c>
      <c r="P404" t="s">
        <v>432</v>
      </c>
      <c r="Q404">
        <v>11279.55</v>
      </c>
      <c r="AA404" t="s">
        <v>432</v>
      </c>
    </row>
    <row r="405" spans="13:27" x14ac:dyDescent="0.3">
      <c r="M405">
        <v>1</v>
      </c>
      <c r="N405" t="s">
        <v>38</v>
      </c>
      <c r="O405" s="1">
        <v>44026</v>
      </c>
      <c r="P405" t="s">
        <v>432</v>
      </c>
      <c r="Q405">
        <v>11279.55</v>
      </c>
      <c r="AA405" t="s">
        <v>432</v>
      </c>
    </row>
    <row r="406" spans="13:27" x14ac:dyDescent="0.3">
      <c r="M406">
        <v>1</v>
      </c>
      <c r="N406" t="s">
        <v>38</v>
      </c>
      <c r="O406" s="1">
        <v>44118</v>
      </c>
      <c r="P406" t="s">
        <v>432</v>
      </c>
      <c r="Q406">
        <v>11279.55</v>
      </c>
      <c r="AA406" t="s">
        <v>432</v>
      </c>
    </row>
    <row r="407" spans="13:27" x14ac:dyDescent="0.3">
      <c r="M407">
        <v>1</v>
      </c>
      <c r="N407" t="s">
        <v>38</v>
      </c>
      <c r="O407" s="1">
        <v>44210</v>
      </c>
      <c r="P407" t="s">
        <v>432</v>
      </c>
      <c r="Q407">
        <v>11279.55</v>
      </c>
      <c r="AA407" t="s">
        <v>432</v>
      </c>
    </row>
    <row r="408" spans="13:27" x14ac:dyDescent="0.3">
      <c r="M408">
        <v>1</v>
      </c>
      <c r="N408" t="s">
        <v>38</v>
      </c>
      <c r="O408" s="1">
        <v>44300</v>
      </c>
      <c r="P408" t="s">
        <v>432</v>
      </c>
      <c r="Q408">
        <v>11279.55</v>
      </c>
      <c r="AA408" t="s">
        <v>432</v>
      </c>
    </row>
    <row r="409" spans="13:27" x14ac:dyDescent="0.3">
      <c r="M409">
        <v>1</v>
      </c>
      <c r="N409" t="s">
        <v>38</v>
      </c>
      <c r="O409" s="1">
        <v>43387</v>
      </c>
      <c r="P409" t="s">
        <v>432</v>
      </c>
      <c r="Q409">
        <v>11279.55</v>
      </c>
      <c r="AA409" t="s">
        <v>432</v>
      </c>
    </row>
    <row r="410" spans="13:27" x14ac:dyDescent="0.3">
      <c r="M410">
        <v>1</v>
      </c>
      <c r="N410" t="s">
        <v>38</v>
      </c>
      <c r="O410" s="1">
        <v>43479</v>
      </c>
      <c r="P410" t="s">
        <v>432</v>
      </c>
      <c r="Q410">
        <v>11279.55</v>
      </c>
      <c r="AA410" t="s">
        <v>432</v>
      </c>
    </row>
    <row r="411" spans="13:27" x14ac:dyDescent="0.3">
      <c r="M411">
        <v>1</v>
      </c>
      <c r="N411" t="s">
        <v>38</v>
      </c>
      <c r="O411" s="1">
        <v>43569</v>
      </c>
      <c r="P411" t="s">
        <v>432</v>
      </c>
      <c r="Q411">
        <v>11279.55</v>
      </c>
      <c r="AA411" t="s">
        <v>432</v>
      </c>
    </row>
    <row r="412" spans="13:27" x14ac:dyDescent="0.3">
      <c r="M412">
        <v>1</v>
      </c>
      <c r="N412" t="s">
        <v>38</v>
      </c>
      <c r="O412" s="1">
        <v>43660</v>
      </c>
      <c r="P412" t="s">
        <v>432</v>
      </c>
      <c r="Q412">
        <v>11279.55</v>
      </c>
      <c r="AA412" t="s">
        <v>432</v>
      </c>
    </row>
    <row r="413" spans="13:27" x14ac:dyDescent="0.3">
      <c r="M413">
        <v>1</v>
      </c>
      <c r="N413" t="s">
        <v>38</v>
      </c>
      <c r="O413" s="1">
        <v>43752</v>
      </c>
      <c r="P413" t="s">
        <v>432</v>
      </c>
      <c r="Q413">
        <v>11279.55</v>
      </c>
      <c r="AA413" t="s">
        <v>432</v>
      </c>
    </row>
    <row r="414" spans="13:27" x14ac:dyDescent="0.3">
      <c r="M414">
        <v>1</v>
      </c>
      <c r="N414" t="s">
        <v>38</v>
      </c>
      <c r="O414" s="1">
        <v>43295</v>
      </c>
      <c r="P414" t="s">
        <v>432</v>
      </c>
      <c r="Q414">
        <v>27256.2</v>
      </c>
      <c r="AA414" t="s">
        <v>432</v>
      </c>
    </row>
    <row r="415" spans="13:27" x14ac:dyDescent="0.3">
      <c r="M415">
        <v>1</v>
      </c>
      <c r="N415" t="s">
        <v>38</v>
      </c>
      <c r="O415" s="1">
        <v>44179</v>
      </c>
      <c r="P415" t="s">
        <v>432</v>
      </c>
      <c r="Q415">
        <v>2426.0300000000002</v>
      </c>
      <c r="AA415" t="s">
        <v>432</v>
      </c>
    </row>
    <row r="416" spans="13:27" x14ac:dyDescent="0.3">
      <c r="M416">
        <v>1</v>
      </c>
      <c r="N416" t="s">
        <v>38</v>
      </c>
      <c r="O416" s="1">
        <v>43813</v>
      </c>
      <c r="P416" t="s">
        <v>432</v>
      </c>
      <c r="Q416">
        <v>2426.06</v>
      </c>
      <c r="AA416" t="s">
        <v>432</v>
      </c>
    </row>
    <row r="417" spans="13:27" x14ac:dyDescent="0.3">
      <c r="M417">
        <v>1</v>
      </c>
      <c r="N417" t="s">
        <v>38</v>
      </c>
      <c r="O417" s="1">
        <v>43904</v>
      </c>
      <c r="P417" t="s">
        <v>432</v>
      </c>
      <c r="Q417">
        <v>2426.06</v>
      </c>
      <c r="AA417" t="s">
        <v>432</v>
      </c>
    </row>
    <row r="418" spans="13:27" x14ac:dyDescent="0.3">
      <c r="M418">
        <v>1</v>
      </c>
      <c r="N418" t="s">
        <v>38</v>
      </c>
      <c r="O418" s="1">
        <v>43996</v>
      </c>
      <c r="P418" t="s">
        <v>432</v>
      </c>
      <c r="Q418">
        <v>2426.06</v>
      </c>
      <c r="AA418" t="s">
        <v>432</v>
      </c>
    </row>
    <row r="419" spans="13:27" x14ac:dyDescent="0.3">
      <c r="M419">
        <v>1</v>
      </c>
      <c r="N419" t="s">
        <v>38</v>
      </c>
      <c r="O419" s="1">
        <v>44088</v>
      </c>
      <c r="P419" t="s">
        <v>432</v>
      </c>
      <c r="Q419">
        <v>2426.06</v>
      </c>
      <c r="AA419" t="s">
        <v>432</v>
      </c>
    </row>
    <row r="420" spans="13:27" x14ac:dyDescent="0.3">
      <c r="M420">
        <v>1</v>
      </c>
      <c r="N420" t="s">
        <v>38</v>
      </c>
      <c r="O420" s="1">
        <v>43538</v>
      </c>
      <c r="P420" t="s">
        <v>432</v>
      </c>
      <c r="Q420">
        <v>2426.06</v>
      </c>
      <c r="AA420" t="s">
        <v>432</v>
      </c>
    </row>
    <row r="421" spans="13:27" x14ac:dyDescent="0.3">
      <c r="M421">
        <v>1</v>
      </c>
      <c r="N421" t="s">
        <v>38</v>
      </c>
      <c r="O421" s="1">
        <v>43630</v>
      </c>
      <c r="P421" t="s">
        <v>432</v>
      </c>
      <c r="Q421">
        <v>2426.06</v>
      </c>
      <c r="AA421" t="s">
        <v>432</v>
      </c>
    </row>
    <row r="422" spans="13:27" x14ac:dyDescent="0.3">
      <c r="M422">
        <v>1</v>
      </c>
      <c r="N422" t="s">
        <v>38</v>
      </c>
      <c r="O422" s="1">
        <v>43722</v>
      </c>
      <c r="P422" t="s">
        <v>432</v>
      </c>
      <c r="Q422">
        <v>2426.06</v>
      </c>
      <c r="AA422" t="s">
        <v>432</v>
      </c>
    </row>
    <row r="423" spans="13:27" x14ac:dyDescent="0.3">
      <c r="M423">
        <v>1</v>
      </c>
      <c r="N423" t="s">
        <v>38</v>
      </c>
      <c r="O423" s="1">
        <v>43448</v>
      </c>
      <c r="P423" t="s">
        <v>432</v>
      </c>
      <c r="Q423">
        <v>6203.49</v>
      </c>
      <c r="AA423" t="s">
        <v>432</v>
      </c>
    </row>
    <row r="424" spans="13:27" x14ac:dyDescent="0.3">
      <c r="M424">
        <v>11</v>
      </c>
      <c r="N424" t="s">
        <v>38</v>
      </c>
      <c r="O424" s="1">
        <v>43642</v>
      </c>
      <c r="P424" t="s">
        <v>432</v>
      </c>
      <c r="Q424">
        <v>137712.39000000001</v>
      </c>
      <c r="AA424" t="s">
        <v>432</v>
      </c>
    </row>
    <row r="425" spans="13:27" x14ac:dyDescent="0.3">
      <c r="M425">
        <v>1</v>
      </c>
      <c r="N425" t="s">
        <v>38</v>
      </c>
      <c r="O425" s="1">
        <v>43525</v>
      </c>
      <c r="P425" t="s">
        <v>432</v>
      </c>
      <c r="Q425">
        <v>21929.45</v>
      </c>
      <c r="AA425" t="s">
        <v>432</v>
      </c>
    </row>
    <row r="426" spans="13:27" x14ac:dyDescent="0.3">
      <c r="M426">
        <v>1</v>
      </c>
      <c r="N426" t="s">
        <v>38</v>
      </c>
      <c r="O426" s="1">
        <v>42611</v>
      </c>
      <c r="P426" t="s">
        <v>432</v>
      </c>
      <c r="Q426">
        <v>55777.3</v>
      </c>
      <c r="AA426" t="s">
        <v>432</v>
      </c>
    </row>
    <row r="427" spans="13:27" x14ac:dyDescent="0.3">
      <c r="M427">
        <v>1</v>
      </c>
      <c r="N427" t="s">
        <v>38</v>
      </c>
      <c r="O427" s="1">
        <v>43337</v>
      </c>
      <c r="P427" t="s">
        <v>432</v>
      </c>
      <c r="Q427">
        <v>101109.75</v>
      </c>
      <c r="AA427" t="s">
        <v>432</v>
      </c>
    </row>
    <row r="428" spans="13:27" x14ac:dyDescent="0.3">
      <c r="M428">
        <v>1</v>
      </c>
      <c r="N428" t="s">
        <v>38</v>
      </c>
      <c r="O428" s="1">
        <v>43092</v>
      </c>
      <c r="P428" t="s">
        <v>431</v>
      </c>
      <c r="Q428">
        <v>31589.25</v>
      </c>
      <c r="AA428" t="s">
        <v>431</v>
      </c>
    </row>
    <row r="429" spans="13:27" x14ac:dyDescent="0.3">
      <c r="M429">
        <v>1</v>
      </c>
      <c r="N429" t="s">
        <v>38</v>
      </c>
      <c r="O429" s="1">
        <v>43182</v>
      </c>
      <c r="P429" t="s">
        <v>431</v>
      </c>
      <c r="Q429">
        <v>31589.25</v>
      </c>
      <c r="AA429" t="s">
        <v>431</v>
      </c>
    </row>
    <row r="430" spans="13:27" x14ac:dyDescent="0.3">
      <c r="M430">
        <v>1</v>
      </c>
      <c r="N430" t="s">
        <v>38</v>
      </c>
      <c r="O430" s="1">
        <v>43274</v>
      </c>
      <c r="P430" t="s">
        <v>431</v>
      </c>
      <c r="Q430">
        <v>31589.25</v>
      </c>
      <c r="AA430" t="s">
        <v>431</v>
      </c>
    </row>
    <row r="431" spans="13:27" x14ac:dyDescent="0.3">
      <c r="M431">
        <v>1</v>
      </c>
      <c r="N431" t="s">
        <v>38</v>
      </c>
      <c r="O431" s="1">
        <v>43366</v>
      </c>
      <c r="P431" t="s">
        <v>431</v>
      </c>
      <c r="Q431">
        <v>31589.25</v>
      </c>
      <c r="AA431" t="s">
        <v>431</v>
      </c>
    </row>
    <row r="432" spans="13:27" x14ac:dyDescent="0.3">
      <c r="M432">
        <v>1</v>
      </c>
      <c r="N432" t="s">
        <v>38</v>
      </c>
      <c r="O432" s="1">
        <v>43457</v>
      </c>
      <c r="P432" t="s">
        <v>431</v>
      </c>
      <c r="Q432">
        <v>31589.25</v>
      </c>
      <c r="AA432" t="s">
        <v>431</v>
      </c>
    </row>
    <row r="433" spans="13:27" x14ac:dyDescent="0.3">
      <c r="M433">
        <v>1</v>
      </c>
      <c r="N433" t="s">
        <v>38</v>
      </c>
      <c r="O433" s="1">
        <v>43547</v>
      </c>
      <c r="P433" t="s">
        <v>431</v>
      </c>
      <c r="Q433">
        <v>31589.25</v>
      </c>
      <c r="AA433" t="s">
        <v>431</v>
      </c>
    </row>
    <row r="434" spans="13:27" x14ac:dyDescent="0.3">
      <c r="M434">
        <v>1</v>
      </c>
      <c r="N434" t="s">
        <v>38</v>
      </c>
      <c r="O434" s="1">
        <v>42727</v>
      </c>
      <c r="P434" t="s">
        <v>431</v>
      </c>
      <c r="Q434">
        <v>31589.3</v>
      </c>
      <c r="AA434" t="s">
        <v>431</v>
      </c>
    </row>
    <row r="435" spans="13:27" x14ac:dyDescent="0.3">
      <c r="M435">
        <v>1</v>
      </c>
      <c r="N435" t="s">
        <v>38</v>
      </c>
      <c r="O435" s="1">
        <v>42817</v>
      </c>
      <c r="P435" t="s">
        <v>431</v>
      </c>
      <c r="Q435">
        <v>31589.3</v>
      </c>
      <c r="AA435" t="s">
        <v>431</v>
      </c>
    </row>
    <row r="436" spans="13:27" x14ac:dyDescent="0.3">
      <c r="M436">
        <v>1</v>
      </c>
      <c r="N436" t="s">
        <v>38</v>
      </c>
      <c r="O436" s="1">
        <v>42909</v>
      </c>
      <c r="P436" t="s">
        <v>431</v>
      </c>
      <c r="Q436">
        <v>31589.3</v>
      </c>
      <c r="AA436" t="s">
        <v>431</v>
      </c>
    </row>
    <row r="437" spans="13:27" x14ac:dyDescent="0.3">
      <c r="M437">
        <v>1</v>
      </c>
      <c r="N437" t="s">
        <v>38</v>
      </c>
      <c r="O437" s="1">
        <v>43001</v>
      </c>
      <c r="P437" t="s">
        <v>431</v>
      </c>
      <c r="Q437">
        <v>31589.3</v>
      </c>
      <c r="AA437" t="s">
        <v>431</v>
      </c>
    </row>
    <row r="438" spans="13:27" x14ac:dyDescent="0.3">
      <c r="M438">
        <v>1</v>
      </c>
      <c r="N438" t="s">
        <v>38</v>
      </c>
      <c r="O438" s="1">
        <v>42636</v>
      </c>
      <c r="P438" t="s">
        <v>431</v>
      </c>
      <c r="Q438">
        <v>183374.9</v>
      </c>
      <c r="AA438" t="s">
        <v>431</v>
      </c>
    </row>
    <row r="439" spans="13:27" x14ac:dyDescent="0.3">
      <c r="M439">
        <v>1</v>
      </c>
      <c r="N439" t="s">
        <v>38</v>
      </c>
      <c r="O439" s="1"/>
      <c r="P439" t="s">
        <v>431</v>
      </c>
      <c r="Q439">
        <v>0</v>
      </c>
      <c r="AA439" t="s">
        <v>431</v>
      </c>
    </row>
    <row r="440" spans="13:27" x14ac:dyDescent="0.3">
      <c r="M440">
        <v>1</v>
      </c>
      <c r="N440" t="s">
        <v>38</v>
      </c>
      <c r="O440" s="1"/>
      <c r="P440" t="s">
        <v>431</v>
      </c>
      <c r="Q440">
        <v>0</v>
      </c>
      <c r="AA440" t="s">
        <v>431</v>
      </c>
    </row>
    <row r="441" spans="13:27" x14ac:dyDescent="0.3">
      <c r="M441">
        <v>1</v>
      </c>
      <c r="N441" t="s">
        <v>38</v>
      </c>
      <c r="O441" s="1"/>
      <c r="P441" t="s">
        <v>431</v>
      </c>
      <c r="Q441">
        <v>0</v>
      </c>
      <c r="AA441" t="s">
        <v>431</v>
      </c>
    </row>
    <row r="442" spans="13:27" x14ac:dyDescent="0.3">
      <c r="M442">
        <v>1</v>
      </c>
      <c r="N442" t="s">
        <v>38</v>
      </c>
      <c r="O442" s="1">
        <v>43029</v>
      </c>
      <c r="P442" t="s">
        <v>432</v>
      </c>
      <c r="Q442">
        <v>10118.39</v>
      </c>
      <c r="AA442" t="s">
        <v>432</v>
      </c>
    </row>
    <row r="443" spans="13:27" x14ac:dyDescent="0.3">
      <c r="M443">
        <v>1</v>
      </c>
      <c r="N443" t="s">
        <v>38</v>
      </c>
      <c r="O443" s="1">
        <v>43029</v>
      </c>
      <c r="P443" t="s">
        <v>432</v>
      </c>
      <c r="Q443">
        <v>2254.63</v>
      </c>
      <c r="AA443" t="s">
        <v>432</v>
      </c>
    </row>
    <row r="444" spans="13:27" x14ac:dyDescent="0.3">
      <c r="M444">
        <v>11</v>
      </c>
      <c r="N444" t="s">
        <v>38</v>
      </c>
      <c r="O444" s="1">
        <v>42290</v>
      </c>
      <c r="P444" t="s">
        <v>432</v>
      </c>
      <c r="Q444">
        <v>0</v>
      </c>
      <c r="AA444" t="s">
        <v>432</v>
      </c>
    </row>
    <row r="445" spans="13:27" x14ac:dyDescent="0.3">
      <c r="M445">
        <v>11</v>
      </c>
      <c r="N445" t="s">
        <v>38</v>
      </c>
      <c r="O445" s="1">
        <v>42874</v>
      </c>
      <c r="P445" t="s">
        <v>432</v>
      </c>
      <c r="Q445">
        <v>0</v>
      </c>
      <c r="AA445" t="s">
        <v>432</v>
      </c>
    </row>
    <row r="446" spans="13:27" x14ac:dyDescent="0.3">
      <c r="M446">
        <v>1</v>
      </c>
      <c r="N446" t="s">
        <v>16</v>
      </c>
      <c r="O446" s="1">
        <v>43249</v>
      </c>
      <c r="P446" t="s">
        <v>432</v>
      </c>
      <c r="Q446">
        <v>118750</v>
      </c>
      <c r="AA446" t="s">
        <v>432</v>
      </c>
    </row>
    <row r="447" spans="13:27" x14ac:dyDescent="0.3">
      <c r="M447">
        <v>1</v>
      </c>
      <c r="N447" t="s">
        <v>38</v>
      </c>
      <c r="O447" s="1">
        <v>43958</v>
      </c>
      <c r="P447" t="s">
        <v>431</v>
      </c>
      <c r="Q447">
        <v>93516.75</v>
      </c>
      <c r="AA447" t="s">
        <v>431</v>
      </c>
    </row>
    <row r="448" spans="13:27" x14ac:dyDescent="0.3">
      <c r="M448">
        <v>1</v>
      </c>
      <c r="N448" t="s">
        <v>38</v>
      </c>
      <c r="O448" s="1">
        <v>43958</v>
      </c>
      <c r="P448" t="s">
        <v>431</v>
      </c>
      <c r="Q448">
        <v>93516.75</v>
      </c>
      <c r="AA448" t="s">
        <v>431</v>
      </c>
    </row>
    <row r="449" spans="13:27" x14ac:dyDescent="0.3">
      <c r="M449">
        <v>1</v>
      </c>
      <c r="N449" t="s">
        <v>38</v>
      </c>
      <c r="O449" s="1">
        <v>43958</v>
      </c>
      <c r="P449" t="s">
        <v>431</v>
      </c>
      <c r="Q449">
        <v>93516.75</v>
      </c>
      <c r="AA449" t="s">
        <v>431</v>
      </c>
    </row>
    <row r="450" spans="13:27" x14ac:dyDescent="0.3">
      <c r="M450">
        <v>1</v>
      </c>
      <c r="N450" t="s">
        <v>38</v>
      </c>
      <c r="O450" s="1">
        <v>43855</v>
      </c>
      <c r="P450" t="s">
        <v>431</v>
      </c>
      <c r="Q450">
        <v>93517.25</v>
      </c>
      <c r="AA450" t="s">
        <v>431</v>
      </c>
    </row>
    <row r="451" spans="13:27" x14ac:dyDescent="0.3">
      <c r="M451">
        <v>1</v>
      </c>
      <c r="N451" t="s">
        <v>38</v>
      </c>
      <c r="O451" s="1">
        <v>43443</v>
      </c>
      <c r="P451" t="s">
        <v>431</v>
      </c>
      <c r="Q451">
        <v>100710.88</v>
      </c>
      <c r="AA451" t="s">
        <v>431</v>
      </c>
    </row>
    <row r="452" spans="13:27" x14ac:dyDescent="0.3">
      <c r="M452">
        <v>1</v>
      </c>
      <c r="N452" t="s">
        <v>38</v>
      </c>
      <c r="O452" s="1">
        <v>43546</v>
      </c>
      <c r="P452" t="s">
        <v>431</v>
      </c>
      <c r="Q452">
        <v>100710.88</v>
      </c>
      <c r="AA452" t="s">
        <v>431</v>
      </c>
    </row>
    <row r="453" spans="13:27" x14ac:dyDescent="0.3">
      <c r="M453">
        <v>1</v>
      </c>
      <c r="N453" t="s">
        <v>38</v>
      </c>
      <c r="O453" s="1">
        <v>43649</v>
      </c>
      <c r="P453" t="s">
        <v>431</v>
      </c>
      <c r="Q453">
        <v>100710.88</v>
      </c>
      <c r="AA453" t="s">
        <v>431</v>
      </c>
    </row>
    <row r="454" spans="13:27" x14ac:dyDescent="0.3">
      <c r="M454">
        <v>1</v>
      </c>
      <c r="N454" t="s">
        <v>38</v>
      </c>
      <c r="O454" s="1">
        <v>43752</v>
      </c>
      <c r="P454" t="s">
        <v>431</v>
      </c>
      <c r="Q454">
        <v>100710.88</v>
      </c>
      <c r="AA454" t="s">
        <v>431</v>
      </c>
    </row>
    <row r="455" spans="13:27" x14ac:dyDescent="0.3">
      <c r="M455">
        <v>1</v>
      </c>
      <c r="N455" t="s">
        <v>38</v>
      </c>
      <c r="O455" s="1">
        <v>43340</v>
      </c>
      <c r="P455" t="s">
        <v>431</v>
      </c>
      <c r="Q455">
        <v>129485.38</v>
      </c>
      <c r="AA455" t="s">
        <v>431</v>
      </c>
    </row>
    <row r="456" spans="13:27" x14ac:dyDescent="0.3">
      <c r="M456">
        <v>1</v>
      </c>
      <c r="N456" t="s">
        <v>38</v>
      </c>
      <c r="O456" s="1">
        <v>43440</v>
      </c>
      <c r="P456" t="s">
        <v>432</v>
      </c>
      <c r="Q456">
        <v>53711</v>
      </c>
      <c r="AA456" t="s">
        <v>432</v>
      </c>
    </row>
    <row r="457" spans="13:27" x14ac:dyDescent="0.3">
      <c r="M457">
        <v>1</v>
      </c>
      <c r="N457" t="s">
        <v>38</v>
      </c>
      <c r="O457" s="1">
        <v>43550</v>
      </c>
      <c r="P457" t="s">
        <v>432</v>
      </c>
      <c r="Q457">
        <v>49576</v>
      </c>
      <c r="AA457" t="s">
        <v>432</v>
      </c>
    </row>
    <row r="458" spans="13:27" x14ac:dyDescent="0.3">
      <c r="M458">
        <v>1</v>
      </c>
      <c r="N458" t="s">
        <v>38</v>
      </c>
      <c r="O458" s="1">
        <v>42634</v>
      </c>
      <c r="P458" t="s">
        <v>432</v>
      </c>
      <c r="Q458">
        <v>0</v>
      </c>
      <c r="AA458" t="s">
        <v>432</v>
      </c>
    </row>
    <row r="459" spans="13:27" x14ac:dyDescent="0.3">
      <c r="M459">
        <v>1</v>
      </c>
      <c r="N459" t="s">
        <v>38</v>
      </c>
      <c r="O459" s="1">
        <v>43364</v>
      </c>
      <c r="P459" t="s">
        <v>432</v>
      </c>
      <c r="AA459" t="s">
        <v>432</v>
      </c>
    </row>
    <row r="460" spans="13:27" x14ac:dyDescent="0.3">
      <c r="M460">
        <v>1</v>
      </c>
      <c r="N460" t="s">
        <v>38</v>
      </c>
      <c r="O460" s="1">
        <v>43455</v>
      </c>
      <c r="P460" t="s">
        <v>432</v>
      </c>
      <c r="AA460" t="s">
        <v>432</v>
      </c>
    </row>
    <row r="461" spans="13:27" x14ac:dyDescent="0.3">
      <c r="M461">
        <v>1</v>
      </c>
      <c r="N461" t="s">
        <v>38</v>
      </c>
      <c r="O461" s="1">
        <v>43435</v>
      </c>
      <c r="P461" t="s">
        <v>432</v>
      </c>
      <c r="Q461">
        <v>64971</v>
      </c>
      <c r="AA461" t="s">
        <v>432</v>
      </c>
    </row>
    <row r="462" spans="13:27" x14ac:dyDescent="0.3">
      <c r="M462">
        <v>1</v>
      </c>
      <c r="N462" t="s">
        <v>23</v>
      </c>
      <c r="O462" s="1">
        <v>43646</v>
      </c>
      <c r="P462" t="s">
        <v>27</v>
      </c>
      <c r="Q462">
        <v>66188.759999999995</v>
      </c>
      <c r="AA462" t="s">
        <v>27</v>
      </c>
    </row>
    <row r="463" spans="13:27" x14ac:dyDescent="0.3">
      <c r="M463">
        <v>1</v>
      </c>
      <c r="N463" t="s">
        <v>23</v>
      </c>
      <c r="O463" s="1">
        <v>43281</v>
      </c>
      <c r="P463" t="s">
        <v>432</v>
      </c>
      <c r="Q463">
        <v>37754.15</v>
      </c>
      <c r="AA463" t="s">
        <v>432</v>
      </c>
    </row>
    <row r="464" spans="13:27" x14ac:dyDescent="0.3">
      <c r="M464">
        <v>1</v>
      </c>
      <c r="N464" t="s">
        <v>25</v>
      </c>
      <c r="O464" s="1">
        <v>43709</v>
      </c>
      <c r="P464" t="s">
        <v>27</v>
      </c>
      <c r="Q464">
        <v>48325.760000000002</v>
      </c>
      <c r="AA464" t="s">
        <v>27</v>
      </c>
    </row>
    <row r="465" spans="13:27" x14ac:dyDescent="0.3">
      <c r="M465">
        <v>1</v>
      </c>
      <c r="N465" t="s">
        <v>25</v>
      </c>
      <c r="O465" s="1">
        <v>43344</v>
      </c>
      <c r="P465" t="s">
        <v>27</v>
      </c>
      <c r="Q465">
        <v>5763.57</v>
      </c>
      <c r="AA465" t="s">
        <v>27</v>
      </c>
    </row>
    <row r="466" spans="13:27" x14ac:dyDescent="0.3">
      <c r="M466">
        <v>1</v>
      </c>
      <c r="N466" t="s">
        <v>25</v>
      </c>
      <c r="O466" s="1">
        <v>43344</v>
      </c>
      <c r="P466" t="s">
        <v>27</v>
      </c>
      <c r="Q466">
        <v>5721.71</v>
      </c>
      <c r="AA466" t="s">
        <v>27</v>
      </c>
    </row>
    <row r="467" spans="13:27" x14ac:dyDescent="0.3">
      <c r="M467">
        <v>5</v>
      </c>
      <c r="N467" t="s">
        <v>23</v>
      </c>
      <c r="O467" s="1">
        <v>43281</v>
      </c>
      <c r="P467" t="s">
        <v>27</v>
      </c>
      <c r="Q467">
        <v>50101.73</v>
      </c>
      <c r="AA467" t="s">
        <v>27</v>
      </c>
    </row>
    <row r="468" spans="13:27" x14ac:dyDescent="0.3">
      <c r="M468">
        <v>1</v>
      </c>
      <c r="N468" t="s">
        <v>81</v>
      </c>
      <c r="O468" s="1">
        <v>43112</v>
      </c>
      <c r="P468" t="s">
        <v>27</v>
      </c>
      <c r="Q468">
        <v>2940.49</v>
      </c>
      <c r="AA468" t="s">
        <v>27</v>
      </c>
    </row>
    <row r="469" spans="13:27" x14ac:dyDescent="0.3">
      <c r="M469">
        <v>1</v>
      </c>
      <c r="N469" t="s">
        <v>81</v>
      </c>
      <c r="O469" s="1">
        <v>43477</v>
      </c>
      <c r="P469" t="s">
        <v>27</v>
      </c>
      <c r="Q469">
        <v>3073.94</v>
      </c>
      <c r="AA469" t="s">
        <v>27</v>
      </c>
    </row>
    <row r="470" spans="13:27" x14ac:dyDescent="0.3">
      <c r="M470">
        <v>1</v>
      </c>
      <c r="N470" t="s">
        <v>23</v>
      </c>
      <c r="O470" s="1">
        <v>43116</v>
      </c>
      <c r="P470" t="s">
        <v>432</v>
      </c>
      <c r="Q470">
        <v>330</v>
      </c>
      <c r="AA470" t="s">
        <v>432</v>
      </c>
    </row>
    <row r="471" spans="13:27" x14ac:dyDescent="0.3">
      <c r="M471">
        <v>1</v>
      </c>
      <c r="N471" t="s">
        <v>25</v>
      </c>
      <c r="O471" s="1">
        <v>43709</v>
      </c>
      <c r="P471" t="s">
        <v>27</v>
      </c>
      <c r="Q471">
        <v>20327.63</v>
      </c>
      <c r="AA471" t="s">
        <v>27</v>
      </c>
    </row>
    <row r="472" spans="13:27" x14ac:dyDescent="0.3">
      <c r="M472">
        <v>1</v>
      </c>
      <c r="N472" t="s">
        <v>25</v>
      </c>
      <c r="O472" s="1">
        <v>43344</v>
      </c>
      <c r="P472" t="s">
        <v>27</v>
      </c>
      <c r="Q472">
        <v>2164.3000000000002</v>
      </c>
      <c r="AA472" t="s">
        <v>27</v>
      </c>
    </row>
    <row r="473" spans="13:27" x14ac:dyDescent="0.3">
      <c r="M473">
        <v>1</v>
      </c>
      <c r="N473" t="s">
        <v>25</v>
      </c>
      <c r="O473" s="1">
        <v>43709</v>
      </c>
      <c r="P473" t="s">
        <v>27</v>
      </c>
      <c r="Q473">
        <v>27258.799999999999</v>
      </c>
      <c r="AA473" t="s">
        <v>27</v>
      </c>
    </row>
    <row r="474" spans="13:27" x14ac:dyDescent="0.3">
      <c r="M474">
        <v>1</v>
      </c>
      <c r="N474" t="s">
        <v>25</v>
      </c>
      <c r="O474" s="1">
        <v>43344</v>
      </c>
      <c r="P474" t="s">
        <v>27</v>
      </c>
      <c r="Q474">
        <v>5105.2</v>
      </c>
      <c r="AA474" t="s">
        <v>27</v>
      </c>
    </row>
    <row r="475" spans="13:27" x14ac:dyDescent="0.3">
      <c r="M475">
        <v>1</v>
      </c>
      <c r="N475" t="s">
        <v>43</v>
      </c>
      <c r="O475" s="1">
        <v>43847</v>
      </c>
      <c r="P475" t="s">
        <v>432</v>
      </c>
      <c r="Q475">
        <v>95.85</v>
      </c>
      <c r="AA475" t="s">
        <v>432</v>
      </c>
    </row>
    <row r="476" spans="13:27" x14ac:dyDescent="0.3">
      <c r="M476">
        <v>1</v>
      </c>
      <c r="N476" t="s">
        <v>25</v>
      </c>
      <c r="O476" s="1">
        <v>43344</v>
      </c>
      <c r="P476" t="s">
        <v>27</v>
      </c>
      <c r="Q476">
        <v>153.76</v>
      </c>
      <c r="AA476" t="s">
        <v>27</v>
      </c>
    </row>
    <row r="477" spans="13:27" x14ac:dyDescent="0.3">
      <c r="M477">
        <v>1</v>
      </c>
      <c r="N477" t="s">
        <v>25</v>
      </c>
      <c r="O477" s="1">
        <v>43344</v>
      </c>
      <c r="P477" t="s">
        <v>27</v>
      </c>
      <c r="Q477">
        <v>3842.38</v>
      </c>
      <c r="AA477" t="s">
        <v>27</v>
      </c>
    </row>
    <row r="478" spans="13:27" x14ac:dyDescent="0.3">
      <c r="M478">
        <v>1</v>
      </c>
      <c r="N478" t="s">
        <v>43</v>
      </c>
      <c r="O478" s="1">
        <v>43720</v>
      </c>
      <c r="P478" t="s">
        <v>27</v>
      </c>
      <c r="Q478">
        <v>3300</v>
      </c>
      <c r="AA478" t="s">
        <v>27</v>
      </c>
    </row>
    <row r="479" spans="13:27" x14ac:dyDescent="0.3">
      <c r="M479">
        <v>1</v>
      </c>
      <c r="N479" t="s">
        <v>23</v>
      </c>
      <c r="O479" s="1">
        <v>43405</v>
      </c>
      <c r="P479" t="s">
        <v>27</v>
      </c>
      <c r="Q479">
        <v>7424.84</v>
      </c>
      <c r="AA479" t="s">
        <v>27</v>
      </c>
    </row>
    <row r="480" spans="13:27" x14ac:dyDescent="0.3">
      <c r="M480">
        <v>1</v>
      </c>
      <c r="N480" t="s">
        <v>23</v>
      </c>
      <c r="O480" s="1">
        <v>43040</v>
      </c>
      <c r="P480" t="s">
        <v>27</v>
      </c>
      <c r="Q480">
        <v>55687.5</v>
      </c>
      <c r="AA480" t="s">
        <v>27</v>
      </c>
    </row>
    <row r="481" spans="13:27" x14ac:dyDescent="0.3">
      <c r="M481">
        <v>5</v>
      </c>
      <c r="N481" t="s">
        <v>23</v>
      </c>
      <c r="O481" s="1">
        <v>43355</v>
      </c>
      <c r="P481" t="s">
        <v>27</v>
      </c>
      <c r="Q481">
        <v>8745.18</v>
      </c>
      <c r="AA481" t="s">
        <v>27</v>
      </c>
    </row>
    <row r="482" spans="13:27" x14ac:dyDescent="0.3">
      <c r="M482">
        <v>9</v>
      </c>
      <c r="N482" t="s">
        <v>47</v>
      </c>
      <c r="O482" s="1">
        <v>43511</v>
      </c>
      <c r="P482" t="s">
        <v>432</v>
      </c>
      <c r="Q482">
        <v>10578.39</v>
      </c>
      <c r="AA482" t="s">
        <v>432</v>
      </c>
    </row>
    <row r="483" spans="13:27" x14ac:dyDescent="0.3">
      <c r="M483">
        <v>1</v>
      </c>
      <c r="N483" t="s">
        <v>25</v>
      </c>
      <c r="O483" s="1">
        <v>43709</v>
      </c>
      <c r="P483" t="s">
        <v>27</v>
      </c>
      <c r="Q483">
        <v>10279.51</v>
      </c>
      <c r="AA483" t="s">
        <v>27</v>
      </c>
    </row>
    <row r="484" spans="13:27" x14ac:dyDescent="0.3">
      <c r="M484">
        <v>1</v>
      </c>
      <c r="N484" t="s">
        <v>25</v>
      </c>
      <c r="O484" s="1">
        <v>43344</v>
      </c>
      <c r="P484" t="s">
        <v>27</v>
      </c>
      <c r="Q484">
        <v>610.77</v>
      </c>
      <c r="AA484" t="s">
        <v>27</v>
      </c>
    </row>
    <row r="485" spans="13:27" x14ac:dyDescent="0.3">
      <c r="M485">
        <v>12</v>
      </c>
      <c r="N485" t="s">
        <v>29</v>
      </c>
      <c r="O485" s="1">
        <v>43168</v>
      </c>
      <c r="P485" t="s">
        <v>27</v>
      </c>
      <c r="Q485">
        <v>25000</v>
      </c>
      <c r="AA485" t="s">
        <v>27</v>
      </c>
    </row>
    <row r="486" spans="13:27" x14ac:dyDescent="0.3">
      <c r="M486">
        <v>3</v>
      </c>
      <c r="N486" t="s">
        <v>29</v>
      </c>
      <c r="O486" s="1">
        <v>43533</v>
      </c>
      <c r="P486" t="s">
        <v>27</v>
      </c>
      <c r="Q486">
        <v>23750</v>
      </c>
      <c r="AA486" t="s">
        <v>27</v>
      </c>
    </row>
    <row r="487" spans="13:27" x14ac:dyDescent="0.3">
      <c r="M487">
        <v>13</v>
      </c>
      <c r="N487" t="s">
        <v>20</v>
      </c>
      <c r="O487" s="1">
        <v>43414</v>
      </c>
      <c r="P487" t="s">
        <v>432</v>
      </c>
      <c r="Q487">
        <v>0</v>
      </c>
      <c r="AA487" t="s">
        <v>432</v>
      </c>
    </row>
    <row r="488" spans="13:27" x14ac:dyDescent="0.3">
      <c r="M488">
        <v>13</v>
      </c>
      <c r="N488" t="s">
        <v>23</v>
      </c>
      <c r="O488" s="1">
        <v>43112</v>
      </c>
      <c r="P488" t="s">
        <v>432</v>
      </c>
      <c r="Q488">
        <v>10395</v>
      </c>
      <c r="AA488" t="s">
        <v>432</v>
      </c>
    </row>
    <row r="489" spans="13:27" x14ac:dyDescent="0.3">
      <c r="M489">
        <v>13</v>
      </c>
      <c r="N489" t="s">
        <v>23</v>
      </c>
      <c r="O489" s="1"/>
      <c r="P489" t="s">
        <v>432</v>
      </c>
      <c r="Q489">
        <v>0</v>
      </c>
      <c r="AA489" t="s">
        <v>432</v>
      </c>
    </row>
    <row r="490" spans="13:27" x14ac:dyDescent="0.3">
      <c r="M490">
        <v>13</v>
      </c>
      <c r="N490" t="s">
        <v>23</v>
      </c>
      <c r="O490" s="1">
        <v>43477</v>
      </c>
      <c r="P490" t="s">
        <v>432</v>
      </c>
      <c r="Q490">
        <v>15592.5</v>
      </c>
      <c r="AA490" t="s">
        <v>432</v>
      </c>
    </row>
    <row r="491" spans="13:27" x14ac:dyDescent="0.3">
      <c r="M491">
        <v>13</v>
      </c>
      <c r="N491" t="s">
        <v>23</v>
      </c>
      <c r="O491" s="1">
        <v>43842</v>
      </c>
      <c r="P491" t="s">
        <v>432</v>
      </c>
      <c r="Q491">
        <v>11310.75</v>
      </c>
      <c r="AA491" t="s">
        <v>432</v>
      </c>
    </row>
    <row r="492" spans="13:27" x14ac:dyDescent="0.3">
      <c r="M492">
        <v>13</v>
      </c>
      <c r="N492" t="s">
        <v>20</v>
      </c>
      <c r="O492" s="1">
        <v>43779</v>
      </c>
      <c r="P492" t="s">
        <v>27</v>
      </c>
      <c r="Q492">
        <v>48928.73</v>
      </c>
      <c r="AA492" t="s">
        <v>27</v>
      </c>
    </row>
    <row r="493" spans="13:27" x14ac:dyDescent="0.3">
      <c r="M493">
        <v>13</v>
      </c>
      <c r="N493" t="s">
        <v>16</v>
      </c>
      <c r="O493" s="1">
        <v>43794</v>
      </c>
      <c r="P493" t="s">
        <v>27</v>
      </c>
      <c r="Q493">
        <v>18975</v>
      </c>
      <c r="AA493" t="s">
        <v>27</v>
      </c>
    </row>
    <row r="494" spans="13:27" x14ac:dyDescent="0.3">
      <c r="M494">
        <v>13</v>
      </c>
      <c r="N494" t="s">
        <v>16</v>
      </c>
      <c r="O494" s="1">
        <v>43292</v>
      </c>
      <c r="P494" t="s">
        <v>432</v>
      </c>
      <c r="Q494">
        <v>16170</v>
      </c>
      <c r="AA494" t="s">
        <v>432</v>
      </c>
    </row>
    <row r="495" spans="13:27" x14ac:dyDescent="0.3">
      <c r="M495">
        <v>13</v>
      </c>
      <c r="N495" t="s">
        <v>20</v>
      </c>
      <c r="O495" s="1">
        <v>43655</v>
      </c>
      <c r="P495" t="s">
        <v>432</v>
      </c>
      <c r="Q495">
        <v>9056.48</v>
      </c>
      <c r="AA495" t="s">
        <v>432</v>
      </c>
    </row>
    <row r="496" spans="13:27" x14ac:dyDescent="0.3">
      <c r="M496">
        <v>13</v>
      </c>
      <c r="N496" t="s">
        <v>25</v>
      </c>
      <c r="O496" s="1">
        <v>43291</v>
      </c>
      <c r="P496" t="s">
        <v>432</v>
      </c>
      <c r="Q496">
        <v>18357</v>
      </c>
      <c r="AA496" t="s">
        <v>432</v>
      </c>
    </row>
    <row r="497" spans="13:27" x14ac:dyDescent="0.3">
      <c r="M497">
        <v>13</v>
      </c>
      <c r="N497" t="s">
        <v>25</v>
      </c>
      <c r="O497" s="1">
        <v>43291</v>
      </c>
      <c r="P497" t="s">
        <v>432</v>
      </c>
      <c r="Q497">
        <v>10416.75</v>
      </c>
      <c r="AA497" t="s">
        <v>432</v>
      </c>
    </row>
    <row r="498" spans="13:27" x14ac:dyDescent="0.3">
      <c r="M498">
        <v>13</v>
      </c>
      <c r="N498" t="s">
        <v>25</v>
      </c>
      <c r="O498" s="1">
        <v>43291</v>
      </c>
      <c r="P498" t="s">
        <v>432</v>
      </c>
      <c r="Q498">
        <v>1232</v>
      </c>
      <c r="AA498" t="s">
        <v>432</v>
      </c>
    </row>
    <row r="499" spans="13:27" x14ac:dyDescent="0.3">
      <c r="M499">
        <v>13</v>
      </c>
      <c r="N499" t="s">
        <v>25</v>
      </c>
      <c r="O499" s="1">
        <v>43291</v>
      </c>
      <c r="P499" t="s">
        <v>432</v>
      </c>
      <c r="Q499">
        <v>242.5</v>
      </c>
      <c r="AA499" t="s">
        <v>432</v>
      </c>
    </row>
    <row r="500" spans="13:27" x14ac:dyDescent="0.3">
      <c r="M500">
        <v>13</v>
      </c>
      <c r="N500" t="s">
        <v>25</v>
      </c>
      <c r="O500" s="1">
        <v>43474</v>
      </c>
      <c r="P500" t="s">
        <v>432</v>
      </c>
      <c r="Q500">
        <v>643.75</v>
      </c>
      <c r="AA500" t="s">
        <v>432</v>
      </c>
    </row>
    <row r="501" spans="13:27" x14ac:dyDescent="0.3">
      <c r="M501">
        <v>13</v>
      </c>
      <c r="N501" t="s">
        <v>25</v>
      </c>
      <c r="O501" s="1">
        <v>43601</v>
      </c>
      <c r="P501" t="s">
        <v>432</v>
      </c>
      <c r="Q501">
        <v>4595.75</v>
      </c>
      <c r="AA501" t="s">
        <v>432</v>
      </c>
    </row>
    <row r="502" spans="13:27" x14ac:dyDescent="0.3">
      <c r="M502">
        <v>13</v>
      </c>
      <c r="N502" t="s">
        <v>25</v>
      </c>
      <c r="O502" s="1">
        <v>43657</v>
      </c>
      <c r="P502" t="s">
        <v>432</v>
      </c>
      <c r="Q502">
        <v>21905.200000000001</v>
      </c>
      <c r="AA502" t="s">
        <v>432</v>
      </c>
    </row>
    <row r="503" spans="13:27" x14ac:dyDescent="0.3">
      <c r="M503">
        <v>13</v>
      </c>
      <c r="N503" t="s">
        <v>25</v>
      </c>
      <c r="O503" s="1">
        <v>43656</v>
      </c>
      <c r="P503" t="s">
        <v>432</v>
      </c>
      <c r="Q503">
        <v>337.5</v>
      </c>
      <c r="AA503" t="s">
        <v>432</v>
      </c>
    </row>
    <row r="504" spans="13:27" x14ac:dyDescent="0.3">
      <c r="M504">
        <v>1</v>
      </c>
      <c r="N504" t="s">
        <v>23</v>
      </c>
      <c r="O504" s="1">
        <v>43462</v>
      </c>
      <c r="P504" t="s">
        <v>432</v>
      </c>
      <c r="Q504">
        <v>6112.76</v>
      </c>
      <c r="AA504" t="s">
        <v>432</v>
      </c>
    </row>
    <row r="505" spans="13:27" x14ac:dyDescent="0.3">
      <c r="M505">
        <v>1</v>
      </c>
      <c r="N505" t="s">
        <v>23</v>
      </c>
      <c r="O505" s="1"/>
      <c r="P505" t="s">
        <v>432</v>
      </c>
      <c r="Q505">
        <v>0</v>
      </c>
      <c r="AA505" t="s">
        <v>432</v>
      </c>
    </row>
    <row r="506" spans="13:27" x14ac:dyDescent="0.3">
      <c r="M506">
        <v>1</v>
      </c>
      <c r="N506" t="s">
        <v>23</v>
      </c>
      <c r="O506" s="1">
        <v>43440</v>
      </c>
      <c r="P506" t="s">
        <v>432</v>
      </c>
      <c r="Q506">
        <v>10725</v>
      </c>
      <c r="AA506" t="s">
        <v>432</v>
      </c>
    </row>
    <row r="507" spans="13:27" x14ac:dyDescent="0.3">
      <c r="M507">
        <v>2</v>
      </c>
      <c r="N507" t="s">
        <v>16</v>
      </c>
      <c r="O507" s="1">
        <v>43533</v>
      </c>
      <c r="P507" t="s">
        <v>432</v>
      </c>
      <c r="Q507">
        <v>27530.38</v>
      </c>
      <c r="AA507" t="s">
        <v>432</v>
      </c>
    </row>
    <row r="508" spans="13:27" x14ac:dyDescent="0.3">
      <c r="M508">
        <v>1</v>
      </c>
      <c r="N508" t="s">
        <v>25</v>
      </c>
      <c r="O508" s="1">
        <v>43191</v>
      </c>
      <c r="P508" t="s">
        <v>432</v>
      </c>
      <c r="Q508">
        <v>106033.91</v>
      </c>
      <c r="AA508" t="s">
        <v>432</v>
      </c>
    </row>
    <row r="509" spans="13:27" x14ac:dyDescent="0.3">
      <c r="M509">
        <v>2</v>
      </c>
      <c r="N509" t="s">
        <v>43</v>
      </c>
      <c r="O509" s="1">
        <v>43473</v>
      </c>
      <c r="P509" t="s">
        <v>432</v>
      </c>
      <c r="Q509">
        <v>3978.77</v>
      </c>
      <c r="AA509" t="s">
        <v>432</v>
      </c>
    </row>
    <row r="510" spans="13:27" x14ac:dyDescent="0.3">
      <c r="M510">
        <v>2</v>
      </c>
      <c r="N510" t="s">
        <v>43</v>
      </c>
      <c r="O510" s="1">
        <v>43484</v>
      </c>
      <c r="P510" t="s">
        <v>432</v>
      </c>
      <c r="Q510">
        <v>9453.35</v>
      </c>
      <c r="AA510" t="s">
        <v>432</v>
      </c>
    </row>
    <row r="511" spans="13:27" x14ac:dyDescent="0.3">
      <c r="M511">
        <v>2</v>
      </c>
      <c r="N511" t="s">
        <v>43</v>
      </c>
      <c r="O511" s="1">
        <v>43522</v>
      </c>
      <c r="P511" t="s">
        <v>432</v>
      </c>
      <c r="Q511">
        <v>4156.79</v>
      </c>
      <c r="AA511" t="s">
        <v>432</v>
      </c>
    </row>
    <row r="512" spans="13:27" x14ac:dyDescent="0.3">
      <c r="M512">
        <v>13</v>
      </c>
      <c r="N512" t="s">
        <v>16</v>
      </c>
      <c r="O512" s="1">
        <v>43577</v>
      </c>
      <c r="P512" t="s">
        <v>431</v>
      </c>
      <c r="Q512">
        <v>7451.24</v>
      </c>
      <c r="AA512" t="s">
        <v>431</v>
      </c>
    </row>
    <row r="513" spans="13:27" x14ac:dyDescent="0.3">
      <c r="M513">
        <v>1</v>
      </c>
      <c r="N513" t="s">
        <v>23</v>
      </c>
      <c r="O513" s="1">
        <v>43816</v>
      </c>
      <c r="P513" t="s">
        <v>432</v>
      </c>
      <c r="Q513">
        <v>3630</v>
      </c>
      <c r="AA513" t="s">
        <v>432</v>
      </c>
    </row>
    <row r="514" spans="13:27" x14ac:dyDescent="0.3">
      <c r="M514">
        <v>1</v>
      </c>
      <c r="N514" t="s">
        <v>23</v>
      </c>
      <c r="O514" s="1">
        <v>43719</v>
      </c>
      <c r="P514" t="s">
        <v>27</v>
      </c>
      <c r="Q514">
        <v>1072.5</v>
      </c>
      <c r="AA514" t="s">
        <v>27</v>
      </c>
    </row>
    <row r="515" spans="13:27" x14ac:dyDescent="0.3">
      <c r="M515">
        <v>3</v>
      </c>
      <c r="N515" t="s">
        <v>29</v>
      </c>
      <c r="O515" s="1">
        <v>43468</v>
      </c>
      <c r="P515" t="s">
        <v>432</v>
      </c>
      <c r="Q515">
        <v>49401.25</v>
      </c>
      <c r="AA515" t="s">
        <v>432</v>
      </c>
    </row>
    <row r="516" spans="13:27" x14ac:dyDescent="0.3">
      <c r="M516">
        <v>3</v>
      </c>
      <c r="N516" t="s">
        <v>29</v>
      </c>
      <c r="O516" s="1">
        <v>43468</v>
      </c>
      <c r="P516" t="s">
        <v>432</v>
      </c>
      <c r="Q516">
        <v>49401.25</v>
      </c>
      <c r="AA516" t="s">
        <v>432</v>
      </c>
    </row>
    <row r="517" spans="13:27" x14ac:dyDescent="0.3">
      <c r="M517">
        <v>3</v>
      </c>
      <c r="N517" t="s">
        <v>29</v>
      </c>
      <c r="O517" s="1">
        <v>43468</v>
      </c>
      <c r="P517" t="s">
        <v>432</v>
      </c>
      <c r="Q517">
        <v>45000</v>
      </c>
      <c r="AA517" t="s">
        <v>432</v>
      </c>
    </row>
    <row r="518" spans="13:27" x14ac:dyDescent="0.3">
      <c r="M518">
        <v>10</v>
      </c>
      <c r="N518" t="s">
        <v>20</v>
      </c>
      <c r="O518" s="1">
        <v>43373</v>
      </c>
      <c r="P518" t="s">
        <v>27</v>
      </c>
      <c r="Q518">
        <v>54000</v>
      </c>
      <c r="AA518" t="s">
        <v>27</v>
      </c>
    </row>
    <row r="519" spans="13:27" x14ac:dyDescent="0.3">
      <c r="M519">
        <v>12</v>
      </c>
      <c r="N519" t="s">
        <v>29</v>
      </c>
      <c r="O519" s="1">
        <v>43448</v>
      </c>
      <c r="P519" t="s">
        <v>432</v>
      </c>
      <c r="Q519">
        <v>5659.5</v>
      </c>
      <c r="AA519" t="s">
        <v>432</v>
      </c>
    </row>
    <row r="520" spans="13:27" x14ac:dyDescent="0.3">
      <c r="M520">
        <v>3</v>
      </c>
      <c r="N520" t="s">
        <v>29</v>
      </c>
      <c r="O520" s="1">
        <v>43566</v>
      </c>
      <c r="P520" t="s">
        <v>432</v>
      </c>
      <c r="Q520">
        <v>2942.25</v>
      </c>
      <c r="AA520" t="s">
        <v>432</v>
      </c>
    </row>
    <row r="521" spans="13:27" x14ac:dyDescent="0.3">
      <c r="M521">
        <v>3</v>
      </c>
      <c r="N521" t="s">
        <v>29</v>
      </c>
      <c r="O521" s="1">
        <v>43761</v>
      </c>
      <c r="P521" t="s">
        <v>27</v>
      </c>
      <c r="Q521">
        <v>6335.5</v>
      </c>
      <c r="AA521" t="s">
        <v>27</v>
      </c>
    </row>
    <row r="522" spans="13:27" x14ac:dyDescent="0.3">
      <c r="M522">
        <v>3</v>
      </c>
      <c r="N522" t="s">
        <v>29</v>
      </c>
      <c r="O522" s="1">
        <v>43764</v>
      </c>
      <c r="P522" t="s">
        <v>27</v>
      </c>
      <c r="Q522">
        <v>2436.75</v>
      </c>
      <c r="AA522" t="s">
        <v>27</v>
      </c>
    </row>
    <row r="523" spans="13:27" x14ac:dyDescent="0.3">
      <c r="M523">
        <v>3</v>
      </c>
      <c r="N523" t="s">
        <v>29</v>
      </c>
      <c r="O523" s="1">
        <v>43397</v>
      </c>
      <c r="P523" t="s">
        <v>27</v>
      </c>
      <c r="Q523">
        <v>18321.23</v>
      </c>
      <c r="AA523" t="s">
        <v>27</v>
      </c>
    </row>
    <row r="524" spans="13:27" x14ac:dyDescent="0.3">
      <c r="M524">
        <v>3</v>
      </c>
      <c r="N524" t="s">
        <v>29</v>
      </c>
      <c r="O524" s="1">
        <v>43763</v>
      </c>
      <c r="P524" t="s">
        <v>27</v>
      </c>
      <c r="Q524">
        <v>26967.39</v>
      </c>
      <c r="AA524" t="s">
        <v>27</v>
      </c>
    </row>
    <row r="525" spans="13:27" x14ac:dyDescent="0.3">
      <c r="M525">
        <v>3</v>
      </c>
      <c r="N525" t="s">
        <v>29</v>
      </c>
      <c r="O525" s="1">
        <v>43101</v>
      </c>
      <c r="P525" t="s">
        <v>27</v>
      </c>
      <c r="Q525">
        <v>159956.76</v>
      </c>
      <c r="AA525" t="s">
        <v>27</v>
      </c>
    </row>
    <row r="526" spans="13:27" x14ac:dyDescent="0.3">
      <c r="M526">
        <v>3</v>
      </c>
      <c r="N526" t="s">
        <v>29</v>
      </c>
      <c r="O526" s="1">
        <v>43466</v>
      </c>
      <c r="P526" t="s">
        <v>27</v>
      </c>
      <c r="Q526">
        <v>0</v>
      </c>
      <c r="AA526" t="s">
        <v>27</v>
      </c>
    </row>
    <row r="527" spans="13:27" x14ac:dyDescent="0.3">
      <c r="M527">
        <v>3</v>
      </c>
      <c r="N527" t="s">
        <v>29</v>
      </c>
      <c r="O527" s="1">
        <v>43373</v>
      </c>
      <c r="P527" t="s">
        <v>27</v>
      </c>
      <c r="Q527">
        <v>8268.1299999999992</v>
      </c>
      <c r="AA527" t="s">
        <v>27</v>
      </c>
    </row>
    <row r="528" spans="13:27" x14ac:dyDescent="0.3">
      <c r="M528">
        <v>3</v>
      </c>
      <c r="N528" t="s">
        <v>29</v>
      </c>
      <c r="O528" s="1">
        <v>43727</v>
      </c>
      <c r="P528" t="s">
        <v>27</v>
      </c>
      <c r="Q528">
        <v>12500.13</v>
      </c>
      <c r="AA528" t="s">
        <v>27</v>
      </c>
    </row>
    <row r="529" spans="13:27" x14ac:dyDescent="0.3">
      <c r="M529">
        <v>3</v>
      </c>
      <c r="N529" t="s">
        <v>29</v>
      </c>
      <c r="O529" s="1">
        <v>43186</v>
      </c>
      <c r="P529" t="s">
        <v>27</v>
      </c>
      <c r="Q529">
        <v>10584.15</v>
      </c>
      <c r="AA529" t="s">
        <v>27</v>
      </c>
    </row>
    <row r="530" spans="13:27" x14ac:dyDescent="0.3">
      <c r="M530">
        <v>3</v>
      </c>
      <c r="N530" t="s">
        <v>29</v>
      </c>
      <c r="O530" s="1">
        <v>43467</v>
      </c>
      <c r="P530" t="s">
        <v>27</v>
      </c>
      <c r="Q530">
        <v>14393.8</v>
      </c>
      <c r="AA530" t="s">
        <v>27</v>
      </c>
    </row>
    <row r="531" spans="13:27" x14ac:dyDescent="0.3">
      <c r="M531">
        <v>3</v>
      </c>
      <c r="N531" t="s">
        <v>29</v>
      </c>
      <c r="O531" s="1">
        <v>43235</v>
      </c>
      <c r="P531" t="s">
        <v>27</v>
      </c>
      <c r="Q531">
        <v>691.85</v>
      </c>
      <c r="AA531" t="s">
        <v>27</v>
      </c>
    </row>
    <row r="532" spans="13:27" x14ac:dyDescent="0.3">
      <c r="M532">
        <v>3</v>
      </c>
      <c r="N532" t="s">
        <v>29</v>
      </c>
      <c r="O532" s="1">
        <v>43600</v>
      </c>
      <c r="P532" t="s">
        <v>27</v>
      </c>
      <c r="Q532">
        <v>691.85</v>
      </c>
      <c r="AA532" t="s">
        <v>27</v>
      </c>
    </row>
    <row r="533" spans="13:27" x14ac:dyDescent="0.3">
      <c r="M533">
        <v>3</v>
      </c>
      <c r="N533" t="s">
        <v>29</v>
      </c>
      <c r="O533" s="1">
        <v>42969</v>
      </c>
      <c r="P533" t="s">
        <v>27</v>
      </c>
      <c r="Q533">
        <v>10964.79</v>
      </c>
      <c r="AA533" t="s">
        <v>27</v>
      </c>
    </row>
    <row r="534" spans="13:27" x14ac:dyDescent="0.3">
      <c r="M534">
        <v>3</v>
      </c>
      <c r="N534" t="s">
        <v>29</v>
      </c>
      <c r="O534" s="1">
        <v>43698</v>
      </c>
      <c r="P534" t="s">
        <v>27</v>
      </c>
      <c r="Q534">
        <v>13630.7</v>
      </c>
      <c r="AA534" t="s">
        <v>27</v>
      </c>
    </row>
    <row r="535" spans="13:27" x14ac:dyDescent="0.3">
      <c r="M535">
        <v>10</v>
      </c>
      <c r="N535" t="s">
        <v>20</v>
      </c>
      <c r="O535" s="1">
        <v>43738</v>
      </c>
      <c r="P535" t="s">
        <v>27</v>
      </c>
      <c r="Q535">
        <v>123750</v>
      </c>
      <c r="AA535" t="s">
        <v>27</v>
      </c>
    </row>
    <row r="536" spans="13:27" x14ac:dyDescent="0.3">
      <c r="M536">
        <v>12</v>
      </c>
      <c r="N536" t="s">
        <v>29</v>
      </c>
      <c r="O536" s="1">
        <v>43246</v>
      </c>
      <c r="P536" t="s">
        <v>27</v>
      </c>
      <c r="Q536">
        <v>869.63</v>
      </c>
      <c r="AA536" t="s">
        <v>27</v>
      </c>
    </row>
    <row r="537" spans="13:27" x14ac:dyDescent="0.3">
      <c r="M537">
        <v>3</v>
      </c>
      <c r="N537" t="s">
        <v>29</v>
      </c>
      <c r="O537" s="1">
        <v>43611</v>
      </c>
      <c r="P537" t="s">
        <v>27</v>
      </c>
      <c r="Q537">
        <v>869.63</v>
      </c>
      <c r="AA537" t="s">
        <v>27</v>
      </c>
    </row>
    <row r="538" spans="13:27" x14ac:dyDescent="0.3">
      <c r="M538">
        <v>3</v>
      </c>
      <c r="N538" t="s">
        <v>29</v>
      </c>
      <c r="O538" s="1">
        <v>43512</v>
      </c>
      <c r="P538" t="s">
        <v>27</v>
      </c>
      <c r="Q538">
        <v>1562.5</v>
      </c>
      <c r="AA538" t="s">
        <v>27</v>
      </c>
    </row>
    <row r="539" spans="13:27" x14ac:dyDescent="0.3">
      <c r="M539">
        <v>4</v>
      </c>
      <c r="N539" t="s">
        <v>40</v>
      </c>
      <c r="O539" s="1">
        <v>43647</v>
      </c>
      <c r="P539" t="s">
        <v>27</v>
      </c>
      <c r="Q539">
        <v>43367</v>
      </c>
      <c r="AA539" t="s">
        <v>27</v>
      </c>
    </row>
    <row r="540" spans="13:27" x14ac:dyDescent="0.3">
      <c r="M540">
        <v>4</v>
      </c>
      <c r="N540" t="s">
        <v>40</v>
      </c>
      <c r="O540" s="1">
        <v>43739</v>
      </c>
      <c r="P540" t="s">
        <v>27</v>
      </c>
      <c r="Q540">
        <v>43367</v>
      </c>
      <c r="AA540" t="s">
        <v>27</v>
      </c>
    </row>
    <row r="541" spans="13:27" x14ac:dyDescent="0.3">
      <c r="M541">
        <v>4</v>
      </c>
      <c r="N541" t="s">
        <v>40</v>
      </c>
      <c r="O541" s="1">
        <v>43466</v>
      </c>
      <c r="P541" t="s">
        <v>27</v>
      </c>
      <c r="Q541">
        <v>65050.5</v>
      </c>
      <c r="AA541" t="s">
        <v>27</v>
      </c>
    </row>
    <row r="542" spans="13:27" x14ac:dyDescent="0.3">
      <c r="M542">
        <v>4</v>
      </c>
      <c r="N542" t="s">
        <v>40</v>
      </c>
      <c r="O542" s="1">
        <v>43556</v>
      </c>
      <c r="P542" t="s">
        <v>27</v>
      </c>
      <c r="Q542">
        <v>65050.5</v>
      </c>
      <c r="AA542" t="s">
        <v>27</v>
      </c>
    </row>
    <row r="543" spans="13:27" x14ac:dyDescent="0.3">
      <c r="M543">
        <v>4</v>
      </c>
      <c r="N543" t="s">
        <v>40</v>
      </c>
      <c r="O543" s="1">
        <v>43647</v>
      </c>
      <c r="P543" t="s">
        <v>27</v>
      </c>
      <c r="Q543">
        <v>10824.4</v>
      </c>
      <c r="AA543" t="s">
        <v>27</v>
      </c>
    </row>
    <row r="544" spans="13:27" x14ac:dyDescent="0.3">
      <c r="M544">
        <v>4</v>
      </c>
      <c r="N544" t="s">
        <v>40</v>
      </c>
      <c r="O544" s="1">
        <v>43739</v>
      </c>
      <c r="P544" t="s">
        <v>27</v>
      </c>
      <c r="Q544">
        <v>10824.4</v>
      </c>
      <c r="AA544" t="s">
        <v>27</v>
      </c>
    </row>
    <row r="545" spans="13:27" x14ac:dyDescent="0.3">
      <c r="M545">
        <v>4</v>
      </c>
      <c r="N545" t="s">
        <v>40</v>
      </c>
      <c r="O545" s="1">
        <v>43466</v>
      </c>
      <c r="P545" t="s">
        <v>27</v>
      </c>
      <c r="Q545">
        <v>16236.6</v>
      </c>
      <c r="AA545" t="s">
        <v>27</v>
      </c>
    </row>
    <row r="546" spans="13:27" x14ac:dyDescent="0.3">
      <c r="M546">
        <v>4</v>
      </c>
      <c r="N546" t="s">
        <v>40</v>
      </c>
      <c r="O546" s="1">
        <v>43556</v>
      </c>
      <c r="P546" t="s">
        <v>27</v>
      </c>
      <c r="Q546">
        <v>16236.6</v>
      </c>
      <c r="AA546" t="s">
        <v>27</v>
      </c>
    </row>
    <row r="547" spans="13:27" x14ac:dyDescent="0.3">
      <c r="M547">
        <v>3</v>
      </c>
      <c r="N547" t="s">
        <v>29</v>
      </c>
      <c r="O547" s="1">
        <v>43101</v>
      </c>
      <c r="P547" t="s">
        <v>27</v>
      </c>
      <c r="Q547">
        <v>36612.18</v>
      </c>
      <c r="AA547" t="s">
        <v>27</v>
      </c>
    </row>
    <row r="548" spans="13:27" x14ac:dyDescent="0.3">
      <c r="M548">
        <v>3</v>
      </c>
      <c r="N548" t="s">
        <v>29</v>
      </c>
      <c r="O548" s="1">
        <v>43101</v>
      </c>
      <c r="P548" t="s">
        <v>27</v>
      </c>
      <c r="Q548">
        <v>28735.65</v>
      </c>
      <c r="AA548" t="s">
        <v>27</v>
      </c>
    </row>
    <row r="549" spans="13:27" x14ac:dyDescent="0.3">
      <c r="M549">
        <v>3</v>
      </c>
      <c r="N549" t="s">
        <v>29</v>
      </c>
      <c r="O549" s="1">
        <v>43466</v>
      </c>
      <c r="P549" t="s">
        <v>27</v>
      </c>
      <c r="Q549">
        <v>53277.919999999998</v>
      </c>
      <c r="AA549" t="s">
        <v>27</v>
      </c>
    </row>
    <row r="550" spans="13:27" x14ac:dyDescent="0.3">
      <c r="M550">
        <v>3</v>
      </c>
      <c r="N550" t="s">
        <v>29</v>
      </c>
      <c r="O550" s="1">
        <v>43466</v>
      </c>
      <c r="P550" t="s">
        <v>27</v>
      </c>
      <c r="Q550">
        <v>30048.080000000002</v>
      </c>
      <c r="AA550" t="s">
        <v>27</v>
      </c>
    </row>
    <row r="551" spans="13:27" x14ac:dyDescent="0.3">
      <c r="M551">
        <v>3</v>
      </c>
      <c r="N551" t="s">
        <v>29</v>
      </c>
      <c r="O551" s="1">
        <v>43486</v>
      </c>
      <c r="P551" t="s">
        <v>432</v>
      </c>
      <c r="Q551">
        <v>15084.15</v>
      </c>
      <c r="AA551" t="s">
        <v>432</v>
      </c>
    </row>
    <row r="552" spans="13:27" x14ac:dyDescent="0.3">
      <c r="M552">
        <v>1</v>
      </c>
      <c r="N552" t="s">
        <v>16</v>
      </c>
      <c r="O552" s="1">
        <v>43138</v>
      </c>
      <c r="P552" t="s">
        <v>432</v>
      </c>
      <c r="Q552">
        <v>1013.88</v>
      </c>
      <c r="AA552" t="s">
        <v>432</v>
      </c>
    </row>
    <row r="553" spans="13:27" x14ac:dyDescent="0.3">
      <c r="M553">
        <v>1</v>
      </c>
      <c r="N553" t="s">
        <v>16</v>
      </c>
      <c r="O553" s="1">
        <v>43138</v>
      </c>
      <c r="P553" t="s">
        <v>432</v>
      </c>
      <c r="Q553">
        <v>1601.5</v>
      </c>
      <c r="AA553" t="s">
        <v>432</v>
      </c>
    </row>
    <row r="554" spans="13:27" x14ac:dyDescent="0.3">
      <c r="M554">
        <v>1</v>
      </c>
      <c r="N554" t="s">
        <v>16</v>
      </c>
      <c r="O554" s="1">
        <v>43284</v>
      </c>
      <c r="P554" t="s">
        <v>27</v>
      </c>
      <c r="Q554">
        <v>37500</v>
      </c>
      <c r="AA554" t="s">
        <v>27</v>
      </c>
    </row>
    <row r="555" spans="13:27" x14ac:dyDescent="0.3">
      <c r="M555">
        <v>1</v>
      </c>
      <c r="N555" t="s">
        <v>16</v>
      </c>
      <c r="O555" s="1">
        <v>43649</v>
      </c>
      <c r="P555" t="s">
        <v>27</v>
      </c>
      <c r="Q555">
        <v>35000</v>
      </c>
      <c r="AA555" t="s">
        <v>27</v>
      </c>
    </row>
    <row r="556" spans="13:27" x14ac:dyDescent="0.3">
      <c r="M556">
        <v>1</v>
      </c>
      <c r="N556" t="s">
        <v>38</v>
      </c>
      <c r="O556" s="1">
        <v>43156</v>
      </c>
      <c r="P556" t="s">
        <v>432</v>
      </c>
      <c r="Q556">
        <v>992.51</v>
      </c>
      <c r="AA556" t="s">
        <v>432</v>
      </c>
    </row>
    <row r="557" spans="13:27" x14ac:dyDescent="0.3">
      <c r="M557">
        <v>1</v>
      </c>
      <c r="N557" t="s">
        <v>38</v>
      </c>
      <c r="O557" s="1">
        <v>43156</v>
      </c>
      <c r="P557" t="s">
        <v>432</v>
      </c>
      <c r="Q557">
        <v>992.51</v>
      </c>
      <c r="AA557" t="s">
        <v>432</v>
      </c>
    </row>
    <row r="558" spans="13:27" x14ac:dyDescent="0.3">
      <c r="M558">
        <v>1</v>
      </c>
      <c r="N558" t="s">
        <v>38</v>
      </c>
      <c r="O558" s="1">
        <v>42735</v>
      </c>
      <c r="P558" t="s">
        <v>432</v>
      </c>
      <c r="Q558">
        <v>377079.15</v>
      </c>
      <c r="AA558" t="s">
        <v>432</v>
      </c>
    </row>
    <row r="559" spans="13:27" x14ac:dyDescent="0.3">
      <c r="M559">
        <v>1</v>
      </c>
      <c r="N559" t="s">
        <v>38</v>
      </c>
      <c r="O559" s="1">
        <v>42914</v>
      </c>
      <c r="P559" t="s">
        <v>432</v>
      </c>
      <c r="Q559">
        <v>61251.58</v>
      </c>
      <c r="AA559" t="s">
        <v>432</v>
      </c>
    </row>
    <row r="560" spans="13:27" x14ac:dyDescent="0.3">
      <c r="M560">
        <v>1</v>
      </c>
      <c r="N560" t="s">
        <v>38</v>
      </c>
      <c r="O560" s="1">
        <v>42914</v>
      </c>
      <c r="P560" t="s">
        <v>432</v>
      </c>
      <c r="Q560">
        <v>62070.81</v>
      </c>
      <c r="AA560" t="s">
        <v>432</v>
      </c>
    </row>
    <row r="561" spans="13:27" x14ac:dyDescent="0.3">
      <c r="M561">
        <v>1</v>
      </c>
      <c r="N561" t="s">
        <v>38</v>
      </c>
      <c r="O561" s="1">
        <v>42922</v>
      </c>
      <c r="P561" t="s">
        <v>432</v>
      </c>
      <c r="Q561">
        <v>1261.8399999999999</v>
      </c>
      <c r="AA561" t="s">
        <v>432</v>
      </c>
    </row>
    <row r="562" spans="13:27" x14ac:dyDescent="0.3">
      <c r="M562">
        <v>1</v>
      </c>
      <c r="N562" t="s">
        <v>38</v>
      </c>
      <c r="O562" s="1">
        <v>43101</v>
      </c>
      <c r="P562" t="s">
        <v>432</v>
      </c>
      <c r="Q562">
        <v>349157.16</v>
      </c>
      <c r="AA562" t="s">
        <v>432</v>
      </c>
    </row>
    <row r="563" spans="13:27" x14ac:dyDescent="0.3">
      <c r="M563">
        <v>1</v>
      </c>
      <c r="N563" t="s">
        <v>25</v>
      </c>
      <c r="O563" s="1">
        <v>43145</v>
      </c>
      <c r="P563" t="s">
        <v>27</v>
      </c>
      <c r="Q563">
        <v>107689.68</v>
      </c>
      <c r="AA563" t="s">
        <v>27</v>
      </c>
    </row>
    <row r="564" spans="13:27" x14ac:dyDescent="0.3">
      <c r="M564">
        <v>1</v>
      </c>
      <c r="N564" t="s">
        <v>25</v>
      </c>
      <c r="O564" s="1">
        <v>43301</v>
      </c>
      <c r="P564" t="s">
        <v>27</v>
      </c>
      <c r="Q564">
        <v>5417.97</v>
      </c>
      <c r="AA564" t="s">
        <v>27</v>
      </c>
    </row>
    <row r="565" spans="13:27" x14ac:dyDescent="0.3">
      <c r="M565">
        <v>1</v>
      </c>
      <c r="N565" t="s">
        <v>38</v>
      </c>
      <c r="O565" s="1">
        <v>43279</v>
      </c>
      <c r="P565" t="s">
        <v>432</v>
      </c>
      <c r="Q565">
        <v>61936.46</v>
      </c>
      <c r="AA565" t="s">
        <v>432</v>
      </c>
    </row>
    <row r="566" spans="13:27" x14ac:dyDescent="0.3">
      <c r="M566">
        <v>1</v>
      </c>
      <c r="N566" t="s">
        <v>38</v>
      </c>
      <c r="O566" s="1">
        <v>43279</v>
      </c>
      <c r="P566" t="s">
        <v>432</v>
      </c>
      <c r="Q566">
        <v>56276.26</v>
      </c>
      <c r="AA566" t="s">
        <v>432</v>
      </c>
    </row>
    <row r="567" spans="13:27" x14ac:dyDescent="0.3">
      <c r="M567">
        <v>1</v>
      </c>
      <c r="N567" t="s">
        <v>38</v>
      </c>
      <c r="O567" s="1">
        <v>43466</v>
      </c>
      <c r="P567" t="s">
        <v>432</v>
      </c>
      <c r="Q567">
        <v>399509.89</v>
      </c>
      <c r="AA567" t="s">
        <v>432</v>
      </c>
    </row>
    <row r="568" spans="13:27" x14ac:dyDescent="0.3">
      <c r="M568">
        <v>1</v>
      </c>
      <c r="N568" t="s">
        <v>25</v>
      </c>
      <c r="O568" s="1">
        <v>43481</v>
      </c>
      <c r="P568" t="s">
        <v>27</v>
      </c>
      <c r="Q568">
        <v>98931.05</v>
      </c>
      <c r="AA568" t="s">
        <v>27</v>
      </c>
    </row>
    <row r="569" spans="13:27" x14ac:dyDescent="0.3">
      <c r="M569">
        <v>1</v>
      </c>
      <c r="N569" t="s">
        <v>25</v>
      </c>
      <c r="O569" s="1">
        <v>43510</v>
      </c>
      <c r="P569" t="s">
        <v>27</v>
      </c>
      <c r="Q569">
        <v>1610</v>
      </c>
      <c r="AA569" t="s">
        <v>27</v>
      </c>
    </row>
    <row r="570" spans="13:27" x14ac:dyDescent="0.3">
      <c r="M570">
        <v>1</v>
      </c>
      <c r="N570" t="s">
        <v>25</v>
      </c>
      <c r="O570" s="1">
        <v>43522</v>
      </c>
      <c r="P570" t="s">
        <v>27</v>
      </c>
      <c r="Q570">
        <v>131090.46</v>
      </c>
      <c r="AA570" t="s">
        <v>27</v>
      </c>
    </row>
    <row r="571" spans="13:27" x14ac:dyDescent="0.3">
      <c r="M571">
        <v>1</v>
      </c>
      <c r="N571" t="s">
        <v>25</v>
      </c>
      <c r="O571" s="1">
        <v>43540</v>
      </c>
      <c r="P571" t="s">
        <v>27</v>
      </c>
      <c r="Q571">
        <v>2056.4299999999998</v>
      </c>
      <c r="AA571" t="s">
        <v>27</v>
      </c>
    </row>
    <row r="572" spans="13:27" x14ac:dyDescent="0.3">
      <c r="M572">
        <v>1</v>
      </c>
      <c r="N572" t="s">
        <v>25</v>
      </c>
      <c r="O572" s="1">
        <v>43536</v>
      </c>
      <c r="P572" t="s">
        <v>27</v>
      </c>
      <c r="Q572">
        <v>1194.28</v>
      </c>
      <c r="AA572" t="s">
        <v>27</v>
      </c>
    </row>
    <row r="573" spans="13:27" x14ac:dyDescent="0.3">
      <c r="M573">
        <v>1</v>
      </c>
      <c r="N573" t="s">
        <v>38</v>
      </c>
      <c r="O573" s="1">
        <v>43644</v>
      </c>
      <c r="P573" t="s">
        <v>432</v>
      </c>
      <c r="Q573">
        <v>75395.039999999994</v>
      </c>
      <c r="AA573" t="s">
        <v>432</v>
      </c>
    </row>
    <row r="574" spans="13:27" x14ac:dyDescent="0.3">
      <c r="M574">
        <v>1</v>
      </c>
      <c r="N574" t="s">
        <v>38</v>
      </c>
      <c r="O574" s="1">
        <v>43644</v>
      </c>
      <c r="P574" t="s">
        <v>432</v>
      </c>
      <c r="Q574">
        <v>53595</v>
      </c>
      <c r="AA574" t="s">
        <v>432</v>
      </c>
    </row>
    <row r="575" spans="13:27" x14ac:dyDescent="0.3">
      <c r="M575">
        <v>1</v>
      </c>
      <c r="N575" t="s">
        <v>25</v>
      </c>
      <c r="O575" s="1">
        <v>43666</v>
      </c>
      <c r="P575" t="s">
        <v>27</v>
      </c>
      <c r="Q575">
        <v>6595.25</v>
      </c>
      <c r="AA575" t="s">
        <v>27</v>
      </c>
    </row>
    <row r="576" spans="13:27" x14ac:dyDescent="0.3">
      <c r="M576">
        <v>1</v>
      </c>
      <c r="N576" t="s">
        <v>38</v>
      </c>
      <c r="O576" s="1">
        <v>42922</v>
      </c>
      <c r="P576" t="s">
        <v>432</v>
      </c>
      <c r="Q576">
        <v>2887.38</v>
      </c>
      <c r="AA576" t="s">
        <v>432</v>
      </c>
    </row>
    <row r="577" spans="13:27" x14ac:dyDescent="0.3">
      <c r="M577">
        <v>1</v>
      </c>
      <c r="N577" t="s">
        <v>23</v>
      </c>
      <c r="O577" s="1">
        <v>43494</v>
      </c>
      <c r="P577" t="s">
        <v>432</v>
      </c>
      <c r="Q577">
        <v>11539.77</v>
      </c>
      <c r="AA577" t="s">
        <v>432</v>
      </c>
    </row>
    <row r="578" spans="13:27" x14ac:dyDescent="0.3">
      <c r="M578">
        <v>1</v>
      </c>
      <c r="N578" t="s">
        <v>16</v>
      </c>
      <c r="O578" s="1">
        <v>43497</v>
      </c>
      <c r="P578" t="s">
        <v>432</v>
      </c>
      <c r="Q578">
        <v>21875</v>
      </c>
      <c r="AA578" t="s">
        <v>432</v>
      </c>
    </row>
    <row r="579" spans="13:27" x14ac:dyDescent="0.3">
      <c r="M579">
        <v>1</v>
      </c>
      <c r="N579" t="s">
        <v>38</v>
      </c>
      <c r="O579" s="1">
        <v>42835</v>
      </c>
      <c r="P579" t="s">
        <v>432</v>
      </c>
      <c r="Q579">
        <v>8588.56</v>
      </c>
      <c r="AA579" t="s">
        <v>432</v>
      </c>
    </row>
    <row r="580" spans="13:27" x14ac:dyDescent="0.3">
      <c r="M580">
        <v>1</v>
      </c>
      <c r="N580" t="s">
        <v>38</v>
      </c>
      <c r="O580" s="1">
        <v>42774</v>
      </c>
      <c r="P580" t="s">
        <v>432</v>
      </c>
      <c r="Q580">
        <v>3050.6</v>
      </c>
      <c r="AA580" t="s">
        <v>432</v>
      </c>
    </row>
    <row r="581" spans="13:27" x14ac:dyDescent="0.3">
      <c r="M581">
        <v>1</v>
      </c>
      <c r="N581" t="s">
        <v>38</v>
      </c>
      <c r="O581" s="1">
        <v>42954</v>
      </c>
      <c r="P581" t="s">
        <v>432</v>
      </c>
      <c r="Q581">
        <v>3050.6</v>
      </c>
      <c r="AA581" t="s">
        <v>432</v>
      </c>
    </row>
    <row r="582" spans="13:27" x14ac:dyDescent="0.3">
      <c r="M582">
        <v>1</v>
      </c>
      <c r="N582" t="s">
        <v>38</v>
      </c>
      <c r="O582" s="1">
        <v>43099</v>
      </c>
      <c r="P582" t="s">
        <v>432</v>
      </c>
      <c r="Q582">
        <v>40309.5</v>
      </c>
      <c r="AA582" t="s">
        <v>432</v>
      </c>
    </row>
    <row r="583" spans="13:27" x14ac:dyDescent="0.3">
      <c r="M583">
        <v>1</v>
      </c>
      <c r="N583" t="s">
        <v>38</v>
      </c>
      <c r="O583" s="1">
        <v>42772</v>
      </c>
      <c r="P583" t="s">
        <v>432</v>
      </c>
      <c r="Q583">
        <v>40309.68</v>
      </c>
      <c r="AA583" t="s">
        <v>432</v>
      </c>
    </row>
    <row r="584" spans="13:27" x14ac:dyDescent="0.3">
      <c r="M584">
        <v>1</v>
      </c>
      <c r="N584" t="s">
        <v>38</v>
      </c>
      <c r="O584" s="1">
        <v>42880</v>
      </c>
      <c r="P584" t="s">
        <v>432</v>
      </c>
      <c r="Q584">
        <v>40309.68</v>
      </c>
      <c r="AA584" t="s">
        <v>432</v>
      </c>
    </row>
    <row r="585" spans="13:27" x14ac:dyDescent="0.3">
      <c r="M585">
        <v>1</v>
      </c>
      <c r="N585" t="s">
        <v>38</v>
      </c>
      <c r="O585" s="1">
        <v>42990</v>
      </c>
      <c r="P585" t="s">
        <v>432</v>
      </c>
      <c r="Q585">
        <v>40309.68</v>
      </c>
      <c r="AA585" t="s">
        <v>432</v>
      </c>
    </row>
    <row r="586" spans="13:27" x14ac:dyDescent="0.3">
      <c r="M586">
        <v>1</v>
      </c>
      <c r="N586" t="s">
        <v>38</v>
      </c>
      <c r="O586" s="1">
        <v>42663</v>
      </c>
      <c r="P586" t="s">
        <v>432</v>
      </c>
      <c r="Q586">
        <v>50909.599999999999</v>
      </c>
      <c r="AA586" t="s">
        <v>432</v>
      </c>
    </row>
    <row r="587" spans="13:27" x14ac:dyDescent="0.3">
      <c r="M587">
        <v>1</v>
      </c>
      <c r="N587" t="s">
        <v>38</v>
      </c>
      <c r="O587" s="1">
        <v>42821</v>
      </c>
      <c r="P587" t="s">
        <v>432</v>
      </c>
      <c r="Q587">
        <v>31079.56</v>
      </c>
      <c r="AA587" t="s">
        <v>432</v>
      </c>
    </row>
    <row r="588" spans="13:27" x14ac:dyDescent="0.3">
      <c r="M588">
        <v>1</v>
      </c>
      <c r="N588" t="s">
        <v>38</v>
      </c>
      <c r="O588" s="1">
        <v>42913</v>
      </c>
      <c r="P588" t="s">
        <v>432</v>
      </c>
      <c r="Q588">
        <v>31079.56</v>
      </c>
      <c r="AA588" t="s">
        <v>432</v>
      </c>
    </row>
    <row r="589" spans="13:27" x14ac:dyDescent="0.3">
      <c r="M589">
        <v>1</v>
      </c>
      <c r="N589" t="s">
        <v>38</v>
      </c>
      <c r="O589" s="1">
        <v>43005</v>
      </c>
      <c r="P589" t="s">
        <v>432</v>
      </c>
      <c r="Q589">
        <v>31079.56</v>
      </c>
      <c r="AA589" t="s">
        <v>432</v>
      </c>
    </row>
    <row r="590" spans="13:27" x14ac:dyDescent="0.3">
      <c r="M590">
        <v>1</v>
      </c>
      <c r="N590" t="s">
        <v>38</v>
      </c>
      <c r="O590" s="1">
        <v>43096</v>
      </c>
      <c r="P590" t="s">
        <v>432</v>
      </c>
      <c r="Q590">
        <v>31088.49</v>
      </c>
      <c r="AA590" t="s">
        <v>432</v>
      </c>
    </row>
    <row r="591" spans="13:27" x14ac:dyDescent="0.3">
      <c r="M591">
        <v>1</v>
      </c>
      <c r="N591" t="s">
        <v>38</v>
      </c>
      <c r="O591" s="1">
        <v>42731</v>
      </c>
      <c r="P591" t="s">
        <v>432</v>
      </c>
      <c r="Q591">
        <v>39249.53</v>
      </c>
      <c r="AA591" t="s">
        <v>432</v>
      </c>
    </row>
    <row r="592" spans="13:27" x14ac:dyDescent="0.3">
      <c r="M592">
        <v>1</v>
      </c>
      <c r="N592" t="s">
        <v>38</v>
      </c>
      <c r="O592" s="1">
        <v>42823</v>
      </c>
      <c r="P592" t="s">
        <v>432</v>
      </c>
      <c r="Q592">
        <v>8961.75</v>
      </c>
      <c r="AA592" t="s">
        <v>432</v>
      </c>
    </row>
    <row r="593" spans="13:27" x14ac:dyDescent="0.3">
      <c r="M593">
        <v>1</v>
      </c>
      <c r="N593" t="s">
        <v>38</v>
      </c>
      <c r="O593" s="1">
        <v>43318</v>
      </c>
      <c r="P593" t="s">
        <v>432</v>
      </c>
      <c r="Q593">
        <v>877.71</v>
      </c>
      <c r="AA593" t="s">
        <v>432</v>
      </c>
    </row>
    <row r="594" spans="13:27" x14ac:dyDescent="0.3">
      <c r="M594">
        <v>1</v>
      </c>
      <c r="N594" t="s">
        <v>38</v>
      </c>
      <c r="O594" s="1">
        <v>43297</v>
      </c>
      <c r="P594" t="s">
        <v>432</v>
      </c>
      <c r="Q594">
        <v>8107.49</v>
      </c>
      <c r="AA594" t="s">
        <v>432</v>
      </c>
    </row>
    <row r="595" spans="13:27" x14ac:dyDescent="0.3">
      <c r="M595">
        <v>1</v>
      </c>
      <c r="N595" t="s">
        <v>38</v>
      </c>
      <c r="O595" s="1">
        <v>43286</v>
      </c>
      <c r="P595" t="s">
        <v>432</v>
      </c>
      <c r="Q595">
        <v>7398.74</v>
      </c>
      <c r="AA595" t="s">
        <v>432</v>
      </c>
    </row>
    <row r="596" spans="13:27" x14ac:dyDescent="0.3">
      <c r="M596">
        <v>1</v>
      </c>
      <c r="N596" t="s">
        <v>38</v>
      </c>
      <c r="O596" s="1">
        <v>43017</v>
      </c>
      <c r="P596" t="s">
        <v>432</v>
      </c>
      <c r="Q596">
        <v>15429.84</v>
      </c>
      <c r="AA596" t="s">
        <v>432</v>
      </c>
    </row>
    <row r="597" spans="13:27" x14ac:dyDescent="0.3">
      <c r="M597">
        <v>1</v>
      </c>
      <c r="N597" t="s">
        <v>38</v>
      </c>
      <c r="O597" s="1">
        <v>43145</v>
      </c>
      <c r="P597" t="s">
        <v>432</v>
      </c>
      <c r="Q597">
        <v>3120.25</v>
      </c>
      <c r="AA597" t="s">
        <v>432</v>
      </c>
    </row>
    <row r="598" spans="13:27" x14ac:dyDescent="0.3">
      <c r="M598">
        <v>1</v>
      </c>
      <c r="N598" t="s">
        <v>38</v>
      </c>
      <c r="O598" s="1">
        <v>43210</v>
      </c>
      <c r="P598" t="s">
        <v>432</v>
      </c>
      <c r="Q598">
        <v>70725.990000000005</v>
      </c>
      <c r="AA598" t="s">
        <v>432</v>
      </c>
    </row>
    <row r="599" spans="13:27" x14ac:dyDescent="0.3">
      <c r="M599">
        <v>1</v>
      </c>
      <c r="N599" t="s">
        <v>38</v>
      </c>
      <c r="O599" s="1">
        <v>43826</v>
      </c>
      <c r="P599" t="s">
        <v>432</v>
      </c>
      <c r="Q599">
        <v>4278.13</v>
      </c>
      <c r="AA599" t="s">
        <v>432</v>
      </c>
    </row>
    <row r="600" spans="13:27" x14ac:dyDescent="0.3">
      <c r="M600">
        <v>1</v>
      </c>
      <c r="N600" t="s">
        <v>38</v>
      </c>
      <c r="O600" s="1">
        <v>43927</v>
      </c>
      <c r="P600" t="s">
        <v>432</v>
      </c>
      <c r="Q600">
        <v>4278.13</v>
      </c>
      <c r="AA600" t="s">
        <v>432</v>
      </c>
    </row>
    <row r="601" spans="13:27" x14ac:dyDescent="0.3">
      <c r="M601">
        <v>1</v>
      </c>
      <c r="N601" t="s">
        <v>38</v>
      </c>
      <c r="O601" s="1">
        <v>44028</v>
      </c>
      <c r="P601" t="s">
        <v>432</v>
      </c>
      <c r="Q601">
        <v>4278.25</v>
      </c>
      <c r="AA601" t="s">
        <v>432</v>
      </c>
    </row>
    <row r="602" spans="13:27" x14ac:dyDescent="0.3">
      <c r="M602">
        <v>1</v>
      </c>
      <c r="N602" t="s">
        <v>38</v>
      </c>
      <c r="O602" s="1">
        <v>44028</v>
      </c>
      <c r="P602" t="s">
        <v>432</v>
      </c>
      <c r="Q602">
        <v>4278.25</v>
      </c>
      <c r="AA602" t="s">
        <v>432</v>
      </c>
    </row>
    <row r="603" spans="13:27" x14ac:dyDescent="0.3">
      <c r="M603">
        <v>1</v>
      </c>
      <c r="N603" t="s">
        <v>38</v>
      </c>
      <c r="O603" s="1">
        <v>44028</v>
      </c>
      <c r="P603" t="s">
        <v>432</v>
      </c>
      <c r="Q603">
        <v>4278.25</v>
      </c>
      <c r="AA603" t="s">
        <v>432</v>
      </c>
    </row>
    <row r="604" spans="13:27" x14ac:dyDescent="0.3">
      <c r="M604">
        <v>1</v>
      </c>
      <c r="N604" t="s">
        <v>38</v>
      </c>
      <c r="O604" s="1">
        <v>44028</v>
      </c>
      <c r="P604" t="s">
        <v>432</v>
      </c>
      <c r="Q604">
        <v>4278.25</v>
      </c>
      <c r="AA604" t="s">
        <v>432</v>
      </c>
    </row>
    <row r="605" spans="13:27" x14ac:dyDescent="0.3">
      <c r="M605">
        <v>1</v>
      </c>
      <c r="N605" t="s">
        <v>38</v>
      </c>
      <c r="O605" s="1">
        <v>43321</v>
      </c>
      <c r="P605" t="s">
        <v>432</v>
      </c>
      <c r="Q605">
        <v>4705.88</v>
      </c>
      <c r="AA605" t="s">
        <v>432</v>
      </c>
    </row>
    <row r="606" spans="13:27" x14ac:dyDescent="0.3">
      <c r="M606">
        <v>1</v>
      </c>
      <c r="N606" t="s">
        <v>38</v>
      </c>
      <c r="O606" s="1">
        <v>43422</v>
      </c>
      <c r="P606" t="s">
        <v>432</v>
      </c>
      <c r="Q606">
        <v>4705.88</v>
      </c>
      <c r="AA606" t="s">
        <v>432</v>
      </c>
    </row>
    <row r="607" spans="13:27" x14ac:dyDescent="0.3">
      <c r="M607">
        <v>1</v>
      </c>
      <c r="N607" t="s">
        <v>38</v>
      </c>
      <c r="O607" s="1">
        <v>43523</v>
      </c>
      <c r="P607" t="s">
        <v>432</v>
      </c>
      <c r="Q607">
        <v>4705.88</v>
      </c>
      <c r="AA607" t="s">
        <v>432</v>
      </c>
    </row>
    <row r="608" spans="13:27" x14ac:dyDescent="0.3">
      <c r="M608">
        <v>1</v>
      </c>
      <c r="N608" t="s">
        <v>38</v>
      </c>
      <c r="O608" s="1">
        <v>43624</v>
      </c>
      <c r="P608" t="s">
        <v>432</v>
      </c>
      <c r="Q608">
        <v>4705.88</v>
      </c>
      <c r="AA608" t="s">
        <v>432</v>
      </c>
    </row>
    <row r="609" spans="13:27" x14ac:dyDescent="0.3">
      <c r="M609">
        <v>1</v>
      </c>
      <c r="N609" t="s">
        <v>38</v>
      </c>
      <c r="O609" s="1">
        <v>43725</v>
      </c>
      <c r="P609" t="s">
        <v>432</v>
      </c>
      <c r="Q609">
        <v>4705.88</v>
      </c>
      <c r="AA609" t="s">
        <v>432</v>
      </c>
    </row>
    <row r="610" spans="13:27" x14ac:dyDescent="0.3">
      <c r="M610">
        <v>1</v>
      </c>
      <c r="N610" t="s">
        <v>38</v>
      </c>
      <c r="O610" s="1">
        <v>43220</v>
      </c>
      <c r="P610" t="s">
        <v>432</v>
      </c>
      <c r="Q610">
        <v>6417.13</v>
      </c>
      <c r="AA610" t="s">
        <v>432</v>
      </c>
    </row>
    <row r="611" spans="13:27" x14ac:dyDescent="0.3">
      <c r="M611">
        <v>1</v>
      </c>
      <c r="N611" t="s">
        <v>38</v>
      </c>
      <c r="O611" s="1">
        <v>43278</v>
      </c>
      <c r="P611" t="s">
        <v>432</v>
      </c>
      <c r="Q611">
        <v>81783.89</v>
      </c>
      <c r="AA611" t="s">
        <v>432</v>
      </c>
    </row>
    <row r="612" spans="13:27" x14ac:dyDescent="0.3">
      <c r="M612">
        <v>1</v>
      </c>
      <c r="N612" t="s">
        <v>38</v>
      </c>
      <c r="O612" s="1">
        <v>43888</v>
      </c>
      <c r="P612" t="s">
        <v>432</v>
      </c>
      <c r="Q612">
        <v>70935.55</v>
      </c>
      <c r="AA612" t="s">
        <v>432</v>
      </c>
    </row>
    <row r="613" spans="13:27" x14ac:dyDescent="0.3">
      <c r="M613">
        <v>1</v>
      </c>
      <c r="N613" t="s">
        <v>38</v>
      </c>
      <c r="O613" s="1">
        <v>43888</v>
      </c>
      <c r="P613" t="s">
        <v>432</v>
      </c>
      <c r="Q613">
        <v>70935.55</v>
      </c>
      <c r="AA613" t="s">
        <v>432</v>
      </c>
    </row>
    <row r="614" spans="13:27" x14ac:dyDescent="0.3">
      <c r="M614">
        <v>1</v>
      </c>
      <c r="N614" t="s">
        <v>38</v>
      </c>
      <c r="O614" s="1">
        <v>43888</v>
      </c>
      <c r="P614" t="s">
        <v>432</v>
      </c>
      <c r="Q614">
        <v>70935.55</v>
      </c>
      <c r="AA614" t="s">
        <v>432</v>
      </c>
    </row>
    <row r="615" spans="13:27" x14ac:dyDescent="0.3">
      <c r="M615">
        <v>1</v>
      </c>
      <c r="N615" t="s">
        <v>38</v>
      </c>
      <c r="O615" s="1">
        <v>43888</v>
      </c>
      <c r="P615" t="s">
        <v>432</v>
      </c>
      <c r="Q615">
        <v>70935.55</v>
      </c>
      <c r="AA615" t="s">
        <v>432</v>
      </c>
    </row>
    <row r="616" spans="13:27" x14ac:dyDescent="0.3">
      <c r="M616">
        <v>1</v>
      </c>
      <c r="N616" t="s">
        <v>38</v>
      </c>
      <c r="O616" s="1">
        <v>43431</v>
      </c>
      <c r="P616" t="s">
        <v>432</v>
      </c>
      <c r="Q616">
        <v>90281.89</v>
      </c>
      <c r="AA616" t="s">
        <v>432</v>
      </c>
    </row>
    <row r="617" spans="13:27" x14ac:dyDescent="0.3">
      <c r="M617">
        <v>1</v>
      </c>
      <c r="N617" t="s">
        <v>38</v>
      </c>
      <c r="O617" s="1">
        <v>43523</v>
      </c>
      <c r="P617" t="s">
        <v>432</v>
      </c>
      <c r="Q617">
        <v>90281.89</v>
      </c>
      <c r="AA617" t="s">
        <v>432</v>
      </c>
    </row>
    <row r="618" spans="13:27" x14ac:dyDescent="0.3">
      <c r="M618">
        <v>1</v>
      </c>
      <c r="N618" t="s">
        <v>38</v>
      </c>
      <c r="O618" s="1">
        <v>43612</v>
      </c>
      <c r="P618" t="s">
        <v>432</v>
      </c>
      <c r="Q618">
        <v>90281.89</v>
      </c>
      <c r="AA618" t="s">
        <v>432</v>
      </c>
    </row>
    <row r="619" spans="13:27" x14ac:dyDescent="0.3">
      <c r="M619">
        <v>1</v>
      </c>
      <c r="N619" t="s">
        <v>38</v>
      </c>
      <c r="O619" s="1">
        <v>43704</v>
      </c>
      <c r="P619" t="s">
        <v>432</v>
      </c>
      <c r="Q619">
        <v>90281.89</v>
      </c>
      <c r="AA619" t="s">
        <v>432</v>
      </c>
    </row>
    <row r="620" spans="13:27" x14ac:dyDescent="0.3">
      <c r="M620">
        <v>1</v>
      </c>
      <c r="N620" t="s">
        <v>38</v>
      </c>
      <c r="O620" s="1">
        <v>43796</v>
      </c>
      <c r="P620" t="s">
        <v>432</v>
      </c>
      <c r="Q620">
        <v>90281.89</v>
      </c>
      <c r="AA620" t="s">
        <v>432</v>
      </c>
    </row>
    <row r="621" spans="13:27" x14ac:dyDescent="0.3">
      <c r="M621">
        <v>1</v>
      </c>
      <c r="N621" t="s">
        <v>38</v>
      </c>
      <c r="O621" s="1">
        <v>43339</v>
      </c>
      <c r="P621" t="s">
        <v>432</v>
      </c>
      <c r="Q621">
        <v>122525.38</v>
      </c>
      <c r="AA621" t="s">
        <v>432</v>
      </c>
    </row>
    <row r="622" spans="13:27" x14ac:dyDescent="0.3">
      <c r="M622">
        <v>1</v>
      </c>
      <c r="N622" t="s">
        <v>38</v>
      </c>
      <c r="O622" s="1">
        <v>43888</v>
      </c>
      <c r="P622" t="s">
        <v>432</v>
      </c>
      <c r="Q622">
        <v>0</v>
      </c>
      <c r="AA622" t="s">
        <v>432</v>
      </c>
    </row>
    <row r="623" spans="13:27" x14ac:dyDescent="0.3">
      <c r="M623">
        <v>1</v>
      </c>
      <c r="N623" t="s">
        <v>38</v>
      </c>
      <c r="O623" s="1">
        <v>43888</v>
      </c>
      <c r="P623" t="s">
        <v>432</v>
      </c>
      <c r="Q623">
        <v>0</v>
      </c>
      <c r="AA623" t="s">
        <v>432</v>
      </c>
    </row>
    <row r="624" spans="13:27" x14ac:dyDescent="0.3">
      <c r="M624">
        <v>1</v>
      </c>
      <c r="N624" t="s">
        <v>38</v>
      </c>
      <c r="O624" s="1">
        <v>43888</v>
      </c>
      <c r="P624" t="s">
        <v>432</v>
      </c>
      <c r="Q624">
        <v>0</v>
      </c>
      <c r="AA624" t="s">
        <v>432</v>
      </c>
    </row>
    <row r="625" spans="13:27" x14ac:dyDescent="0.3">
      <c r="M625">
        <v>1</v>
      </c>
      <c r="N625" t="s">
        <v>38</v>
      </c>
      <c r="O625" s="1">
        <v>43888</v>
      </c>
      <c r="P625" t="s">
        <v>432</v>
      </c>
      <c r="Q625">
        <v>0</v>
      </c>
      <c r="AA625" t="s">
        <v>432</v>
      </c>
    </row>
    <row r="626" spans="13:27" x14ac:dyDescent="0.3">
      <c r="M626">
        <v>1</v>
      </c>
      <c r="N626" t="s">
        <v>38</v>
      </c>
      <c r="O626" s="1">
        <v>43431</v>
      </c>
      <c r="P626" t="s">
        <v>432</v>
      </c>
      <c r="Q626">
        <v>0</v>
      </c>
      <c r="AA626" t="s">
        <v>432</v>
      </c>
    </row>
    <row r="627" spans="13:27" x14ac:dyDescent="0.3">
      <c r="M627">
        <v>1</v>
      </c>
      <c r="N627" t="s">
        <v>38</v>
      </c>
      <c r="O627" s="1">
        <v>43523</v>
      </c>
      <c r="P627" t="s">
        <v>432</v>
      </c>
      <c r="Q627">
        <v>0</v>
      </c>
      <c r="AA627" t="s">
        <v>432</v>
      </c>
    </row>
    <row r="628" spans="13:27" x14ac:dyDescent="0.3">
      <c r="M628">
        <v>1</v>
      </c>
      <c r="N628" t="s">
        <v>38</v>
      </c>
      <c r="O628" s="1">
        <v>43612</v>
      </c>
      <c r="P628" t="s">
        <v>432</v>
      </c>
      <c r="Q628">
        <v>0</v>
      </c>
      <c r="AA628" t="s">
        <v>432</v>
      </c>
    </row>
    <row r="629" spans="13:27" x14ac:dyDescent="0.3">
      <c r="M629">
        <v>1</v>
      </c>
      <c r="N629" t="s">
        <v>38</v>
      </c>
      <c r="O629" s="1">
        <v>43704</v>
      </c>
      <c r="P629" t="s">
        <v>432</v>
      </c>
      <c r="Q629">
        <v>0</v>
      </c>
      <c r="AA629" t="s">
        <v>432</v>
      </c>
    </row>
    <row r="630" spans="13:27" x14ac:dyDescent="0.3">
      <c r="M630">
        <v>1</v>
      </c>
      <c r="N630" t="s">
        <v>38</v>
      </c>
      <c r="O630" s="1">
        <v>43796</v>
      </c>
      <c r="P630" t="s">
        <v>432</v>
      </c>
      <c r="Q630">
        <v>0</v>
      </c>
      <c r="AA630" t="s">
        <v>432</v>
      </c>
    </row>
    <row r="631" spans="13:27" x14ac:dyDescent="0.3">
      <c r="M631">
        <v>1</v>
      </c>
      <c r="N631" t="s">
        <v>38</v>
      </c>
      <c r="O631" s="1">
        <v>43339</v>
      </c>
      <c r="P631" t="s">
        <v>432</v>
      </c>
      <c r="Q631">
        <v>0</v>
      </c>
      <c r="AA631" t="s">
        <v>432</v>
      </c>
    </row>
    <row r="632" spans="13:27" x14ac:dyDescent="0.3">
      <c r="M632">
        <v>1</v>
      </c>
      <c r="N632" t="s">
        <v>38</v>
      </c>
      <c r="O632" s="1">
        <v>44057</v>
      </c>
      <c r="P632" t="s">
        <v>432</v>
      </c>
      <c r="Q632">
        <v>62399.23</v>
      </c>
      <c r="AA632" t="s">
        <v>432</v>
      </c>
    </row>
    <row r="633" spans="13:27" x14ac:dyDescent="0.3">
      <c r="M633">
        <v>1</v>
      </c>
      <c r="N633" t="s">
        <v>38</v>
      </c>
      <c r="O633" s="1">
        <v>44057</v>
      </c>
      <c r="P633" t="s">
        <v>432</v>
      </c>
      <c r="Q633">
        <v>62399.23</v>
      </c>
      <c r="AA633" t="s">
        <v>432</v>
      </c>
    </row>
    <row r="634" spans="13:27" x14ac:dyDescent="0.3">
      <c r="M634">
        <v>1</v>
      </c>
      <c r="N634" t="s">
        <v>38</v>
      </c>
      <c r="O634" s="1">
        <v>44057</v>
      </c>
      <c r="P634" t="s">
        <v>432</v>
      </c>
      <c r="Q634">
        <v>62399.23</v>
      </c>
      <c r="AA634" t="s">
        <v>432</v>
      </c>
    </row>
    <row r="635" spans="13:27" x14ac:dyDescent="0.3">
      <c r="M635">
        <v>1</v>
      </c>
      <c r="N635" t="s">
        <v>38</v>
      </c>
      <c r="O635" s="1">
        <v>44057</v>
      </c>
      <c r="P635" t="s">
        <v>432</v>
      </c>
      <c r="Q635">
        <v>62399.23</v>
      </c>
      <c r="AA635" t="s">
        <v>432</v>
      </c>
    </row>
    <row r="636" spans="13:27" x14ac:dyDescent="0.3">
      <c r="M636">
        <v>1</v>
      </c>
      <c r="N636" t="s">
        <v>38</v>
      </c>
      <c r="O636" s="1">
        <v>44057</v>
      </c>
      <c r="P636" t="s">
        <v>432</v>
      </c>
      <c r="Q636">
        <v>62399.23</v>
      </c>
      <c r="AA636" t="s">
        <v>432</v>
      </c>
    </row>
    <row r="637" spans="13:27" x14ac:dyDescent="0.3">
      <c r="M637">
        <v>1</v>
      </c>
      <c r="N637" t="s">
        <v>38</v>
      </c>
      <c r="O637" s="1">
        <v>44057</v>
      </c>
      <c r="P637" t="s">
        <v>432</v>
      </c>
      <c r="Q637">
        <v>62399.23</v>
      </c>
      <c r="AA637" t="s">
        <v>432</v>
      </c>
    </row>
    <row r="638" spans="13:27" x14ac:dyDescent="0.3">
      <c r="M638">
        <v>1</v>
      </c>
      <c r="N638" t="s">
        <v>38</v>
      </c>
      <c r="O638" s="1">
        <v>44057</v>
      </c>
      <c r="P638" t="s">
        <v>432</v>
      </c>
      <c r="Q638">
        <v>62399.23</v>
      </c>
      <c r="AA638" t="s">
        <v>432</v>
      </c>
    </row>
    <row r="639" spans="13:27" x14ac:dyDescent="0.3">
      <c r="M639">
        <v>1</v>
      </c>
      <c r="N639" t="s">
        <v>38</v>
      </c>
      <c r="O639" s="1">
        <v>44057</v>
      </c>
      <c r="P639" t="s">
        <v>432</v>
      </c>
      <c r="Q639">
        <v>62399.23</v>
      </c>
      <c r="AA639" t="s">
        <v>432</v>
      </c>
    </row>
    <row r="640" spans="13:27" x14ac:dyDescent="0.3">
      <c r="M640">
        <v>1</v>
      </c>
      <c r="N640" t="s">
        <v>38</v>
      </c>
      <c r="O640" s="1">
        <v>43875</v>
      </c>
      <c r="P640" t="s">
        <v>432</v>
      </c>
      <c r="Q640">
        <v>62399.4</v>
      </c>
      <c r="AA640" t="s">
        <v>432</v>
      </c>
    </row>
    <row r="641" spans="13:27" x14ac:dyDescent="0.3">
      <c r="M641">
        <v>1</v>
      </c>
      <c r="N641" t="s">
        <v>38</v>
      </c>
      <c r="O641" s="1">
        <v>43965</v>
      </c>
      <c r="P641" t="s">
        <v>432</v>
      </c>
      <c r="Q641">
        <v>62399.4</v>
      </c>
      <c r="AA641" t="s">
        <v>432</v>
      </c>
    </row>
    <row r="642" spans="13:27" x14ac:dyDescent="0.3">
      <c r="M642">
        <v>1</v>
      </c>
      <c r="N642" t="s">
        <v>38</v>
      </c>
      <c r="O642" s="1">
        <v>43783</v>
      </c>
      <c r="P642" t="s">
        <v>432</v>
      </c>
      <c r="Q642">
        <v>62399.4</v>
      </c>
      <c r="AA642" t="s">
        <v>432</v>
      </c>
    </row>
    <row r="643" spans="13:27" x14ac:dyDescent="0.3">
      <c r="M643">
        <v>1</v>
      </c>
      <c r="N643" t="s">
        <v>38</v>
      </c>
      <c r="O643" s="1">
        <v>43418</v>
      </c>
      <c r="P643" t="s">
        <v>432</v>
      </c>
      <c r="Q643">
        <v>68639.38</v>
      </c>
      <c r="AA643" t="s">
        <v>432</v>
      </c>
    </row>
    <row r="644" spans="13:27" x14ac:dyDescent="0.3">
      <c r="M644">
        <v>1</v>
      </c>
      <c r="N644" t="s">
        <v>38</v>
      </c>
      <c r="O644" s="1">
        <v>43510</v>
      </c>
      <c r="P644" t="s">
        <v>432</v>
      </c>
      <c r="Q644">
        <v>68639.38</v>
      </c>
      <c r="AA644" t="s">
        <v>432</v>
      </c>
    </row>
    <row r="645" spans="13:27" x14ac:dyDescent="0.3">
      <c r="M645">
        <v>1</v>
      </c>
      <c r="N645" t="s">
        <v>38</v>
      </c>
      <c r="O645" s="1">
        <v>43599</v>
      </c>
      <c r="P645" t="s">
        <v>432</v>
      </c>
      <c r="Q645">
        <v>68639.38</v>
      </c>
      <c r="AA645" t="s">
        <v>432</v>
      </c>
    </row>
    <row r="646" spans="13:27" x14ac:dyDescent="0.3">
      <c r="M646">
        <v>1</v>
      </c>
      <c r="N646" t="s">
        <v>38</v>
      </c>
      <c r="O646" s="1">
        <v>43691</v>
      </c>
      <c r="P646" t="s">
        <v>432</v>
      </c>
      <c r="Q646">
        <v>68639.38</v>
      </c>
      <c r="AA646" t="s">
        <v>432</v>
      </c>
    </row>
    <row r="647" spans="13:27" x14ac:dyDescent="0.3">
      <c r="M647">
        <v>1</v>
      </c>
      <c r="N647" t="s">
        <v>38</v>
      </c>
      <c r="O647" s="1">
        <v>43326</v>
      </c>
      <c r="P647" t="s">
        <v>432</v>
      </c>
      <c r="Q647">
        <v>99839.08</v>
      </c>
      <c r="AA647" t="s">
        <v>432</v>
      </c>
    </row>
    <row r="648" spans="13:27" x14ac:dyDescent="0.3">
      <c r="M648">
        <v>1</v>
      </c>
      <c r="N648" t="s">
        <v>38</v>
      </c>
      <c r="O648" s="1">
        <v>44057</v>
      </c>
      <c r="P648" t="s">
        <v>432</v>
      </c>
      <c r="Q648">
        <v>0</v>
      </c>
      <c r="AA648" t="s">
        <v>432</v>
      </c>
    </row>
    <row r="649" spans="13:27" x14ac:dyDescent="0.3">
      <c r="M649">
        <v>1</v>
      </c>
      <c r="N649" t="s">
        <v>38</v>
      </c>
      <c r="O649" s="1">
        <v>44057</v>
      </c>
      <c r="P649" t="s">
        <v>432</v>
      </c>
      <c r="Q649">
        <v>0</v>
      </c>
      <c r="AA649" t="s">
        <v>432</v>
      </c>
    </row>
    <row r="650" spans="13:27" x14ac:dyDescent="0.3">
      <c r="M650">
        <v>1</v>
      </c>
      <c r="N650" t="s">
        <v>38</v>
      </c>
      <c r="O650" s="1">
        <v>44057</v>
      </c>
      <c r="P650" t="s">
        <v>432</v>
      </c>
      <c r="Q650">
        <v>0</v>
      </c>
      <c r="AA650" t="s">
        <v>432</v>
      </c>
    </row>
    <row r="651" spans="13:27" x14ac:dyDescent="0.3">
      <c r="M651">
        <v>1</v>
      </c>
      <c r="N651" t="s">
        <v>38</v>
      </c>
      <c r="O651" s="1">
        <v>44057</v>
      </c>
      <c r="P651" t="s">
        <v>432</v>
      </c>
      <c r="Q651">
        <v>0</v>
      </c>
      <c r="AA651" t="s">
        <v>432</v>
      </c>
    </row>
    <row r="652" spans="13:27" x14ac:dyDescent="0.3">
      <c r="M652">
        <v>1</v>
      </c>
      <c r="N652" t="s">
        <v>38</v>
      </c>
      <c r="O652" s="1">
        <v>44057</v>
      </c>
      <c r="P652" t="s">
        <v>432</v>
      </c>
      <c r="Q652">
        <v>0</v>
      </c>
      <c r="AA652" t="s">
        <v>432</v>
      </c>
    </row>
    <row r="653" spans="13:27" x14ac:dyDescent="0.3">
      <c r="M653">
        <v>1</v>
      </c>
      <c r="N653" t="s">
        <v>38</v>
      </c>
      <c r="O653" s="1">
        <v>44057</v>
      </c>
      <c r="P653" t="s">
        <v>432</v>
      </c>
      <c r="Q653">
        <v>0</v>
      </c>
      <c r="AA653" t="s">
        <v>432</v>
      </c>
    </row>
    <row r="654" spans="13:27" x14ac:dyDescent="0.3">
      <c r="M654">
        <v>1</v>
      </c>
      <c r="N654" t="s">
        <v>38</v>
      </c>
      <c r="O654" s="1">
        <v>44057</v>
      </c>
      <c r="P654" t="s">
        <v>432</v>
      </c>
      <c r="Q654">
        <v>0</v>
      </c>
      <c r="AA654" t="s">
        <v>432</v>
      </c>
    </row>
    <row r="655" spans="13:27" x14ac:dyDescent="0.3">
      <c r="M655">
        <v>1</v>
      </c>
      <c r="N655" t="s">
        <v>38</v>
      </c>
      <c r="O655" s="1">
        <v>44057</v>
      </c>
      <c r="P655" t="s">
        <v>432</v>
      </c>
      <c r="Q655">
        <v>0</v>
      </c>
      <c r="AA655" t="s">
        <v>432</v>
      </c>
    </row>
    <row r="656" spans="13:27" x14ac:dyDescent="0.3">
      <c r="M656">
        <v>1</v>
      </c>
      <c r="N656" t="s">
        <v>38</v>
      </c>
      <c r="O656" s="1">
        <v>43875</v>
      </c>
      <c r="P656" t="s">
        <v>432</v>
      </c>
      <c r="Q656">
        <v>0</v>
      </c>
      <c r="AA656" t="s">
        <v>432</v>
      </c>
    </row>
    <row r="657" spans="13:27" x14ac:dyDescent="0.3">
      <c r="M657">
        <v>1</v>
      </c>
      <c r="N657" t="s">
        <v>38</v>
      </c>
      <c r="O657" s="1">
        <v>43965</v>
      </c>
      <c r="P657" t="s">
        <v>432</v>
      </c>
      <c r="Q657">
        <v>0</v>
      </c>
      <c r="AA657" t="s">
        <v>432</v>
      </c>
    </row>
    <row r="658" spans="13:27" x14ac:dyDescent="0.3">
      <c r="M658">
        <v>1</v>
      </c>
      <c r="N658" t="s">
        <v>38</v>
      </c>
      <c r="O658" s="1">
        <v>43783</v>
      </c>
      <c r="P658" t="s">
        <v>432</v>
      </c>
      <c r="Q658">
        <v>0</v>
      </c>
      <c r="AA658" t="s">
        <v>432</v>
      </c>
    </row>
    <row r="659" spans="13:27" x14ac:dyDescent="0.3">
      <c r="M659">
        <v>1</v>
      </c>
      <c r="N659" t="s">
        <v>38</v>
      </c>
      <c r="O659" s="1">
        <v>43418</v>
      </c>
      <c r="P659" t="s">
        <v>432</v>
      </c>
      <c r="Q659">
        <v>0</v>
      </c>
      <c r="AA659" t="s">
        <v>432</v>
      </c>
    </row>
    <row r="660" spans="13:27" x14ac:dyDescent="0.3">
      <c r="M660">
        <v>1</v>
      </c>
      <c r="N660" t="s">
        <v>38</v>
      </c>
      <c r="O660" s="1">
        <v>43510</v>
      </c>
      <c r="P660" t="s">
        <v>432</v>
      </c>
      <c r="Q660">
        <v>0</v>
      </c>
      <c r="AA660" t="s">
        <v>432</v>
      </c>
    </row>
    <row r="661" spans="13:27" x14ac:dyDescent="0.3">
      <c r="M661">
        <v>1</v>
      </c>
      <c r="N661" t="s">
        <v>38</v>
      </c>
      <c r="O661" s="1">
        <v>43599</v>
      </c>
      <c r="P661" t="s">
        <v>432</v>
      </c>
      <c r="Q661">
        <v>0</v>
      </c>
      <c r="AA661" t="s">
        <v>432</v>
      </c>
    </row>
    <row r="662" spans="13:27" x14ac:dyDescent="0.3">
      <c r="M662">
        <v>1</v>
      </c>
      <c r="N662" t="s">
        <v>38</v>
      </c>
      <c r="O662" s="1">
        <v>43691</v>
      </c>
      <c r="P662" t="s">
        <v>432</v>
      </c>
      <c r="Q662">
        <v>0</v>
      </c>
      <c r="AA662" t="s">
        <v>432</v>
      </c>
    </row>
    <row r="663" spans="13:27" x14ac:dyDescent="0.3">
      <c r="M663">
        <v>1</v>
      </c>
      <c r="N663" t="s">
        <v>38</v>
      </c>
      <c r="O663" s="1">
        <v>43326</v>
      </c>
      <c r="P663" t="s">
        <v>432</v>
      </c>
      <c r="Q663">
        <v>0</v>
      </c>
      <c r="AA663" t="s">
        <v>432</v>
      </c>
    </row>
    <row r="664" spans="13:27" x14ac:dyDescent="0.3">
      <c r="M664">
        <v>1</v>
      </c>
      <c r="N664" t="s">
        <v>38</v>
      </c>
      <c r="O664" s="1">
        <v>43915</v>
      </c>
      <c r="P664" t="s">
        <v>432</v>
      </c>
      <c r="Q664">
        <v>65412.72</v>
      </c>
      <c r="AA664" t="s">
        <v>432</v>
      </c>
    </row>
    <row r="665" spans="13:27" x14ac:dyDescent="0.3">
      <c r="M665">
        <v>1</v>
      </c>
      <c r="N665" t="s">
        <v>38</v>
      </c>
      <c r="O665" s="1">
        <v>43459</v>
      </c>
      <c r="P665" t="s">
        <v>432</v>
      </c>
      <c r="Q665">
        <v>83253.179999999993</v>
      </c>
      <c r="AA665" t="s">
        <v>432</v>
      </c>
    </row>
    <row r="666" spans="13:27" x14ac:dyDescent="0.3">
      <c r="M666">
        <v>1</v>
      </c>
      <c r="N666" t="s">
        <v>38</v>
      </c>
      <c r="O666" s="1">
        <v>43549</v>
      </c>
      <c r="P666" t="s">
        <v>432</v>
      </c>
      <c r="Q666">
        <v>83253.179999999993</v>
      </c>
      <c r="AA666" t="s">
        <v>432</v>
      </c>
    </row>
    <row r="667" spans="13:27" x14ac:dyDescent="0.3">
      <c r="M667">
        <v>1</v>
      </c>
      <c r="N667" t="s">
        <v>38</v>
      </c>
      <c r="O667" s="1">
        <v>43641</v>
      </c>
      <c r="P667" t="s">
        <v>432</v>
      </c>
      <c r="Q667">
        <v>83253.179999999993</v>
      </c>
      <c r="AA667" t="s">
        <v>432</v>
      </c>
    </row>
    <row r="668" spans="13:27" x14ac:dyDescent="0.3">
      <c r="M668">
        <v>1</v>
      </c>
      <c r="N668" t="s">
        <v>38</v>
      </c>
      <c r="O668" s="1">
        <v>43733</v>
      </c>
      <c r="P668" t="s">
        <v>432</v>
      </c>
      <c r="Q668">
        <v>83253.179999999993</v>
      </c>
      <c r="AA668" t="s">
        <v>432</v>
      </c>
    </row>
    <row r="669" spans="13:27" x14ac:dyDescent="0.3">
      <c r="M669">
        <v>1</v>
      </c>
      <c r="N669" t="s">
        <v>38</v>
      </c>
      <c r="O669" s="1">
        <v>43824</v>
      </c>
      <c r="P669" t="s">
        <v>432</v>
      </c>
      <c r="Q669">
        <v>83253.179999999993</v>
      </c>
      <c r="AA669" t="s">
        <v>432</v>
      </c>
    </row>
    <row r="670" spans="13:27" x14ac:dyDescent="0.3">
      <c r="M670">
        <v>1</v>
      </c>
      <c r="N670" t="s">
        <v>38</v>
      </c>
      <c r="O670" s="1">
        <v>43368</v>
      </c>
      <c r="P670" t="s">
        <v>432</v>
      </c>
      <c r="Q670">
        <v>112986.38</v>
      </c>
      <c r="AA670" t="s">
        <v>432</v>
      </c>
    </row>
    <row r="671" spans="13:27" x14ac:dyDescent="0.3">
      <c r="M671">
        <v>1</v>
      </c>
      <c r="N671" t="s">
        <v>38</v>
      </c>
      <c r="O671" s="1">
        <v>43915</v>
      </c>
      <c r="P671" t="s">
        <v>432</v>
      </c>
      <c r="Q671">
        <v>0</v>
      </c>
      <c r="AA671" t="s">
        <v>432</v>
      </c>
    </row>
    <row r="672" spans="13:27" x14ac:dyDescent="0.3">
      <c r="M672">
        <v>1</v>
      </c>
      <c r="N672" t="s">
        <v>38</v>
      </c>
      <c r="O672" s="1">
        <v>43459</v>
      </c>
      <c r="P672" t="s">
        <v>432</v>
      </c>
      <c r="Q672">
        <v>0</v>
      </c>
      <c r="AA672" t="s">
        <v>432</v>
      </c>
    </row>
    <row r="673" spans="13:27" x14ac:dyDescent="0.3">
      <c r="M673">
        <v>1</v>
      </c>
      <c r="N673" t="s">
        <v>38</v>
      </c>
      <c r="O673" s="1">
        <v>43549</v>
      </c>
      <c r="P673" t="s">
        <v>432</v>
      </c>
      <c r="Q673">
        <v>0</v>
      </c>
      <c r="AA673" t="s">
        <v>432</v>
      </c>
    </row>
    <row r="674" spans="13:27" x14ac:dyDescent="0.3">
      <c r="M674">
        <v>1</v>
      </c>
      <c r="N674" t="s">
        <v>38</v>
      </c>
      <c r="O674" s="1">
        <v>43641</v>
      </c>
      <c r="P674" t="s">
        <v>432</v>
      </c>
      <c r="Q674">
        <v>0</v>
      </c>
      <c r="AA674" t="s">
        <v>432</v>
      </c>
    </row>
    <row r="675" spans="13:27" x14ac:dyDescent="0.3">
      <c r="M675">
        <v>1</v>
      </c>
      <c r="N675" t="s">
        <v>38</v>
      </c>
      <c r="O675" s="1">
        <v>43733</v>
      </c>
      <c r="P675" t="s">
        <v>432</v>
      </c>
      <c r="Q675">
        <v>0</v>
      </c>
      <c r="AA675" t="s">
        <v>432</v>
      </c>
    </row>
    <row r="676" spans="13:27" x14ac:dyDescent="0.3">
      <c r="M676">
        <v>1</v>
      </c>
      <c r="N676" t="s">
        <v>38</v>
      </c>
      <c r="O676" s="1">
        <v>43824</v>
      </c>
      <c r="P676" t="s">
        <v>432</v>
      </c>
      <c r="Q676">
        <v>0</v>
      </c>
      <c r="AA676" t="s">
        <v>432</v>
      </c>
    </row>
    <row r="677" spans="13:27" x14ac:dyDescent="0.3">
      <c r="M677">
        <v>1</v>
      </c>
      <c r="N677" t="s">
        <v>38</v>
      </c>
      <c r="O677" s="1">
        <v>43368</v>
      </c>
      <c r="P677" t="s">
        <v>432</v>
      </c>
      <c r="Q677">
        <v>0</v>
      </c>
      <c r="AA677" t="s">
        <v>432</v>
      </c>
    </row>
    <row r="678" spans="13:27" x14ac:dyDescent="0.3">
      <c r="M678">
        <v>1</v>
      </c>
      <c r="N678" t="s">
        <v>38</v>
      </c>
      <c r="O678" s="1">
        <v>43393</v>
      </c>
      <c r="P678" t="s">
        <v>432</v>
      </c>
      <c r="Q678">
        <v>101037</v>
      </c>
      <c r="AA678" t="s">
        <v>432</v>
      </c>
    </row>
    <row r="679" spans="13:27" x14ac:dyDescent="0.3">
      <c r="M679">
        <v>1</v>
      </c>
      <c r="N679" t="s">
        <v>38</v>
      </c>
      <c r="O679" s="1">
        <v>43474</v>
      </c>
      <c r="P679" t="s">
        <v>432</v>
      </c>
      <c r="Q679">
        <v>16455</v>
      </c>
      <c r="AA679" t="s">
        <v>432</v>
      </c>
    </row>
    <row r="680" spans="13:27" x14ac:dyDescent="0.3">
      <c r="M680">
        <v>1</v>
      </c>
      <c r="N680" t="s">
        <v>38</v>
      </c>
      <c r="O680" s="1">
        <v>43474</v>
      </c>
      <c r="P680" t="s">
        <v>432</v>
      </c>
      <c r="Q680">
        <v>0</v>
      </c>
      <c r="AA680" t="s">
        <v>432</v>
      </c>
    </row>
    <row r="681" spans="13:27" x14ac:dyDescent="0.3">
      <c r="M681">
        <v>1</v>
      </c>
      <c r="N681" t="s">
        <v>38</v>
      </c>
      <c r="O681" s="1">
        <v>43531</v>
      </c>
      <c r="P681" t="s">
        <v>432</v>
      </c>
      <c r="Q681">
        <v>11360</v>
      </c>
      <c r="AA681" t="s">
        <v>432</v>
      </c>
    </row>
    <row r="682" spans="13:27" x14ac:dyDescent="0.3">
      <c r="M682">
        <v>1</v>
      </c>
      <c r="N682" t="s">
        <v>38</v>
      </c>
      <c r="O682" s="1">
        <v>43551</v>
      </c>
      <c r="P682" t="s">
        <v>432</v>
      </c>
      <c r="Q682">
        <v>67102</v>
      </c>
      <c r="AA682" t="s">
        <v>432</v>
      </c>
    </row>
    <row r="683" spans="13:27" x14ac:dyDescent="0.3">
      <c r="M683">
        <v>1</v>
      </c>
      <c r="N683" t="s">
        <v>38</v>
      </c>
      <c r="O683" s="1">
        <v>43551</v>
      </c>
      <c r="P683" t="s">
        <v>432</v>
      </c>
      <c r="Q683">
        <v>0</v>
      </c>
      <c r="AA683" t="s">
        <v>432</v>
      </c>
    </row>
    <row r="684" spans="13:27" x14ac:dyDescent="0.3">
      <c r="M684">
        <v>1</v>
      </c>
      <c r="N684" t="s">
        <v>38</v>
      </c>
      <c r="O684" s="1">
        <v>44173</v>
      </c>
      <c r="P684" t="s">
        <v>432</v>
      </c>
      <c r="Q684">
        <v>120474.73</v>
      </c>
      <c r="AA684" t="s">
        <v>432</v>
      </c>
    </row>
    <row r="685" spans="13:27" x14ac:dyDescent="0.3">
      <c r="M685">
        <v>1</v>
      </c>
      <c r="N685" t="s">
        <v>38</v>
      </c>
      <c r="O685" s="1">
        <v>44173</v>
      </c>
      <c r="P685" t="s">
        <v>432</v>
      </c>
      <c r="Q685">
        <v>120474.73</v>
      </c>
      <c r="AA685" t="s">
        <v>432</v>
      </c>
    </row>
    <row r="686" spans="13:27" x14ac:dyDescent="0.3">
      <c r="M686">
        <v>1</v>
      </c>
      <c r="N686" t="s">
        <v>38</v>
      </c>
      <c r="O686" s="1">
        <v>43861</v>
      </c>
      <c r="P686" t="s">
        <v>432</v>
      </c>
      <c r="Q686">
        <v>153332.03</v>
      </c>
      <c r="AA686" t="s">
        <v>432</v>
      </c>
    </row>
    <row r="687" spans="13:27" x14ac:dyDescent="0.3">
      <c r="M687">
        <v>1</v>
      </c>
      <c r="N687" t="s">
        <v>38</v>
      </c>
      <c r="O687" s="1">
        <v>43965</v>
      </c>
      <c r="P687" t="s">
        <v>432</v>
      </c>
      <c r="Q687">
        <v>153332.03</v>
      </c>
      <c r="AA687" t="s">
        <v>432</v>
      </c>
    </row>
    <row r="688" spans="13:27" x14ac:dyDescent="0.3">
      <c r="M688">
        <v>1</v>
      </c>
      <c r="N688" t="s">
        <v>38</v>
      </c>
      <c r="O688" s="1">
        <v>44069</v>
      </c>
      <c r="P688" t="s">
        <v>432</v>
      </c>
      <c r="Q688">
        <v>153332.03</v>
      </c>
      <c r="AA688" t="s">
        <v>432</v>
      </c>
    </row>
    <row r="689" spans="13:27" x14ac:dyDescent="0.3">
      <c r="M689">
        <v>1</v>
      </c>
      <c r="N689" t="s">
        <v>38</v>
      </c>
      <c r="O689" s="1">
        <v>43653</v>
      </c>
      <c r="P689" t="s">
        <v>432</v>
      </c>
      <c r="Q689">
        <v>153332.03</v>
      </c>
      <c r="AA689" t="s">
        <v>432</v>
      </c>
    </row>
    <row r="690" spans="13:27" x14ac:dyDescent="0.3">
      <c r="M690">
        <v>1</v>
      </c>
      <c r="N690" t="s">
        <v>38</v>
      </c>
      <c r="O690" s="1">
        <v>43757</v>
      </c>
      <c r="P690" t="s">
        <v>432</v>
      </c>
      <c r="Q690">
        <v>153332.03</v>
      </c>
      <c r="AA690" t="s">
        <v>432</v>
      </c>
    </row>
    <row r="691" spans="13:27" x14ac:dyDescent="0.3">
      <c r="M691">
        <v>1</v>
      </c>
      <c r="N691" t="s">
        <v>38</v>
      </c>
      <c r="O691" s="1">
        <v>43549</v>
      </c>
      <c r="P691" t="s">
        <v>432</v>
      </c>
      <c r="Q691">
        <v>208093.46</v>
      </c>
      <c r="AA691" t="s">
        <v>432</v>
      </c>
    </row>
    <row r="692" spans="13:27" x14ac:dyDescent="0.3">
      <c r="M692">
        <v>1</v>
      </c>
      <c r="N692" t="s">
        <v>38</v>
      </c>
      <c r="O692" s="1">
        <v>44173</v>
      </c>
      <c r="P692" t="s">
        <v>432</v>
      </c>
      <c r="Q692">
        <v>0</v>
      </c>
      <c r="AA692" t="s">
        <v>432</v>
      </c>
    </row>
    <row r="693" spans="13:27" x14ac:dyDescent="0.3">
      <c r="M693">
        <v>1</v>
      </c>
      <c r="N693" t="s">
        <v>38</v>
      </c>
      <c r="O693" s="1">
        <v>44173</v>
      </c>
      <c r="P693" t="s">
        <v>432</v>
      </c>
      <c r="Q693">
        <v>0</v>
      </c>
      <c r="AA693" t="s">
        <v>432</v>
      </c>
    </row>
    <row r="694" spans="13:27" x14ac:dyDescent="0.3">
      <c r="M694">
        <v>1</v>
      </c>
      <c r="N694" t="s">
        <v>38</v>
      </c>
      <c r="O694" s="1">
        <v>43861</v>
      </c>
      <c r="P694" t="s">
        <v>432</v>
      </c>
      <c r="Q694">
        <v>0</v>
      </c>
      <c r="AA694" t="s">
        <v>432</v>
      </c>
    </row>
    <row r="695" spans="13:27" x14ac:dyDescent="0.3">
      <c r="M695">
        <v>1</v>
      </c>
      <c r="N695" t="s">
        <v>38</v>
      </c>
      <c r="O695" s="1">
        <v>43965</v>
      </c>
      <c r="P695" t="s">
        <v>432</v>
      </c>
      <c r="Q695">
        <v>0</v>
      </c>
      <c r="AA695" t="s">
        <v>432</v>
      </c>
    </row>
    <row r="696" spans="13:27" x14ac:dyDescent="0.3">
      <c r="M696">
        <v>1</v>
      </c>
      <c r="N696" t="s">
        <v>38</v>
      </c>
      <c r="O696" s="1">
        <v>44069</v>
      </c>
      <c r="P696" t="s">
        <v>432</v>
      </c>
      <c r="Q696">
        <v>0</v>
      </c>
      <c r="AA696" t="s">
        <v>432</v>
      </c>
    </row>
    <row r="697" spans="13:27" x14ac:dyDescent="0.3">
      <c r="M697">
        <v>1</v>
      </c>
      <c r="N697" t="s">
        <v>38</v>
      </c>
      <c r="O697" s="1">
        <v>43653</v>
      </c>
      <c r="P697" t="s">
        <v>432</v>
      </c>
      <c r="Q697">
        <v>0</v>
      </c>
      <c r="AA697" t="s">
        <v>432</v>
      </c>
    </row>
    <row r="698" spans="13:27" x14ac:dyDescent="0.3">
      <c r="M698">
        <v>1</v>
      </c>
      <c r="N698" t="s">
        <v>38</v>
      </c>
      <c r="O698" s="1">
        <v>43757</v>
      </c>
      <c r="P698" t="s">
        <v>432</v>
      </c>
      <c r="Q698">
        <v>0</v>
      </c>
      <c r="AA698" t="s">
        <v>432</v>
      </c>
    </row>
    <row r="699" spans="13:27" x14ac:dyDescent="0.3">
      <c r="M699">
        <v>1</v>
      </c>
      <c r="N699" t="s">
        <v>38</v>
      </c>
      <c r="O699" s="1">
        <v>43549</v>
      </c>
      <c r="P699" t="s">
        <v>432</v>
      </c>
      <c r="Q699">
        <v>0</v>
      </c>
      <c r="AA699" t="s">
        <v>432</v>
      </c>
    </row>
    <row r="700" spans="13:27" x14ac:dyDescent="0.3">
      <c r="M700">
        <v>1</v>
      </c>
      <c r="N700" t="s">
        <v>25</v>
      </c>
      <c r="O700" s="1">
        <v>43299</v>
      </c>
      <c r="P700" t="s">
        <v>27</v>
      </c>
      <c r="Q700">
        <v>8107.49</v>
      </c>
      <c r="AA700" t="s">
        <v>27</v>
      </c>
    </row>
    <row r="701" spans="13:27" x14ac:dyDescent="0.3">
      <c r="M701">
        <v>1</v>
      </c>
      <c r="N701" t="s">
        <v>38</v>
      </c>
      <c r="O701" s="1">
        <v>43514</v>
      </c>
      <c r="P701" t="s">
        <v>432</v>
      </c>
      <c r="Q701">
        <v>19113.41</v>
      </c>
      <c r="AA701" t="s">
        <v>432</v>
      </c>
    </row>
    <row r="702" spans="13:27" x14ac:dyDescent="0.3">
      <c r="M702">
        <v>1</v>
      </c>
      <c r="N702" t="s">
        <v>38</v>
      </c>
      <c r="O702" s="1">
        <v>43510</v>
      </c>
      <c r="P702" t="s">
        <v>27</v>
      </c>
      <c r="Q702">
        <v>12055.25</v>
      </c>
      <c r="AA702" t="s">
        <v>27</v>
      </c>
    </row>
    <row r="703" spans="13:27" x14ac:dyDescent="0.3">
      <c r="M703">
        <v>1</v>
      </c>
      <c r="N703" t="s">
        <v>25</v>
      </c>
      <c r="O703" s="1">
        <v>43353</v>
      </c>
      <c r="P703" t="s">
        <v>27</v>
      </c>
      <c r="Q703">
        <v>484.75</v>
      </c>
      <c r="AA703" t="s">
        <v>27</v>
      </c>
    </row>
    <row r="704" spans="13:27" x14ac:dyDescent="0.3">
      <c r="M704">
        <v>1</v>
      </c>
      <c r="N704" t="s">
        <v>38</v>
      </c>
      <c r="O704" s="1">
        <v>43353</v>
      </c>
      <c r="P704" t="s">
        <v>27</v>
      </c>
      <c r="Q704">
        <v>109.88</v>
      </c>
      <c r="AA704" t="s">
        <v>27</v>
      </c>
    </row>
    <row r="705" spans="13:27" x14ac:dyDescent="0.3">
      <c r="M705">
        <v>1</v>
      </c>
      <c r="N705" t="s">
        <v>38</v>
      </c>
      <c r="O705" s="1">
        <v>43510</v>
      </c>
      <c r="P705" t="s">
        <v>27</v>
      </c>
      <c r="Q705">
        <v>27069</v>
      </c>
      <c r="AA705" t="s">
        <v>27</v>
      </c>
    </row>
    <row r="706" spans="13:27" x14ac:dyDescent="0.3">
      <c r="M706">
        <v>1</v>
      </c>
      <c r="N706" t="s">
        <v>38</v>
      </c>
      <c r="O706" s="1">
        <v>43326</v>
      </c>
      <c r="P706" t="s">
        <v>432</v>
      </c>
      <c r="Q706">
        <v>66556.88</v>
      </c>
      <c r="AA706" t="s">
        <v>432</v>
      </c>
    </row>
    <row r="707" spans="13:27" x14ac:dyDescent="0.3">
      <c r="M707">
        <v>1</v>
      </c>
      <c r="N707" t="s">
        <v>38</v>
      </c>
      <c r="O707" s="1">
        <v>43575</v>
      </c>
      <c r="P707" t="s">
        <v>432</v>
      </c>
      <c r="Q707">
        <v>40959.629999999997</v>
      </c>
      <c r="AA707" t="s">
        <v>432</v>
      </c>
    </row>
    <row r="708" spans="13:27" x14ac:dyDescent="0.3">
      <c r="M708">
        <v>11</v>
      </c>
      <c r="N708" t="s">
        <v>38</v>
      </c>
      <c r="O708" s="1">
        <v>43655</v>
      </c>
      <c r="P708" t="s">
        <v>432</v>
      </c>
      <c r="Q708">
        <v>8263.94</v>
      </c>
      <c r="AA708" t="s">
        <v>432</v>
      </c>
    </row>
    <row r="709" spans="13:27" x14ac:dyDescent="0.3">
      <c r="M709">
        <v>11</v>
      </c>
      <c r="N709" t="s">
        <v>38</v>
      </c>
      <c r="O709" s="1">
        <v>43655</v>
      </c>
      <c r="P709" t="s">
        <v>432</v>
      </c>
      <c r="Q709">
        <v>0</v>
      </c>
      <c r="AA709" t="s">
        <v>432</v>
      </c>
    </row>
    <row r="710" spans="13:27" x14ac:dyDescent="0.3">
      <c r="M710">
        <v>11</v>
      </c>
      <c r="N710" t="s">
        <v>38</v>
      </c>
      <c r="O710" s="1">
        <v>43735</v>
      </c>
      <c r="P710" t="s">
        <v>432</v>
      </c>
      <c r="Q710">
        <v>67102.13</v>
      </c>
      <c r="AA710" t="s">
        <v>432</v>
      </c>
    </row>
    <row r="711" spans="13:27" x14ac:dyDescent="0.3">
      <c r="M711">
        <v>11</v>
      </c>
      <c r="N711" t="s">
        <v>38</v>
      </c>
      <c r="O711" s="1">
        <v>43556</v>
      </c>
      <c r="P711" t="s">
        <v>27</v>
      </c>
      <c r="Q711">
        <v>90663.25</v>
      </c>
      <c r="AA711" t="s">
        <v>27</v>
      </c>
    </row>
    <row r="712" spans="13:27" x14ac:dyDescent="0.3">
      <c r="M712">
        <v>11</v>
      </c>
      <c r="N712" t="s">
        <v>38</v>
      </c>
      <c r="O712" s="1">
        <v>43556</v>
      </c>
      <c r="P712" t="s">
        <v>432</v>
      </c>
      <c r="Q712">
        <v>90663.25</v>
      </c>
      <c r="AA712" t="s">
        <v>432</v>
      </c>
    </row>
    <row r="713" spans="13:27" x14ac:dyDescent="0.3">
      <c r="M713">
        <v>1</v>
      </c>
      <c r="N713" t="s">
        <v>25</v>
      </c>
      <c r="O713" s="1">
        <v>43664</v>
      </c>
      <c r="P713" t="s">
        <v>27</v>
      </c>
      <c r="Q713">
        <v>8854.8799999999992</v>
      </c>
      <c r="AA713" t="s">
        <v>27</v>
      </c>
    </row>
    <row r="714" spans="13:27" x14ac:dyDescent="0.3">
      <c r="M714">
        <v>1</v>
      </c>
      <c r="N714" t="s">
        <v>38</v>
      </c>
      <c r="O714" s="1">
        <v>43556</v>
      </c>
      <c r="P714" t="s">
        <v>27</v>
      </c>
      <c r="Q714">
        <v>7187.34</v>
      </c>
      <c r="AA714" t="s">
        <v>27</v>
      </c>
    </row>
    <row r="715" spans="13:27" x14ac:dyDescent="0.3">
      <c r="M715">
        <v>1</v>
      </c>
      <c r="N715" t="s">
        <v>38</v>
      </c>
      <c r="O715" s="1">
        <v>43556</v>
      </c>
      <c r="P715" t="s">
        <v>27</v>
      </c>
      <c r="Q715">
        <v>0</v>
      </c>
      <c r="AA715" t="s">
        <v>27</v>
      </c>
    </row>
    <row r="716" spans="13:27" x14ac:dyDescent="0.3">
      <c r="M716">
        <v>1</v>
      </c>
      <c r="N716" t="s">
        <v>38</v>
      </c>
      <c r="O716" s="1">
        <v>42852</v>
      </c>
      <c r="P716" t="s">
        <v>432</v>
      </c>
      <c r="Q716">
        <v>121755.9</v>
      </c>
      <c r="AA716" t="s">
        <v>432</v>
      </c>
    </row>
    <row r="717" spans="13:27" x14ac:dyDescent="0.3">
      <c r="M717">
        <v>1</v>
      </c>
      <c r="N717" t="s">
        <v>25</v>
      </c>
      <c r="O717" s="1">
        <v>43191</v>
      </c>
      <c r="P717" t="s">
        <v>432</v>
      </c>
      <c r="Q717">
        <v>96758.81</v>
      </c>
      <c r="AA717" t="s">
        <v>432</v>
      </c>
    </row>
    <row r="718" spans="13:27" x14ac:dyDescent="0.3">
      <c r="M718">
        <v>1</v>
      </c>
      <c r="N718" t="s">
        <v>38</v>
      </c>
      <c r="O718" s="1">
        <v>43247</v>
      </c>
      <c r="P718" t="s">
        <v>27</v>
      </c>
      <c r="Q718">
        <v>149758.53</v>
      </c>
      <c r="AA718" t="s">
        <v>27</v>
      </c>
    </row>
    <row r="719" spans="13:27" x14ac:dyDescent="0.3">
      <c r="M719">
        <v>1</v>
      </c>
      <c r="N719" t="s">
        <v>25</v>
      </c>
      <c r="O719" s="1">
        <v>43258</v>
      </c>
      <c r="P719" t="s">
        <v>432</v>
      </c>
      <c r="Q719">
        <v>9277.1</v>
      </c>
      <c r="AA719" t="s">
        <v>432</v>
      </c>
    </row>
    <row r="720" spans="13:27" x14ac:dyDescent="0.3">
      <c r="M720">
        <v>1</v>
      </c>
      <c r="N720" t="s">
        <v>38</v>
      </c>
      <c r="O720" s="1">
        <v>43297</v>
      </c>
      <c r="P720" t="s">
        <v>432</v>
      </c>
      <c r="Q720">
        <v>16533.25</v>
      </c>
      <c r="AA720" t="s">
        <v>432</v>
      </c>
    </row>
    <row r="721" spans="13:27" x14ac:dyDescent="0.3">
      <c r="M721">
        <v>1</v>
      </c>
      <c r="N721" t="s">
        <v>25</v>
      </c>
      <c r="O721" s="1">
        <v>43297</v>
      </c>
      <c r="P721" t="s">
        <v>432</v>
      </c>
      <c r="Q721">
        <v>15408.4</v>
      </c>
      <c r="AA721" t="s">
        <v>432</v>
      </c>
    </row>
    <row r="722" spans="13:27" x14ac:dyDescent="0.3">
      <c r="M722">
        <v>1</v>
      </c>
      <c r="N722" t="s">
        <v>25</v>
      </c>
      <c r="O722" s="1">
        <v>43297</v>
      </c>
      <c r="P722" t="s">
        <v>432</v>
      </c>
      <c r="Q722">
        <v>56757.75</v>
      </c>
      <c r="AA722" t="s">
        <v>432</v>
      </c>
    </row>
    <row r="723" spans="13:27" x14ac:dyDescent="0.3">
      <c r="M723">
        <v>1</v>
      </c>
      <c r="N723" t="s">
        <v>25</v>
      </c>
      <c r="O723" s="1">
        <v>43556</v>
      </c>
      <c r="P723" t="s">
        <v>27</v>
      </c>
      <c r="Q723">
        <v>60229.25</v>
      </c>
      <c r="AA723" t="s">
        <v>27</v>
      </c>
    </row>
    <row r="724" spans="13:27" x14ac:dyDescent="0.3">
      <c r="M724">
        <v>1</v>
      </c>
      <c r="N724" t="s">
        <v>38</v>
      </c>
      <c r="O724" s="1">
        <v>43582</v>
      </c>
      <c r="P724" t="s">
        <v>27</v>
      </c>
      <c r="Q724">
        <v>21358.38</v>
      </c>
      <c r="AA724" t="s">
        <v>27</v>
      </c>
    </row>
    <row r="725" spans="13:27" x14ac:dyDescent="0.3">
      <c r="M725">
        <v>1</v>
      </c>
      <c r="N725" t="s">
        <v>25</v>
      </c>
      <c r="O725" s="1">
        <v>43628</v>
      </c>
      <c r="P725" t="s">
        <v>432</v>
      </c>
      <c r="Q725">
        <v>10937.5</v>
      </c>
      <c r="AA725" t="s">
        <v>432</v>
      </c>
    </row>
    <row r="726" spans="13:27" x14ac:dyDescent="0.3">
      <c r="M726">
        <v>1</v>
      </c>
      <c r="N726" t="s">
        <v>25</v>
      </c>
      <c r="O726" s="1">
        <v>43662</v>
      </c>
      <c r="P726" t="s">
        <v>432</v>
      </c>
      <c r="Q726">
        <v>16474.5</v>
      </c>
      <c r="AA726" t="s">
        <v>432</v>
      </c>
    </row>
    <row r="727" spans="13:27" x14ac:dyDescent="0.3">
      <c r="M727">
        <v>1</v>
      </c>
      <c r="N727" t="s">
        <v>38</v>
      </c>
      <c r="O727" s="1">
        <v>43662</v>
      </c>
      <c r="P727" t="s">
        <v>432</v>
      </c>
      <c r="Q727">
        <v>10776.25</v>
      </c>
      <c r="AA727" t="s">
        <v>432</v>
      </c>
    </row>
    <row r="728" spans="13:27" x14ac:dyDescent="0.3">
      <c r="M728">
        <v>1</v>
      </c>
      <c r="N728" t="s">
        <v>25</v>
      </c>
      <c r="O728" s="1">
        <v>43662</v>
      </c>
      <c r="P728" t="s">
        <v>432</v>
      </c>
      <c r="Q728">
        <v>61042.25</v>
      </c>
      <c r="AA728" t="s">
        <v>432</v>
      </c>
    </row>
    <row r="729" spans="13:27" x14ac:dyDescent="0.3">
      <c r="M729">
        <v>11</v>
      </c>
      <c r="N729" t="s">
        <v>25</v>
      </c>
      <c r="O729" s="1">
        <v>43661</v>
      </c>
      <c r="P729" t="s">
        <v>432</v>
      </c>
      <c r="Q729">
        <v>15601.02</v>
      </c>
      <c r="AA729" t="s">
        <v>432</v>
      </c>
    </row>
    <row r="730" spans="13:27" x14ac:dyDescent="0.3">
      <c r="M730">
        <v>1</v>
      </c>
      <c r="N730" t="s">
        <v>38</v>
      </c>
      <c r="O730" s="1">
        <v>43216</v>
      </c>
      <c r="P730" t="s">
        <v>432</v>
      </c>
      <c r="Q730">
        <v>7000</v>
      </c>
      <c r="AA730" t="s">
        <v>432</v>
      </c>
    </row>
    <row r="731" spans="13:27" x14ac:dyDescent="0.3">
      <c r="M731">
        <v>13</v>
      </c>
      <c r="N731" t="s">
        <v>20</v>
      </c>
      <c r="O731" s="1">
        <v>43318</v>
      </c>
      <c r="P731" t="s">
        <v>27</v>
      </c>
      <c r="Q731">
        <v>21000</v>
      </c>
      <c r="AA731" t="s">
        <v>27</v>
      </c>
    </row>
    <row r="732" spans="13:27" x14ac:dyDescent="0.3">
      <c r="M732">
        <v>13</v>
      </c>
      <c r="N732" t="s">
        <v>20</v>
      </c>
      <c r="O732" s="1">
        <v>43687</v>
      </c>
      <c r="P732" t="s">
        <v>432</v>
      </c>
      <c r="Q732">
        <v>28069.13</v>
      </c>
      <c r="AA732" t="s">
        <v>432</v>
      </c>
    </row>
    <row r="733" spans="13:27" x14ac:dyDescent="0.3">
      <c r="M733">
        <v>2</v>
      </c>
      <c r="N733" t="s">
        <v>16</v>
      </c>
      <c r="O733" s="1">
        <v>43651</v>
      </c>
      <c r="P733" t="s">
        <v>431</v>
      </c>
      <c r="Q733">
        <v>72675</v>
      </c>
      <c r="AA733" t="s">
        <v>431</v>
      </c>
    </row>
    <row r="734" spans="13:27" x14ac:dyDescent="0.3">
      <c r="M734">
        <v>2</v>
      </c>
      <c r="N734" t="s">
        <v>16</v>
      </c>
      <c r="O734" s="1">
        <v>43651</v>
      </c>
      <c r="P734" t="s">
        <v>431</v>
      </c>
      <c r="Q734">
        <v>72675</v>
      </c>
      <c r="AA734" t="s">
        <v>431</v>
      </c>
    </row>
    <row r="735" spans="13:27" x14ac:dyDescent="0.3">
      <c r="M735">
        <v>6</v>
      </c>
      <c r="N735" t="s">
        <v>23</v>
      </c>
      <c r="O735" s="1">
        <v>43191</v>
      </c>
      <c r="P735" t="s">
        <v>27</v>
      </c>
      <c r="Q735">
        <v>23771.05</v>
      </c>
      <c r="AA735" t="s">
        <v>27</v>
      </c>
    </row>
    <row r="736" spans="13:27" x14ac:dyDescent="0.3">
      <c r="M736">
        <v>6</v>
      </c>
      <c r="N736" t="s">
        <v>23</v>
      </c>
      <c r="O736" s="1">
        <v>43616</v>
      </c>
      <c r="P736" t="s">
        <v>27</v>
      </c>
      <c r="Q736">
        <v>21399.439999999999</v>
      </c>
      <c r="AA736" t="s">
        <v>27</v>
      </c>
    </row>
    <row r="737" spans="13:27" x14ac:dyDescent="0.3">
      <c r="M737">
        <v>1</v>
      </c>
      <c r="N737" t="s">
        <v>78</v>
      </c>
      <c r="O737" s="1">
        <v>43769</v>
      </c>
      <c r="P737" t="s">
        <v>27</v>
      </c>
      <c r="Q737">
        <v>23100.17</v>
      </c>
      <c r="AA737" t="s">
        <v>27</v>
      </c>
    </row>
    <row r="738" spans="13:27" x14ac:dyDescent="0.3">
      <c r="M738">
        <v>1</v>
      </c>
      <c r="N738" t="s">
        <v>23</v>
      </c>
      <c r="O738" s="1">
        <v>43458</v>
      </c>
      <c r="P738" t="s">
        <v>27</v>
      </c>
      <c r="Q738">
        <v>1113.92</v>
      </c>
      <c r="AA738" t="s">
        <v>27</v>
      </c>
    </row>
    <row r="739" spans="13:27" x14ac:dyDescent="0.3">
      <c r="M739">
        <v>13</v>
      </c>
      <c r="N739" t="s">
        <v>16</v>
      </c>
      <c r="O739" s="1">
        <v>43349</v>
      </c>
      <c r="P739" t="s">
        <v>432</v>
      </c>
      <c r="Q739">
        <v>65000</v>
      </c>
      <c r="AA739" t="s">
        <v>432</v>
      </c>
    </row>
    <row r="740" spans="13:27" x14ac:dyDescent="0.3">
      <c r="M740">
        <v>13</v>
      </c>
      <c r="N740" t="s">
        <v>38</v>
      </c>
      <c r="O740" s="1">
        <v>43522</v>
      </c>
      <c r="P740" t="s">
        <v>432</v>
      </c>
      <c r="Q740">
        <v>2077.5</v>
      </c>
      <c r="AA740" t="s">
        <v>432</v>
      </c>
    </row>
    <row r="741" spans="13:27" x14ac:dyDescent="0.3">
      <c r="M741">
        <v>13</v>
      </c>
      <c r="N741" t="s">
        <v>16</v>
      </c>
      <c r="O741" s="1">
        <v>43049</v>
      </c>
      <c r="P741" t="s">
        <v>432</v>
      </c>
      <c r="Q741">
        <v>1566.2</v>
      </c>
      <c r="AA741" t="s">
        <v>432</v>
      </c>
    </row>
    <row r="742" spans="13:27" x14ac:dyDescent="0.3">
      <c r="M742">
        <v>13</v>
      </c>
      <c r="N742" t="s">
        <v>16</v>
      </c>
      <c r="O742" s="1">
        <v>43266</v>
      </c>
      <c r="P742" t="s">
        <v>432</v>
      </c>
      <c r="Q742">
        <v>639.25</v>
      </c>
      <c r="AA742" t="s">
        <v>432</v>
      </c>
    </row>
    <row r="743" spans="13:27" x14ac:dyDescent="0.3">
      <c r="M743">
        <v>13</v>
      </c>
      <c r="N743" t="s">
        <v>16</v>
      </c>
      <c r="O743" s="1">
        <v>43257</v>
      </c>
      <c r="P743" t="s">
        <v>432</v>
      </c>
      <c r="Q743">
        <v>1180.8800000000001</v>
      </c>
      <c r="AA743" t="s">
        <v>432</v>
      </c>
    </row>
    <row r="744" spans="13:27" x14ac:dyDescent="0.3">
      <c r="M744">
        <v>13</v>
      </c>
      <c r="N744" t="s">
        <v>16</v>
      </c>
      <c r="O744" s="1">
        <v>43648</v>
      </c>
      <c r="P744" t="s">
        <v>432</v>
      </c>
      <c r="Q744">
        <v>1558.76</v>
      </c>
      <c r="AA744" t="s">
        <v>432</v>
      </c>
    </row>
    <row r="745" spans="13:27" x14ac:dyDescent="0.3">
      <c r="M745">
        <v>13</v>
      </c>
      <c r="N745" t="s">
        <v>16</v>
      </c>
      <c r="O745" s="1">
        <v>43349</v>
      </c>
      <c r="P745" t="s">
        <v>432</v>
      </c>
      <c r="Q745">
        <v>59375</v>
      </c>
      <c r="AA745" t="s">
        <v>432</v>
      </c>
    </row>
    <row r="746" spans="13:27" x14ac:dyDescent="0.3">
      <c r="M746">
        <v>13</v>
      </c>
      <c r="N746" t="s">
        <v>38</v>
      </c>
      <c r="O746" s="1">
        <v>42744</v>
      </c>
      <c r="P746" t="s">
        <v>432</v>
      </c>
      <c r="Q746">
        <v>56150.75</v>
      </c>
      <c r="AA746" t="s">
        <v>432</v>
      </c>
    </row>
    <row r="747" spans="13:27" x14ac:dyDescent="0.3">
      <c r="M747">
        <v>13</v>
      </c>
      <c r="N747" t="s">
        <v>38</v>
      </c>
      <c r="O747" s="1">
        <v>43049</v>
      </c>
      <c r="P747" t="s">
        <v>432</v>
      </c>
      <c r="Q747">
        <v>3132.5</v>
      </c>
      <c r="AA747" t="s">
        <v>432</v>
      </c>
    </row>
    <row r="748" spans="13:27" x14ac:dyDescent="0.3">
      <c r="M748">
        <v>13</v>
      </c>
      <c r="N748" t="s">
        <v>38</v>
      </c>
      <c r="O748" s="1">
        <v>43049</v>
      </c>
      <c r="P748" t="s">
        <v>432</v>
      </c>
      <c r="Q748">
        <v>30978.63</v>
      </c>
      <c r="AA748" t="s">
        <v>432</v>
      </c>
    </row>
    <row r="749" spans="13:27" x14ac:dyDescent="0.3">
      <c r="M749">
        <v>13</v>
      </c>
      <c r="N749" t="s">
        <v>16</v>
      </c>
      <c r="O749" s="1">
        <v>43133</v>
      </c>
      <c r="P749" t="s">
        <v>432</v>
      </c>
      <c r="Q749">
        <v>17934.88</v>
      </c>
      <c r="AA749" t="s">
        <v>432</v>
      </c>
    </row>
    <row r="750" spans="13:27" x14ac:dyDescent="0.3">
      <c r="M750">
        <v>13</v>
      </c>
      <c r="N750" t="s">
        <v>38</v>
      </c>
      <c r="O750" s="1">
        <v>43152</v>
      </c>
      <c r="P750" t="s">
        <v>432</v>
      </c>
      <c r="Q750">
        <v>15668.25</v>
      </c>
      <c r="AA750" t="s">
        <v>432</v>
      </c>
    </row>
    <row r="751" spans="13:27" x14ac:dyDescent="0.3">
      <c r="M751">
        <v>13</v>
      </c>
      <c r="N751" t="s">
        <v>38</v>
      </c>
      <c r="O751" s="1">
        <v>43199</v>
      </c>
      <c r="P751" t="s">
        <v>432</v>
      </c>
      <c r="Q751">
        <v>11239.38</v>
      </c>
      <c r="AA751" t="s">
        <v>432</v>
      </c>
    </row>
    <row r="752" spans="13:27" x14ac:dyDescent="0.3">
      <c r="M752">
        <v>13</v>
      </c>
      <c r="N752" t="s">
        <v>38</v>
      </c>
      <c r="O752" s="1">
        <v>43290</v>
      </c>
      <c r="P752" t="s">
        <v>27</v>
      </c>
      <c r="Q752">
        <v>11239.38</v>
      </c>
      <c r="AA752" t="s">
        <v>27</v>
      </c>
    </row>
    <row r="753" spans="13:27" x14ac:dyDescent="0.3">
      <c r="M753">
        <v>13</v>
      </c>
      <c r="N753" t="s">
        <v>38</v>
      </c>
      <c r="O753" s="1">
        <v>43758</v>
      </c>
      <c r="P753" t="s">
        <v>432</v>
      </c>
      <c r="Q753">
        <v>21442.38</v>
      </c>
      <c r="AA753" t="s">
        <v>432</v>
      </c>
    </row>
    <row r="754" spans="13:27" x14ac:dyDescent="0.3">
      <c r="M754">
        <v>13</v>
      </c>
      <c r="N754" t="s">
        <v>38</v>
      </c>
      <c r="O754" s="1">
        <v>43431</v>
      </c>
      <c r="P754" t="s">
        <v>432</v>
      </c>
      <c r="Q754">
        <v>21442.75</v>
      </c>
      <c r="AA754" t="s">
        <v>432</v>
      </c>
    </row>
    <row r="755" spans="13:27" x14ac:dyDescent="0.3">
      <c r="M755">
        <v>13</v>
      </c>
      <c r="N755" t="s">
        <v>38</v>
      </c>
      <c r="O755" s="1">
        <v>43540</v>
      </c>
      <c r="P755" t="s">
        <v>432</v>
      </c>
      <c r="Q755">
        <v>21442.75</v>
      </c>
      <c r="AA755" t="s">
        <v>432</v>
      </c>
    </row>
    <row r="756" spans="13:27" x14ac:dyDescent="0.3">
      <c r="M756">
        <v>13</v>
      </c>
      <c r="N756" t="s">
        <v>38</v>
      </c>
      <c r="O756" s="1">
        <v>43649</v>
      </c>
      <c r="P756" t="s">
        <v>432</v>
      </c>
      <c r="Q756">
        <v>21442.75</v>
      </c>
      <c r="AA756" t="s">
        <v>432</v>
      </c>
    </row>
    <row r="757" spans="13:27" x14ac:dyDescent="0.3">
      <c r="M757">
        <v>13</v>
      </c>
      <c r="N757" t="s">
        <v>38</v>
      </c>
      <c r="O757" s="1">
        <v>43322</v>
      </c>
      <c r="P757" t="s">
        <v>432</v>
      </c>
      <c r="Q757">
        <v>27085.5</v>
      </c>
      <c r="AA757" t="s">
        <v>432</v>
      </c>
    </row>
    <row r="758" spans="13:27" x14ac:dyDescent="0.3">
      <c r="M758">
        <v>13</v>
      </c>
      <c r="N758" t="s">
        <v>38</v>
      </c>
      <c r="O758" s="1">
        <v>43431</v>
      </c>
      <c r="P758" t="s">
        <v>432</v>
      </c>
      <c r="Q758">
        <v>17949.04</v>
      </c>
      <c r="AA758" t="s">
        <v>432</v>
      </c>
    </row>
    <row r="759" spans="13:27" x14ac:dyDescent="0.3">
      <c r="M759">
        <v>13</v>
      </c>
      <c r="N759" t="s">
        <v>38</v>
      </c>
      <c r="O759" s="1">
        <v>43540</v>
      </c>
      <c r="P759" t="s">
        <v>432</v>
      </c>
      <c r="Q759">
        <v>17949.04</v>
      </c>
      <c r="AA759" t="s">
        <v>432</v>
      </c>
    </row>
    <row r="760" spans="13:27" x14ac:dyDescent="0.3">
      <c r="M760">
        <v>13</v>
      </c>
      <c r="N760" t="s">
        <v>38</v>
      </c>
      <c r="O760" s="1">
        <v>43649</v>
      </c>
      <c r="P760" t="s">
        <v>432</v>
      </c>
      <c r="Q760">
        <v>17949.04</v>
      </c>
      <c r="AA760" t="s">
        <v>432</v>
      </c>
    </row>
    <row r="761" spans="13:27" x14ac:dyDescent="0.3">
      <c r="M761">
        <v>13</v>
      </c>
      <c r="N761" t="s">
        <v>38</v>
      </c>
      <c r="O761" s="1">
        <v>43758</v>
      </c>
      <c r="P761" t="s">
        <v>432</v>
      </c>
      <c r="Q761">
        <v>17949.04</v>
      </c>
      <c r="AA761" t="s">
        <v>432</v>
      </c>
    </row>
    <row r="762" spans="13:27" x14ac:dyDescent="0.3">
      <c r="M762">
        <v>13</v>
      </c>
      <c r="N762" t="s">
        <v>38</v>
      </c>
      <c r="O762" s="1">
        <v>43322</v>
      </c>
      <c r="P762" t="s">
        <v>432</v>
      </c>
      <c r="Q762">
        <v>22672.47</v>
      </c>
      <c r="AA762" t="s">
        <v>432</v>
      </c>
    </row>
    <row r="763" spans="13:27" x14ac:dyDescent="0.3">
      <c r="M763">
        <v>13</v>
      </c>
      <c r="N763" t="s">
        <v>38</v>
      </c>
      <c r="O763" s="1">
        <v>43382</v>
      </c>
      <c r="P763" t="s">
        <v>432</v>
      </c>
      <c r="Q763">
        <v>11239.38</v>
      </c>
      <c r="AA763" t="s">
        <v>432</v>
      </c>
    </row>
    <row r="764" spans="13:27" x14ac:dyDescent="0.3">
      <c r="M764">
        <v>13</v>
      </c>
      <c r="N764" t="s">
        <v>38</v>
      </c>
      <c r="O764" s="1">
        <v>43565</v>
      </c>
      <c r="P764" t="s">
        <v>432</v>
      </c>
      <c r="Q764">
        <v>2212.38</v>
      </c>
      <c r="AA764" t="s">
        <v>432</v>
      </c>
    </row>
    <row r="765" spans="13:27" x14ac:dyDescent="0.3">
      <c r="M765">
        <v>13</v>
      </c>
      <c r="N765" t="s">
        <v>16</v>
      </c>
      <c r="O765" s="1">
        <v>43291</v>
      </c>
      <c r="P765" t="s">
        <v>432</v>
      </c>
      <c r="Q765">
        <v>1363</v>
      </c>
      <c r="AA765" t="s">
        <v>432</v>
      </c>
    </row>
    <row r="766" spans="13:27" x14ac:dyDescent="0.3">
      <c r="M766">
        <v>13</v>
      </c>
      <c r="N766" t="s">
        <v>47</v>
      </c>
      <c r="O766" s="1">
        <v>43549</v>
      </c>
      <c r="P766" t="s">
        <v>432</v>
      </c>
      <c r="Q766">
        <v>157.5</v>
      </c>
      <c r="AA766" t="s">
        <v>432</v>
      </c>
    </row>
    <row r="767" spans="13:27" x14ac:dyDescent="0.3">
      <c r="M767">
        <v>13</v>
      </c>
      <c r="N767" t="s">
        <v>47</v>
      </c>
      <c r="O767" s="1">
        <v>43553</v>
      </c>
      <c r="P767" t="s">
        <v>432</v>
      </c>
      <c r="Q767">
        <v>1749.45</v>
      </c>
      <c r="AA767" t="s">
        <v>432</v>
      </c>
    </row>
    <row r="768" spans="13:27" x14ac:dyDescent="0.3">
      <c r="M768">
        <v>1</v>
      </c>
      <c r="N768" t="s">
        <v>16</v>
      </c>
      <c r="O768" s="1">
        <v>43184</v>
      </c>
      <c r="P768" t="s">
        <v>27</v>
      </c>
      <c r="Q768">
        <v>6250</v>
      </c>
      <c r="AA768" t="s">
        <v>27</v>
      </c>
    </row>
    <row r="769" spans="13:27" x14ac:dyDescent="0.3">
      <c r="M769">
        <v>9</v>
      </c>
      <c r="N769" t="s">
        <v>16</v>
      </c>
      <c r="O769" s="1">
        <v>43549</v>
      </c>
      <c r="P769" t="s">
        <v>27</v>
      </c>
      <c r="Q769">
        <v>8125</v>
      </c>
      <c r="AA769" t="s">
        <v>27</v>
      </c>
    </row>
    <row r="770" spans="13:27" x14ac:dyDescent="0.3">
      <c r="M770">
        <v>13</v>
      </c>
      <c r="N770" t="s">
        <v>34</v>
      </c>
      <c r="O770" s="1">
        <v>43661</v>
      </c>
      <c r="P770" t="s">
        <v>432</v>
      </c>
      <c r="Q770">
        <v>2788.75</v>
      </c>
      <c r="AA770" t="s">
        <v>432</v>
      </c>
    </row>
    <row r="771" spans="13:27" x14ac:dyDescent="0.3">
      <c r="M771">
        <v>13</v>
      </c>
      <c r="N771" t="s">
        <v>16</v>
      </c>
      <c r="O771" s="1">
        <v>43322</v>
      </c>
      <c r="P771" t="s">
        <v>431</v>
      </c>
      <c r="Q771">
        <v>7827.77</v>
      </c>
      <c r="AA771" t="s">
        <v>431</v>
      </c>
    </row>
    <row r="772" spans="13:27" x14ac:dyDescent="0.3">
      <c r="M772">
        <v>13</v>
      </c>
      <c r="N772" t="s">
        <v>16</v>
      </c>
      <c r="O772" s="1">
        <v>43398</v>
      </c>
      <c r="P772" t="s">
        <v>431</v>
      </c>
      <c r="Q772">
        <v>0</v>
      </c>
      <c r="AA772" t="s">
        <v>431</v>
      </c>
    </row>
    <row r="773" spans="13:27" x14ac:dyDescent="0.3">
      <c r="M773">
        <v>13</v>
      </c>
      <c r="N773" t="s">
        <v>16</v>
      </c>
      <c r="O773" s="1">
        <v>43487</v>
      </c>
      <c r="P773" t="s">
        <v>431</v>
      </c>
      <c r="Q773">
        <v>4194.8</v>
      </c>
      <c r="AA773" t="s">
        <v>431</v>
      </c>
    </row>
    <row r="774" spans="13:27" x14ac:dyDescent="0.3">
      <c r="M774">
        <v>13</v>
      </c>
      <c r="N774" t="s">
        <v>16</v>
      </c>
      <c r="O774" s="1">
        <v>43515</v>
      </c>
      <c r="P774" t="s">
        <v>432</v>
      </c>
      <c r="Q774">
        <v>1390.13</v>
      </c>
      <c r="AA774" t="s">
        <v>432</v>
      </c>
    </row>
    <row r="775" spans="13:27" x14ac:dyDescent="0.3">
      <c r="M775">
        <v>13</v>
      </c>
      <c r="N775" t="s">
        <v>16</v>
      </c>
      <c r="O775" s="1">
        <v>43969</v>
      </c>
      <c r="P775" t="s">
        <v>432</v>
      </c>
      <c r="Q775">
        <v>1390.13</v>
      </c>
      <c r="AA775" t="s">
        <v>432</v>
      </c>
    </row>
    <row r="776" spans="13:27" x14ac:dyDescent="0.3">
      <c r="M776">
        <v>13</v>
      </c>
      <c r="N776" t="s">
        <v>16</v>
      </c>
      <c r="O776" s="1">
        <v>43626</v>
      </c>
      <c r="P776" t="s">
        <v>432</v>
      </c>
      <c r="Q776">
        <v>7835.19</v>
      </c>
      <c r="AA776" t="s">
        <v>432</v>
      </c>
    </row>
    <row r="777" spans="13:27" x14ac:dyDescent="0.3">
      <c r="M777">
        <v>13</v>
      </c>
      <c r="N777" t="s">
        <v>16</v>
      </c>
      <c r="O777" s="1">
        <v>43627</v>
      </c>
      <c r="P777" t="s">
        <v>432</v>
      </c>
      <c r="Q777">
        <v>7782.56</v>
      </c>
      <c r="AA777" t="s">
        <v>432</v>
      </c>
    </row>
    <row r="778" spans="13:27" x14ac:dyDescent="0.3">
      <c r="M778">
        <v>13</v>
      </c>
      <c r="N778" t="s">
        <v>16</v>
      </c>
      <c r="O778" s="1">
        <v>43648</v>
      </c>
      <c r="Q778">
        <v>1558.76</v>
      </c>
    </row>
    <row r="779" spans="13:27" x14ac:dyDescent="0.3">
      <c r="M779">
        <v>13</v>
      </c>
      <c r="N779" t="s">
        <v>38</v>
      </c>
      <c r="O779" s="1">
        <v>43567</v>
      </c>
      <c r="P779" t="s">
        <v>432</v>
      </c>
      <c r="Q779">
        <v>3007.5</v>
      </c>
      <c r="AA779" t="s">
        <v>432</v>
      </c>
    </row>
    <row r="780" spans="13:27" x14ac:dyDescent="0.3">
      <c r="M780">
        <v>13</v>
      </c>
      <c r="N780" t="s">
        <v>38</v>
      </c>
      <c r="O780" s="1">
        <v>43788</v>
      </c>
      <c r="P780" t="s">
        <v>432</v>
      </c>
      <c r="Q780">
        <v>26804.5</v>
      </c>
      <c r="AA780" t="s">
        <v>432</v>
      </c>
    </row>
    <row r="781" spans="13:27" x14ac:dyDescent="0.3">
      <c r="M781">
        <v>3</v>
      </c>
      <c r="N781" t="s">
        <v>29</v>
      </c>
      <c r="O781" s="1">
        <v>43191</v>
      </c>
      <c r="P781" t="s">
        <v>27</v>
      </c>
      <c r="Q781">
        <v>1771.98</v>
      </c>
      <c r="AA781" t="s">
        <v>27</v>
      </c>
    </row>
    <row r="782" spans="13:27" x14ac:dyDescent="0.3">
      <c r="M782">
        <v>3</v>
      </c>
      <c r="N782" t="s">
        <v>29</v>
      </c>
      <c r="O782" s="1">
        <v>43191</v>
      </c>
      <c r="P782" t="s">
        <v>27</v>
      </c>
      <c r="Q782">
        <v>681.53</v>
      </c>
      <c r="AA782" t="s">
        <v>27</v>
      </c>
    </row>
    <row r="783" spans="13:27" x14ac:dyDescent="0.3">
      <c r="M783">
        <v>3</v>
      </c>
      <c r="N783" t="s">
        <v>29</v>
      </c>
      <c r="O783" s="1">
        <v>43191</v>
      </c>
      <c r="P783" t="s">
        <v>27</v>
      </c>
      <c r="Q783">
        <v>272.61</v>
      </c>
      <c r="AA783" t="s">
        <v>27</v>
      </c>
    </row>
    <row r="784" spans="13:27" x14ac:dyDescent="0.3">
      <c r="M784">
        <v>3</v>
      </c>
      <c r="N784" t="s">
        <v>29</v>
      </c>
      <c r="O784" s="1">
        <v>43191</v>
      </c>
      <c r="P784" t="s">
        <v>27</v>
      </c>
      <c r="Q784">
        <v>4175.3599999999997</v>
      </c>
      <c r="AA784" t="s">
        <v>27</v>
      </c>
    </row>
    <row r="785" spans="13:27" x14ac:dyDescent="0.3">
      <c r="M785">
        <v>3</v>
      </c>
      <c r="N785" t="s">
        <v>29</v>
      </c>
      <c r="O785" s="1">
        <v>43191</v>
      </c>
      <c r="P785" t="s">
        <v>27</v>
      </c>
      <c r="Q785">
        <v>1605.91</v>
      </c>
      <c r="AA785" t="s">
        <v>27</v>
      </c>
    </row>
    <row r="786" spans="13:27" x14ac:dyDescent="0.3">
      <c r="M786">
        <v>3</v>
      </c>
      <c r="N786" t="s">
        <v>29</v>
      </c>
      <c r="O786" s="1">
        <v>43191</v>
      </c>
      <c r="P786" t="s">
        <v>27</v>
      </c>
      <c r="Q786">
        <v>642.36</v>
      </c>
      <c r="AA786" t="s">
        <v>27</v>
      </c>
    </row>
    <row r="787" spans="13:27" x14ac:dyDescent="0.3">
      <c r="M787">
        <v>3</v>
      </c>
      <c r="N787" t="s">
        <v>29</v>
      </c>
      <c r="O787" s="1">
        <v>76062</v>
      </c>
      <c r="P787" t="s">
        <v>27</v>
      </c>
      <c r="Q787">
        <v>23863.13</v>
      </c>
      <c r="AA787" t="s">
        <v>27</v>
      </c>
    </row>
    <row r="788" spans="13:27" x14ac:dyDescent="0.3">
      <c r="M788">
        <v>3</v>
      </c>
      <c r="N788" t="s">
        <v>29</v>
      </c>
      <c r="O788" s="1">
        <v>76062</v>
      </c>
      <c r="P788" t="s">
        <v>27</v>
      </c>
      <c r="Q788">
        <v>9178.1299999999992</v>
      </c>
      <c r="AA788" t="s">
        <v>27</v>
      </c>
    </row>
    <row r="789" spans="13:27" x14ac:dyDescent="0.3">
      <c r="M789">
        <v>3</v>
      </c>
      <c r="N789" t="s">
        <v>29</v>
      </c>
      <c r="O789" s="1">
        <v>76062</v>
      </c>
      <c r="P789" t="s">
        <v>27</v>
      </c>
      <c r="Q789">
        <v>3671.25</v>
      </c>
      <c r="AA789" t="s">
        <v>27</v>
      </c>
    </row>
    <row r="790" spans="13:27" x14ac:dyDescent="0.3">
      <c r="M790">
        <v>3</v>
      </c>
      <c r="N790" t="s">
        <v>29</v>
      </c>
      <c r="O790" s="1">
        <v>43191</v>
      </c>
      <c r="P790" t="s">
        <v>27</v>
      </c>
      <c r="Q790">
        <v>157.13999999999999</v>
      </c>
      <c r="AA790" t="s">
        <v>27</v>
      </c>
    </row>
    <row r="791" spans="13:27" x14ac:dyDescent="0.3">
      <c r="M791">
        <v>3</v>
      </c>
      <c r="N791" t="s">
        <v>29</v>
      </c>
      <c r="O791" s="1">
        <v>43191</v>
      </c>
      <c r="P791" t="s">
        <v>27</v>
      </c>
      <c r="Q791">
        <v>60.44</v>
      </c>
      <c r="AA791" t="s">
        <v>27</v>
      </c>
    </row>
    <row r="792" spans="13:27" x14ac:dyDescent="0.3">
      <c r="M792">
        <v>3</v>
      </c>
      <c r="N792" t="s">
        <v>29</v>
      </c>
      <c r="O792" s="1">
        <v>43191</v>
      </c>
      <c r="P792" t="s">
        <v>27</v>
      </c>
      <c r="Q792">
        <v>24.17</v>
      </c>
      <c r="AA792" t="s">
        <v>27</v>
      </c>
    </row>
    <row r="793" spans="13:27" x14ac:dyDescent="0.3">
      <c r="M793">
        <v>3</v>
      </c>
      <c r="N793" t="s">
        <v>29</v>
      </c>
      <c r="O793" s="1">
        <v>43191</v>
      </c>
      <c r="P793" t="s">
        <v>27</v>
      </c>
      <c r="Q793">
        <v>23753.439999999999</v>
      </c>
      <c r="AA793" t="s">
        <v>27</v>
      </c>
    </row>
    <row r="794" spans="13:27" x14ac:dyDescent="0.3">
      <c r="M794">
        <v>3</v>
      </c>
      <c r="N794" t="s">
        <v>29</v>
      </c>
      <c r="O794" s="1">
        <v>43191</v>
      </c>
      <c r="P794" t="s">
        <v>27</v>
      </c>
      <c r="Q794">
        <v>9135.94</v>
      </c>
      <c r="AA794" t="s">
        <v>27</v>
      </c>
    </row>
    <row r="795" spans="13:27" x14ac:dyDescent="0.3">
      <c r="M795">
        <v>3</v>
      </c>
      <c r="N795" t="s">
        <v>29</v>
      </c>
      <c r="O795" s="1">
        <v>43191</v>
      </c>
      <c r="P795" t="s">
        <v>27</v>
      </c>
      <c r="Q795">
        <v>3654.37</v>
      </c>
      <c r="AA795" t="s">
        <v>27</v>
      </c>
    </row>
    <row r="796" spans="13:27" x14ac:dyDescent="0.3">
      <c r="M796">
        <v>3</v>
      </c>
      <c r="N796" t="s">
        <v>29</v>
      </c>
      <c r="O796" s="1">
        <v>43556</v>
      </c>
      <c r="P796" t="s">
        <v>27</v>
      </c>
      <c r="Q796">
        <v>445.18</v>
      </c>
      <c r="AA796" t="s">
        <v>27</v>
      </c>
    </row>
    <row r="797" spans="13:27" x14ac:dyDescent="0.3">
      <c r="M797">
        <v>3</v>
      </c>
      <c r="N797" t="s">
        <v>29</v>
      </c>
      <c r="O797" s="1">
        <v>43191</v>
      </c>
      <c r="P797" t="s">
        <v>27</v>
      </c>
      <c r="Q797">
        <v>1598.68</v>
      </c>
      <c r="AA797" t="s">
        <v>27</v>
      </c>
    </row>
    <row r="798" spans="13:27" x14ac:dyDescent="0.3">
      <c r="M798">
        <v>3</v>
      </c>
      <c r="N798" t="s">
        <v>29</v>
      </c>
      <c r="O798" s="1">
        <v>43191</v>
      </c>
      <c r="P798" t="s">
        <v>27</v>
      </c>
      <c r="Q798">
        <v>614.88</v>
      </c>
      <c r="AA798" t="s">
        <v>27</v>
      </c>
    </row>
    <row r="799" spans="13:27" x14ac:dyDescent="0.3">
      <c r="M799">
        <v>3</v>
      </c>
      <c r="N799" t="s">
        <v>29</v>
      </c>
      <c r="O799" s="1">
        <v>43191</v>
      </c>
      <c r="P799" t="s">
        <v>27</v>
      </c>
      <c r="Q799">
        <v>245.95</v>
      </c>
      <c r="AA799" t="s">
        <v>27</v>
      </c>
    </row>
    <row r="800" spans="13:27" x14ac:dyDescent="0.3">
      <c r="M800">
        <v>3</v>
      </c>
      <c r="N800" t="s">
        <v>29</v>
      </c>
      <c r="O800" s="1">
        <v>43556</v>
      </c>
      <c r="P800" t="s">
        <v>27</v>
      </c>
      <c r="Q800">
        <v>2077.5100000000002</v>
      </c>
      <c r="AA800" t="s">
        <v>27</v>
      </c>
    </row>
    <row r="801" spans="13:27" x14ac:dyDescent="0.3">
      <c r="M801">
        <v>3</v>
      </c>
      <c r="N801" t="s">
        <v>29</v>
      </c>
      <c r="O801" s="1">
        <v>43556</v>
      </c>
      <c r="P801" t="s">
        <v>27</v>
      </c>
      <c r="Q801">
        <v>445.18</v>
      </c>
      <c r="AA801" t="s">
        <v>27</v>
      </c>
    </row>
    <row r="802" spans="13:27" x14ac:dyDescent="0.3">
      <c r="M802">
        <v>1</v>
      </c>
      <c r="N802" t="s">
        <v>25</v>
      </c>
      <c r="O802" s="1">
        <v>43450</v>
      </c>
      <c r="P802" t="s">
        <v>27</v>
      </c>
      <c r="Q802">
        <v>33484.339999999997</v>
      </c>
      <c r="AA802" t="s">
        <v>27</v>
      </c>
    </row>
    <row r="803" spans="13:27" x14ac:dyDescent="0.3">
      <c r="M803">
        <v>2</v>
      </c>
      <c r="N803" t="s">
        <v>43</v>
      </c>
      <c r="O803" s="1">
        <v>43815</v>
      </c>
      <c r="P803" t="s">
        <v>27</v>
      </c>
      <c r="Q803">
        <v>109812.12</v>
      </c>
      <c r="AA803" t="s">
        <v>27</v>
      </c>
    </row>
    <row r="804" spans="13:27" x14ac:dyDescent="0.3">
      <c r="M804">
        <v>12</v>
      </c>
      <c r="N804" t="s">
        <v>29</v>
      </c>
      <c r="O804" s="1">
        <v>43110</v>
      </c>
      <c r="P804" t="s">
        <v>27</v>
      </c>
      <c r="Q804">
        <v>12084.5</v>
      </c>
      <c r="AA804" t="s">
        <v>27</v>
      </c>
    </row>
    <row r="805" spans="13:27" x14ac:dyDescent="0.3">
      <c r="M805">
        <v>13</v>
      </c>
      <c r="N805" t="s">
        <v>38</v>
      </c>
      <c r="O805" s="1">
        <v>43185</v>
      </c>
      <c r="P805" t="s">
        <v>431</v>
      </c>
      <c r="Q805">
        <v>51965.88</v>
      </c>
      <c r="AA805" t="s">
        <v>431</v>
      </c>
    </row>
    <row r="806" spans="13:27" x14ac:dyDescent="0.3">
      <c r="M806">
        <v>13</v>
      </c>
      <c r="N806" t="s">
        <v>38</v>
      </c>
      <c r="O806" s="1">
        <v>43258</v>
      </c>
      <c r="P806" t="s">
        <v>432</v>
      </c>
      <c r="Q806">
        <v>25619.25</v>
      </c>
      <c r="AA806" t="s">
        <v>432</v>
      </c>
    </row>
    <row r="807" spans="13:27" x14ac:dyDescent="0.3">
      <c r="M807">
        <v>13</v>
      </c>
      <c r="N807" t="s">
        <v>38</v>
      </c>
      <c r="O807" s="1">
        <v>43642</v>
      </c>
      <c r="P807" t="s">
        <v>432</v>
      </c>
      <c r="Q807">
        <v>25598</v>
      </c>
      <c r="AA807" t="s">
        <v>432</v>
      </c>
    </row>
    <row r="808" spans="13:27" x14ac:dyDescent="0.3">
      <c r="M808">
        <v>13</v>
      </c>
      <c r="N808" t="s">
        <v>38</v>
      </c>
      <c r="O808" s="1">
        <v>43642</v>
      </c>
      <c r="P808" t="s">
        <v>432</v>
      </c>
      <c r="Q808">
        <v>25598</v>
      </c>
      <c r="AA808" t="s">
        <v>432</v>
      </c>
    </row>
    <row r="809" spans="13:27" x14ac:dyDescent="0.3">
      <c r="M809">
        <v>13</v>
      </c>
      <c r="N809" t="s">
        <v>38</v>
      </c>
      <c r="O809" s="1">
        <v>43791</v>
      </c>
      <c r="P809" t="s">
        <v>431</v>
      </c>
      <c r="Q809">
        <v>12643.38</v>
      </c>
      <c r="AA809" t="s">
        <v>431</v>
      </c>
    </row>
    <row r="810" spans="13:27" x14ac:dyDescent="0.3">
      <c r="M810">
        <v>13</v>
      </c>
      <c r="N810" t="s">
        <v>38</v>
      </c>
      <c r="O810" s="1">
        <v>43825</v>
      </c>
      <c r="P810" t="s">
        <v>432</v>
      </c>
      <c r="Q810">
        <v>25598</v>
      </c>
      <c r="AA810" t="s">
        <v>432</v>
      </c>
    </row>
    <row r="811" spans="13:27" x14ac:dyDescent="0.3">
      <c r="M811">
        <v>10</v>
      </c>
      <c r="N811" t="s">
        <v>20</v>
      </c>
      <c r="O811" s="1">
        <v>43101</v>
      </c>
      <c r="P811" t="s">
        <v>27</v>
      </c>
      <c r="Q811">
        <v>1474120.36</v>
      </c>
      <c r="AA811" t="s">
        <v>27</v>
      </c>
    </row>
    <row r="812" spans="13:27" x14ac:dyDescent="0.3">
      <c r="M812">
        <v>10</v>
      </c>
      <c r="N812" t="s">
        <v>20</v>
      </c>
      <c r="O812" s="1">
        <v>43371</v>
      </c>
      <c r="P812" t="s">
        <v>27</v>
      </c>
      <c r="AA812" t="s">
        <v>27</v>
      </c>
    </row>
    <row r="813" spans="13:27" x14ac:dyDescent="0.3">
      <c r="M813">
        <v>10</v>
      </c>
      <c r="N813" t="s">
        <v>20</v>
      </c>
      <c r="O813" s="1">
        <v>43101</v>
      </c>
      <c r="P813" t="s">
        <v>27</v>
      </c>
      <c r="Q813">
        <v>34349.81</v>
      </c>
      <c r="AA813" t="s">
        <v>27</v>
      </c>
    </row>
    <row r="814" spans="13:27" x14ac:dyDescent="0.3">
      <c r="M814">
        <v>10</v>
      </c>
      <c r="N814" t="s">
        <v>20</v>
      </c>
      <c r="O814" s="1">
        <v>43101</v>
      </c>
      <c r="P814" t="s">
        <v>27</v>
      </c>
      <c r="Q814">
        <v>51883.58</v>
      </c>
      <c r="AA814" t="s">
        <v>27</v>
      </c>
    </row>
    <row r="815" spans="13:27" x14ac:dyDescent="0.3">
      <c r="M815">
        <v>13</v>
      </c>
      <c r="N815" t="s">
        <v>20</v>
      </c>
      <c r="O815" s="1">
        <v>42919</v>
      </c>
      <c r="P815" t="s">
        <v>27</v>
      </c>
      <c r="Q815">
        <v>15963.92</v>
      </c>
      <c r="AA815" t="s">
        <v>27</v>
      </c>
    </row>
    <row r="816" spans="13:27" x14ac:dyDescent="0.3">
      <c r="M816">
        <v>13</v>
      </c>
      <c r="N816" t="s">
        <v>20</v>
      </c>
      <c r="O816" s="1">
        <v>43284</v>
      </c>
      <c r="P816" t="s">
        <v>27</v>
      </c>
      <c r="Q816">
        <v>0</v>
      </c>
      <c r="AA816" t="s">
        <v>27</v>
      </c>
    </row>
    <row r="817" spans="13:27" x14ac:dyDescent="0.3">
      <c r="M817">
        <v>13</v>
      </c>
      <c r="N817" t="s">
        <v>20</v>
      </c>
      <c r="O817" s="1">
        <v>43649</v>
      </c>
      <c r="P817" t="s">
        <v>27</v>
      </c>
      <c r="Q817">
        <v>956.34</v>
      </c>
      <c r="AA817" t="s">
        <v>27</v>
      </c>
    </row>
    <row r="818" spans="13:27" x14ac:dyDescent="0.3">
      <c r="M818">
        <v>13</v>
      </c>
      <c r="N818" t="s">
        <v>25</v>
      </c>
      <c r="O818" s="1">
        <v>43112</v>
      </c>
      <c r="P818" t="s">
        <v>431</v>
      </c>
      <c r="Q818">
        <v>5416.62</v>
      </c>
      <c r="AA818" t="s">
        <v>431</v>
      </c>
    </row>
    <row r="819" spans="13:27" x14ac:dyDescent="0.3">
      <c r="M819">
        <v>13</v>
      </c>
      <c r="N819" t="s">
        <v>23</v>
      </c>
      <c r="O819" s="1">
        <v>43112</v>
      </c>
      <c r="P819" t="s">
        <v>431</v>
      </c>
      <c r="Q819">
        <v>6195.75</v>
      </c>
      <c r="AA819" t="s">
        <v>431</v>
      </c>
    </row>
    <row r="820" spans="13:27" x14ac:dyDescent="0.3">
      <c r="M820">
        <v>13</v>
      </c>
      <c r="N820" t="s">
        <v>25</v>
      </c>
      <c r="O820" s="1">
        <v>43112</v>
      </c>
      <c r="P820" t="s">
        <v>432</v>
      </c>
      <c r="Q820">
        <v>518.13</v>
      </c>
      <c r="AA820" t="s">
        <v>432</v>
      </c>
    </row>
    <row r="821" spans="13:27" x14ac:dyDescent="0.3">
      <c r="M821">
        <v>13</v>
      </c>
      <c r="N821" t="s">
        <v>16</v>
      </c>
      <c r="O821" s="1">
        <v>43392</v>
      </c>
      <c r="P821" t="s">
        <v>432</v>
      </c>
      <c r="Q821">
        <v>2767.5</v>
      </c>
      <c r="AA821" t="s">
        <v>432</v>
      </c>
    </row>
    <row r="822" spans="13:27" x14ac:dyDescent="0.3">
      <c r="M822">
        <v>13</v>
      </c>
      <c r="N822" t="s">
        <v>16</v>
      </c>
      <c r="O822" s="1">
        <v>43763</v>
      </c>
      <c r="P822" t="s">
        <v>432</v>
      </c>
      <c r="Q822">
        <v>8198.25</v>
      </c>
      <c r="AA822" t="s">
        <v>432</v>
      </c>
    </row>
    <row r="823" spans="13:27" x14ac:dyDescent="0.3">
      <c r="M823">
        <v>13</v>
      </c>
      <c r="N823" t="s">
        <v>23</v>
      </c>
      <c r="O823" s="1">
        <v>43477</v>
      </c>
      <c r="P823" t="s">
        <v>431</v>
      </c>
      <c r="Q823">
        <v>9075</v>
      </c>
      <c r="AA823" t="s">
        <v>431</v>
      </c>
    </row>
    <row r="824" spans="13:27" x14ac:dyDescent="0.3">
      <c r="M824">
        <v>13</v>
      </c>
      <c r="N824" t="s">
        <v>23</v>
      </c>
      <c r="O824" s="1">
        <v>43477</v>
      </c>
      <c r="P824" t="s">
        <v>431</v>
      </c>
      <c r="Q824">
        <v>9075</v>
      </c>
      <c r="AA824" t="s">
        <v>431</v>
      </c>
    </row>
    <row r="825" spans="13:27" x14ac:dyDescent="0.3">
      <c r="M825">
        <v>13</v>
      </c>
      <c r="N825" t="s">
        <v>25</v>
      </c>
      <c r="O825" s="1">
        <v>43477</v>
      </c>
      <c r="P825" t="s">
        <v>432</v>
      </c>
      <c r="Q825">
        <v>521.25</v>
      </c>
      <c r="AA825" t="s">
        <v>432</v>
      </c>
    </row>
    <row r="826" spans="13:27" x14ac:dyDescent="0.3">
      <c r="M826">
        <v>13</v>
      </c>
      <c r="N826" t="s">
        <v>25</v>
      </c>
      <c r="O826" s="1">
        <v>43477</v>
      </c>
      <c r="P826" t="s">
        <v>431</v>
      </c>
      <c r="Q826">
        <v>7889.31</v>
      </c>
      <c r="AA826" t="s">
        <v>431</v>
      </c>
    </row>
    <row r="827" spans="13:27" x14ac:dyDescent="0.3">
      <c r="M827">
        <v>10</v>
      </c>
      <c r="N827" t="s">
        <v>20</v>
      </c>
      <c r="O827" s="1">
        <v>43405</v>
      </c>
      <c r="P827" t="s">
        <v>27</v>
      </c>
      <c r="Q827">
        <v>90307.75</v>
      </c>
      <c r="AA827" t="s">
        <v>27</v>
      </c>
    </row>
    <row r="828" spans="13:27" x14ac:dyDescent="0.3">
      <c r="M828">
        <v>10</v>
      </c>
      <c r="N828" t="s">
        <v>20</v>
      </c>
      <c r="O828" s="1">
        <v>43770</v>
      </c>
      <c r="P828" t="s">
        <v>27</v>
      </c>
      <c r="Q828">
        <v>114751.5</v>
      </c>
      <c r="AA828" t="s">
        <v>27</v>
      </c>
    </row>
    <row r="829" spans="13:27" x14ac:dyDescent="0.3">
      <c r="M829">
        <v>3</v>
      </c>
      <c r="N829" t="s">
        <v>29</v>
      </c>
      <c r="O829" s="1">
        <v>43405</v>
      </c>
      <c r="P829" t="s">
        <v>27</v>
      </c>
      <c r="Q829">
        <v>52751.13</v>
      </c>
      <c r="AA829" t="s">
        <v>27</v>
      </c>
    </row>
    <row r="830" spans="13:27" x14ac:dyDescent="0.3">
      <c r="M830">
        <v>3</v>
      </c>
      <c r="N830" t="s">
        <v>29</v>
      </c>
      <c r="O830" s="1">
        <v>43405</v>
      </c>
      <c r="P830" t="s">
        <v>27</v>
      </c>
      <c r="Q830">
        <v>53125</v>
      </c>
      <c r="AA830" t="s">
        <v>27</v>
      </c>
    </row>
    <row r="831" spans="13:27" x14ac:dyDescent="0.3">
      <c r="M831">
        <v>3</v>
      </c>
      <c r="N831" t="s">
        <v>29</v>
      </c>
      <c r="O831" s="1">
        <v>43405</v>
      </c>
      <c r="P831" t="s">
        <v>27</v>
      </c>
      <c r="Q831">
        <v>359.13</v>
      </c>
      <c r="AA831" t="s">
        <v>27</v>
      </c>
    </row>
    <row r="832" spans="13:27" x14ac:dyDescent="0.3">
      <c r="M832">
        <v>3</v>
      </c>
      <c r="N832" t="s">
        <v>29</v>
      </c>
      <c r="O832" s="1">
        <v>43405</v>
      </c>
      <c r="P832" t="s">
        <v>27</v>
      </c>
      <c r="Q832">
        <v>0</v>
      </c>
      <c r="AA832" t="s">
        <v>27</v>
      </c>
    </row>
    <row r="833" spans="13:27" x14ac:dyDescent="0.3">
      <c r="M833">
        <v>3</v>
      </c>
      <c r="N833" t="s">
        <v>29</v>
      </c>
      <c r="O833" s="1">
        <v>43405</v>
      </c>
      <c r="P833" t="s">
        <v>27</v>
      </c>
      <c r="Q833">
        <v>0</v>
      </c>
      <c r="AA833" t="s">
        <v>27</v>
      </c>
    </row>
    <row r="834" spans="13:27" x14ac:dyDescent="0.3">
      <c r="M834">
        <v>3</v>
      </c>
      <c r="N834" t="s">
        <v>29</v>
      </c>
      <c r="O834" s="1">
        <v>43405</v>
      </c>
      <c r="P834" t="s">
        <v>27</v>
      </c>
      <c r="Q834">
        <v>0</v>
      </c>
      <c r="AA834" t="s">
        <v>27</v>
      </c>
    </row>
    <row r="835" spans="13:27" x14ac:dyDescent="0.3">
      <c r="M835">
        <v>10</v>
      </c>
      <c r="N835" t="s">
        <v>20</v>
      </c>
      <c r="O835" s="1">
        <v>43466</v>
      </c>
      <c r="P835" t="s">
        <v>27</v>
      </c>
      <c r="Q835">
        <v>23387.4</v>
      </c>
      <c r="AA835" t="s">
        <v>27</v>
      </c>
    </row>
    <row r="836" spans="13:27" x14ac:dyDescent="0.3">
      <c r="M836">
        <v>10</v>
      </c>
      <c r="N836" t="s">
        <v>20</v>
      </c>
      <c r="O836" s="1">
        <v>43466</v>
      </c>
      <c r="P836" t="s">
        <v>27</v>
      </c>
      <c r="Q836">
        <v>914998.58</v>
      </c>
      <c r="AA836" t="s">
        <v>27</v>
      </c>
    </row>
    <row r="837" spans="13:27" x14ac:dyDescent="0.3">
      <c r="M837">
        <v>10</v>
      </c>
      <c r="N837" t="s">
        <v>20</v>
      </c>
      <c r="O837" s="1">
        <v>43531</v>
      </c>
      <c r="P837" t="s">
        <v>27</v>
      </c>
      <c r="Q837">
        <v>93906.08</v>
      </c>
      <c r="AA837" t="s">
        <v>27</v>
      </c>
    </row>
    <row r="838" spans="13:27" x14ac:dyDescent="0.3">
      <c r="M838">
        <v>10</v>
      </c>
      <c r="N838" t="s">
        <v>20</v>
      </c>
      <c r="O838" s="1">
        <v>43488</v>
      </c>
      <c r="P838" t="s">
        <v>27</v>
      </c>
      <c r="Q838">
        <v>27435</v>
      </c>
      <c r="AA838" t="s">
        <v>27</v>
      </c>
    </row>
    <row r="839" spans="13:27" x14ac:dyDescent="0.3">
      <c r="M839">
        <v>10</v>
      </c>
      <c r="N839" t="s">
        <v>20</v>
      </c>
      <c r="O839" s="1">
        <v>43595</v>
      </c>
      <c r="P839" t="s">
        <v>27</v>
      </c>
      <c r="Q839">
        <v>32391.85</v>
      </c>
      <c r="AA839" t="s">
        <v>27</v>
      </c>
    </row>
    <row r="840" spans="13:27" x14ac:dyDescent="0.3">
      <c r="M840">
        <v>10</v>
      </c>
      <c r="N840" t="s">
        <v>20</v>
      </c>
      <c r="O840" s="1">
        <v>43656</v>
      </c>
      <c r="P840" t="s">
        <v>27</v>
      </c>
      <c r="Q840">
        <v>9941.16</v>
      </c>
      <c r="AA840" t="s">
        <v>27</v>
      </c>
    </row>
    <row r="841" spans="13:27" x14ac:dyDescent="0.3">
      <c r="M841">
        <v>10</v>
      </c>
      <c r="N841" t="s">
        <v>20</v>
      </c>
      <c r="O841" s="1">
        <v>43691</v>
      </c>
      <c r="P841" t="s">
        <v>27</v>
      </c>
      <c r="Q841">
        <v>27681.48</v>
      </c>
      <c r="AA841" t="s">
        <v>27</v>
      </c>
    </row>
    <row r="842" spans="13:27" x14ac:dyDescent="0.3">
      <c r="M842">
        <v>10</v>
      </c>
      <c r="N842" t="s">
        <v>20</v>
      </c>
      <c r="O842" s="1">
        <v>43722</v>
      </c>
      <c r="P842" t="s">
        <v>27</v>
      </c>
      <c r="Q842">
        <v>18901.02</v>
      </c>
      <c r="AA842" t="s">
        <v>27</v>
      </c>
    </row>
    <row r="843" spans="13:27" x14ac:dyDescent="0.3">
      <c r="M843">
        <v>10</v>
      </c>
      <c r="N843" t="s">
        <v>20</v>
      </c>
      <c r="O843" s="1">
        <v>43494</v>
      </c>
      <c r="P843" t="s">
        <v>27</v>
      </c>
      <c r="Q843">
        <v>46994.85</v>
      </c>
      <c r="AA843" t="s">
        <v>27</v>
      </c>
    </row>
    <row r="844" spans="13:27" x14ac:dyDescent="0.3">
      <c r="M844">
        <v>10</v>
      </c>
      <c r="N844" t="s">
        <v>20</v>
      </c>
      <c r="O844" s="1">
        <v>43749</v>
      </c>
      <c r="P844" t="s">
        <v>27</v>
      </c>
      <c r="Q844">
        <v>17139.5</v>
      </c>
      <c r="AA844" t="s">
        <v>27</v>
      </c>
    </row>
    <row r="845" spans="13:27" x14ac:dyDescent="0.3">
      <c r="M845">
        <v>10</v>
      </c>
      <c r="N845" t="s">
        <v>20</v>
      </c>
      <c r="O845" s="1">
        <v>43783</v>
      </c>
      <c r="P845" t="s">
        <v>27</v>
      </c>
      <c r="Q845">
        <v>8560.86</v>
      </c>
      <c r="AA845" t="s">
        <v>27</v>
      </c>
    </row>
    <row r="846" spans="13:27" x14ac:dyDescent="0.3">
      <c r="M846">
        <v>10</v>
      </c>
      <c r="N846" t="s">
        <v>20</v>
      </c>
      <c r="O846" s="1">
        <v>43802</v>
      </c>
      <c r="P846" t="s">
        <v>27</v>
      </c>
      <c r="Q846">
        <v>1288.6600000000001</v>
      </c>
      <c r="AA846" t="s">
        <v>27</v>
      </c>
    </row>
    <row r="847" spans="13:27" x14ac:dyDescent="0.3">
      <c r="M847">
        <v>10</v>
      </c>
      <c r="N847" t="s">
        <v>20</v>
      </c>
      <c r="O847" s="1">
        <v>43818</v>
      </c>
      <c r="P847" t="s">
        <v>27</v>
      </c>
      <c r="Q847">
        <v>1208.3800000000001</v>
      </c>
      <c r="AA847" t="s">
        <v>27</v>
      </c>
    </row>
    <row r="848" spans="13:27" x14ac:dyDescent="0.3">
      <c r="M848">
        <v>10</v>
      </c>
      <c r="N848" t="s">
        <v>20</v>
      </c>
      <c r="O848" s="1">
        <v>43535</v>
      </c>
      <c r="P848" t="s">
        <v>27</v>
      </c>
      <c r="Q848">
        <v>18696.68</v>
      </c>
      <c r="AA848" t="s">
        <v>27</v>
      </c>
    </row>
    <row r="849" spans="13:27" x14ac:dyDescent="0.3">
      <c r="M849">
        <v>10</v>
      </c>
      <c r="N849" t="s">
        <v>20</v>
      </c>
      <c r="O849" s="1">
        <v>43466</v>
      </c>
      <c r="P849" t="s">
        <v>27</v>
      </c>
      <c r="Q849">
        <v>49788.75</v>
      </c>
      <c r="AA849" t="s">
        <v>27</v>
      </c>
    </row>
    <row r="850" spans="13:27" x14ac:dyDescent="0.3">
      <c r="M850">
        <v>10</v>
      </c>
      <c r="N850" t="s">
        <v>20</v>
      </c>
      <c r="O850" s="1">
        <v>43494</v>
      </c>
      <c r="P850" t="s">
        <v>27</v>
      </c>
      <c r="Q850">
        <v>49026.75</v>
      </c>
      <c r="AA850" t="s">
        <v>27</v>
      </c>
    </row>
    <row r="851" spans="13:27" x14ac:dyDescent="0.3">
      <c r="M851">
        <v>10</v>
      </c>
      <c r="N851" t="s">
        <v>20</v>
      </c>
      <c r="O851" s="1">
        <v>43535</v>
      </c>
      <c r="P851" t="s">
        <v>27</v>
      </c>
      <c r="Q851">
        <v>1613.78</v>
      </c>
      <c r="AA851" t="s">
        <v>27</v>
      </c>
    </row>
    <row r="852" spans="13:27" x14ac:dyDescent="0.3">
      <c r="M852">
        <v>10</v>
      </c>
      <c r="N852" t="s">
        <v>20</v>
      </c>
      <c r="O852" s="1">
        <v>43500</v>
      </c>
      <c r="P852" t="s">
        <v>27</v>
      </c>
      <c r="Q852">
        <v>49026.66</v>
      </c>
      <c r="AA852" t="s">
        <v>27</v>
      </c>
    </row>
    <row r="853" spans="13:27" x14ac:dyDescent="0.3">
      <c r="M853">
        <v>3</v>
      </c>
      <c r="N853" t="s">
        <v>20</v>
      </c>
      <c r="O853" s="1">
        <v>43259</v>
      </c>
      <c r="P853" t="s">
        <v>27</v>
      </c>
      <c r="Q853">
        <v>8117.5</v>
      </c>
      <c r="AA853" t="s">
        <v>27</v>
      </c>
    </row>
    <row r="854" spans="13:27" x14ac:dyDescent="0.3">
      <c r="M854">
        <v>3</v>
      </c>
      <c r="N854" t="s">
        <v>29</v>
      </c>
      <c r="O854" s="1">
        <v>43254</v>
      </c>
      <c r="P854" t="s">
        <v>27</v>
      </c>
      <c r="Q854">
        <v>21614.86</v>
      </c>
      <c r="AA854" t="s">
        <v>27</v>
      </c>
    </row>
    <row r="855" spans="13:27" x14ac:dyDescent="0.3">
      <c r="M855">
        <v>3</v>
      </c>
      <c r="N855" t="s">
        <v>29</v>
      </c>
      <c r="O855" s="1">
        <v>43254</v>
      </c>
      <c r="P855" t="s">
        <v>27</v>
      </c>
      <c r="Q855">
        <v>60990.71</v>
      </c>
      <c r="AA855" t="s">
        <v>27</v>
      </c>
    </row>
    <row r="856" spans="13:27" x14ac:dyDescent="0.3">
      <c r="M856">
        <v>3</v>
      </c>
      <c r="N856" t="s">
        <v>29</v>
      </c>
      <c r="O856" s="1">
        <v>43191</v>
      </c>
      <c r="P856" t="s">
        <v>27</v>
      </c>
      <c r="Q856">
        <v>423.9</v>
      </c>
      <c r="AA856" t="s">
        <v>27</v>
      </c>
    </row>
    <row r="857" spans="13:27" x14ac:dyDescent="0.3">
      <c r="M857">
        <v>3</v>
      </c>
      <c r="N857" t="s">
        <v>29</v>
      </c>
      <c r="O857" s="1">
        <v>43191</v>
      </c>
      <c r="P857" t="s">
        <v>27</v>
      </c>
      <c r="Q857">
        <v>105.98</v>
      </c>
      <c r="AA857" t="s">
        <v>27</v>
      </c>
    </row>
    <row r="858" spans="13:27" x14ac:dyDescent="0.3">
      <c r="M858">
        <v>3</v>
      </c>
      <c r="N858" t="s">
        <v>29</v>
      </c>
      <c r="O858" s="1">
        <v>43191</v>
      </c>
      <c r="P858" t="s">
        <v>27</v>
      </c>
      <c r="Q858">
        <v>1897.66</v>
      </c>
      <c r="AA858" t="s">
        <v>27</v>
      </c>
    </row>
    <row r="859" spans="13:27" x14ac:dyDescent="0.3">
      <c r="M859">
        <v>3</v>
      </c>
      <c r="N859" t="s">
        <v>29</v>
      </c>
      <c r="O859" s="1">
        <v>43191</v>
      </c>
      <c r="P859" t="s">
        <v>27</v>
      </c>
      <c r="Q859">
        <v>474.42</v>
      </c>
      <c r="AA859" t="s">
        <v>27</v>
      </c>
    </row>
    <row r="860" spans="13:27" x14ac:dyDescent="0.3">
      <c r="M860">
        <v>3</v>
      </c>
      <c r="N860" t="s">
        <v>23</v>
      </c>
      <c r="O860" s="1">
        <v>43191</v>
      </c>
      <c r="P860" t="s">
        <v>27</v>
      </c>
      <c r="Q860">
        <v>44063.25</v>
      </c>
      <c r="AA860" t="s">
        <v>27</v>
      </c>
    </row>
    <row r="861" spans="13:27" x14ac:dyDescent="0.3">
      <c r="M861">
        <v>12</v>
      </c>
      <c r="N861" t="s">
        <v>29</v>
      </c>
      <c r="O861" s="1">
        <v>43388</v>
      </c>
      <c r="P861" t="s">
        <v>432</v>
      </c>
      <c r="Q861">
        <v>16387.5</v>
      </c>
      <c r="AA861" t="s">
        <v>432</v>
      </c>
    </row>
    <row r="862" spans="13:27" x14ac:dyDescent="0.3">
      <c r="M862">
        <v>3</v>
      </c>
      <c r="N862" t="s">
        <v>29</v>
      </c>
      <c r="O862" s="1">
        <v>43191</v>
      </c>
      <c r="P862" t="s">
        <v>27</v>
      </c>
      <c r="Q862">
        <v>15899.07</v>
      </c>
      <c r="AA862" t="s">
        <v>27</v>
      </c>
    </row>
    <row r="863" spans="13:27" x14ac:dyDescent="0.3">
      <c r="M863">
        <v>3</v>
      </c>
      <c r="N863" t="s">
        <v>29</v>
      </c>
      <c r="O863" s="1">
        <v>43191</v>
      </c>
      <c r="P863" t="s">
        <v>27</v>
      </c>
      <c r="Q863">
        <v>3974.77</v>
      </c>
      <c r="AA863" t="s">
        <v>27</v>
      </c>
    </row>
    <row r="864" spans="13:27" x14ac:dyDescent="0.3">
      <c r="M864">
        <v>3</v>
      </c>
      <c r="N864" t="s">
        <v>29</v>
      </c>
      <c r="O864" s="1">
        <v>43191</v>
      </c>
      <c r="P864" t="s">
        <v>27</v>
      </c>
      <c r="Q864">
        <v>6120.48</v>
      </c>
      <c r="AA864" t="s">
        <v>27</v>
      </c>
    </row>
    <row r="865" spans="13:27" x14ac:dyDescent="0.3">
      <c r="M865">
        <v>3</v>
      </c>
      <c r="N865" t="s">
        <v>29</v>
      </c>
      <c r="O865" s="1">
        <v>43191</v>
      </c>
      <c r="P865" t="s">
        <v>27</v>
      </c>
      <c r="Q865">
        <v>1530.12</v>
      </c>
      <c r="AA865" t="s">
        <v>27</v>
      </c>
    </row>
    <row r="866" spans="13:27" x14ac:dyDescent="0.3">
      <c r="M866">
        <v>3</v>
      </c>
      <c r="N866" t="s">
        <v>29</v>
      </c>
      <c r="O866" s="1">
        <v>43191</v>
      </c>
      <c r="P866" t="s">
        <v>27</v>
      </c>
      <c r="Q866">
        <v>32171.200000000001</v>
      </c>
      <c r="AA866" t="s">
        <v>27</v>
      </c>
    </row>
    <row r="867" spans="13:27" x14ac:dyDescent="0.3">
      <c r="M867">
        <v>3</v>
      </c>
      <c r="N867" t="s">
        <v>29</v>
      </c>
      <c r="O867" s="1">
        <v>43191</v>
      </c>
      <c r="P867" t="s">
        <v>27</v>
      </c>
      <c r="Q867">
        <v>8042.8</v>
      </c>
      <c r="AA867" t="s">
        <v>27</v>
      </c>
    </row>
    <row r="868" spans="13:27" x14ac:dyDescent="0.3">
      <c r="M868">
        <v>3</v>
      </c>
      <c r="N868" t="s">
        <v>29</v>
      </c>
      <c r="O868" s="1">
        <v>43191</v>
      </c>
      <c r="P868" t="s">
        <v>27</v>
      </c>
      <c r="Q868">
        <v>2925</v>
      </c>
      <c r="AA868" t="s">
        <v>27</v>
      </c>
    </row>
    <row r="869" spans="13:27" x14ac:dyDescent="0.3">
      <c r="M869">
        <v>3</v>
      </c>
      <c r="N869" t="s">
        <v>29</v>
      </c>
      <c r="O869" s="1">
        <v>43191</v>
      </c>
      <c r="P869" t="s">
        <v>27</v>
      </c>
      <c r="Q869">
        <v>731.25</v>
      </c>
      <c r="AA869" t="s">
        <v>27</v>
      </c>
    </row>
    <row r="870" spans="13:27" x14ac:dyDescent="0.3">
      <c r="M870">
        <v>3</v>
      </c>
      <c r="N870" t="s">
        <v>29</v>
      </c>
      <c r="O870" s="1">
        <v>43191</v>
      </c>
      <c r="P870" t="s">
        <v>27</v>
      </c>
      <c r="Q870">
        <v>627</v>
      </c>
      <c r="AA870" t="s">
        <v>27</v>
      </c>
    </row>
    <row r="871" spans="13:27" x14ac:dyDescent="0.3">
      <c r="M871">
        <v>3</v>
      </c>
      <c r="N871" t="s">
        <v>29</v>
      </c>
      <c r="O871" s="1">
        <v>43191</v>
      </c>
      <c r="P871" t="s">
        <v>27</v>
      </c>
      <c r="Q871">
        <v>156.75</v>
      </c>
      <c r="AA871" t="s">
        <v>27</v>
      </c>
    </row>
    <row r="872" spans="13:27" x14ac:dyDescent="0.3">
      <c r="M872">
        <v>3</v>
      </c>
      <c r="N872" t="s">
        <v>29</v>
      </c>
      <c r="O872" s="1">
        <v>43191</v>
      </c>
      <c r="P872" t="s">
        <v>27</v>
      </c>
      <c r="Q872">
        <v>1186</v>
      </c>
      <c r="AA872" t="s">
        <v>27</v>
      </c>
    </row>
    <row r="873" spans="13:27" x14ac:dyDescent="0.3">
      <c r="M873">
        <v>3</v>
      </c>
      <c r="N873" t="s">
        <v>29</v>
      </c>
      <c r="O873" s="1">
        <v>43191</v>
      </c>
      <c r="P873" t="s">
        <v>27</v>
      </c>
      <c r="Q873">
        <v>465.9</v>
      </c>
      <c r="AA873" t="s">
        <v>27</v>
      </c>
    </row>
    <row r="874" spans="13:27" x14ac:dyDescent="0.3">
      <c r="M874">
        <v>3</v>
      </c>
      <c r="N874" t="s">
        <v>29</v>
      </c>
      <c r="O874" s="1">
        <v>43191</v>
      </c>
      <c r="P874" t="s">
        <v>27</v>
      </c>
      <c r="Q874">
        <v>116.48</v>
      </c>
      <c r="AA874" t="s">
        <v>27</v>
      </c>
    </row>
    <row r="875" spans="13:27" x14ac:dyDescent="0.3">
      <c r="M875">
        <v>3</v>
      </c>
      <c r="N875" t="s">
        <v>29</v>
      </c>
      <c r="O875" s="1">
        <v>43191</v>
      </c>
      <c r="P875" t="s">
        <v>27</v>
      </c>
      <c r="Q875">
        <v>3456.13</v>
      </c>
      <c r="AA875" t="s">
        <v>27</v>
      </c>
    </row>
    <row r="876" spans="13:27" x14ac:dyDescent="0.3">
      <c r="M876">
        <v>10</v>
      </c>
      <c r="N876" t="s">
        <v>20</v>
      </c>
      <c r="O876" s="1">
        <v>43191</v>
      </c>
      <c r="P876" t="s">
        <v>27</v>
      </c>
      <c r="Q876">
        <v>0</v>
      </c>
      <c r="AA876" t="s">
        <v>27</v>
      </c>
    </row>
    <row r="877" spans="13:27" x14ac:dyDescent="0.3">
      <c r="M877">
        <v>3</v>
      </c>
      <c r="N877" t="s">
        <v>29</v>
      </c>
      <c r="O877" s="1">
        <v>43229</v>
      </c>
      <c r="P877" t="s">
        <v>27</v>
      </c>
      <c r="Q877">
        <v>976.81</v>
      </c>
      <c r="AA877" t="s">
        <v>27</v>
      </c>
    </row>
    <row r="878" spans="13:27" x14ac:dyDescent="0.3">
      <c r="M878">
        <v>10</v>
      </c>
      <c r="N878" t="s">
        <v>20</v>
      </c>
      <c r="O878" s="1">
        <v>43295</v>
      </c>
      <c r="P878" t="s">
        <v>27</v>
      </c>
      <c r="Q878">
        <v>26250</v>
      </c>
      <c r="AA878" t="s">
        <v>27</v>
      </c>
    </row>
    <row r="879" spans="13:27" x14ac:dyDescent="0.3">
      <c r="M879">
        <v>10</v>
      </c>
      <c r="N879" t="s">
        <v>20</v>
      </c>
      <c r="O879" s="1">
        <v>43660</v>
      </c>
      <c r="P879" t="s">
        <v>27</v>
      </c>
      <c r="Q879">
        <v>22245.75</v>
      </c>
      <c r="AA879" t="s">
        <v>27</v>
      </c>
    </row>
    <row r="880" spans="13:27" x14ac:dyDescent="0.3">
      <c r="M880">
        <v>10</v>
      </c>
      <c r="N880" t="s">
        <v>20</v>
      </c>
      <c r="O880" s="1">
        <v>43556</v>
      </c>
      <c r="P880" t="s">
        <v>27</v>
      </c>
      <c r="Q880">
        <v>3346.95</v>
      </c>
      <c r="AA880" t="s">
        <v>27</v>
      </c>
    </row>
    <row r="881" spans="13:27" x14ac:dyDescent="0.3">
      <c r="M881">
        <v>3</v>
      </c>
      <c r="N881" t="s">
        <v>29</v>
      </c>
      <c r="O881" s="1">
        <v>43304</v>
      </c>
      <c r="P881" t="s">
        <v>27</v>
      </c>
      <c r="Q881">
        <v>0</v>
      </c>
      <c r="AA881" t="s">
        <v>27</v>
      </c>
    </row>
    <row r="882" spans="13:27" x14ac:dyDescent="0.3">
      <c r="M882">
        <v>3</v>
      </c>
      <c r="N882" t="s">
        <v>29</v>
      </c>
      <c r="O882" s="1">
        <v>43669</v>
      </c>
      <c r="P882" t="s">
        <v>27</v>
      </c>
      <c r="Q882">
        <v>0</v>
      </c>
      <c r="AA882" t="s">
        <v>27</v>
      </c>
    </row>
    <row r="883" spans="13:27" x14ac:dyDescent="0.3">
      <c r="M883">
        <v>3</v>
      </c>
      <c r="N883" t="s">
        <v>29</v>
      </c>
      <c r="O883" s="1">
        <v>43466</v>
      </c>
      <c r="P883" t="s">
        <v>27</v>
      </c>
      <c r="Q883">
        <v>19910.88</v>
      </c>
      <c r="AA883" t="s">
        <v>27</v>
      </c>
    </row>
    <row r="884" spans="13:27" x14ac:dyDescent="0.3">
      <c r="M884">
        <v>3</v>
      </c>
      <c r="N884" t="s">
        <v>29</v>
      </c>
      <c r="O884" s="1">
        <v>43495</v>
      </c>
      <c r="P884" t="s">
        <v>27</v>
      </c>
      <c r="Q884">
        <v>2139.63</v>
      </c>
      <c r="AA884" t="s">
        <v>27</v>
      </c>
    </row>
    <row r="885" spans="13:27" x14ac:dyDescent="0.3">
      <c r="M885">
        <v>3</v>
      </c>
      <c r="N885" t="s">
        <v>29</v>
      </c>
      <c r="O885" s="1">
        <v>43101</v>
      </c>
      <c r="P885" t="s">
        <v>27</v>
      </c>
      <c r="Q885">
        <v>20814.38</v>
      </c>
      <c r="AA885" t="s">
        <v>27</v>
      </c>
    </row>
    <row r="886" spans="13:27" x14ac:dyDescent="0.3">
      <c r="M886">
        <v>3</v>
      </c>
      <c r="N886" t="s">
        <v>29</v>
      </c>
      <c r="O886" s="1">
        <v>43160</v>
      </c>
      <c r="P886" t="s">
        <v>27</v>
      </c>
      <c r="Q886">
        <v>126225</v>
      </c>
      <c r="AA886" t="s">
        <v>27</v>
      </c>
    </row>
    <row r="887" spans="13:27" x14ac:dyDescent="0.3">
      <c r="M887">
        <v>3</v>
      </c>
      <c r="N887" t="s">
        <v>29</v>
      </c>
      <c r="O887" s="1">
        <v>43160</v>
      </c>
      <c r="P887" t="s">
        <v>27</v>
      </c>
      <c r="Q887">
        <v>63112.5</v>
      </c>
      <c r="AA887" t="s">
        <v>27</v>
      </c>
    </row>
    <row r="888" spans="13:27" x14ac:dyDescent="0.3">
      <c r="M888">
        <v>3</v>
      </c>
      <c r="N888" t="s">
        <v>29</v>
      </c>
      <c r="O888" s="1">
        <v>43525</v>
      </c>
      <c r="P888" t="s">
        <v>27</v>
      </c>
      <c r="Q888">
        <v>148500</v>
      </c>
      <c r="AA888" t="s">
        <v>27</v>
      </c>
    </row>
    <row r="889" spans="13:27" x14ac:dyDescent="0.3">
      <c r="M889">
        <v>1</v>
      </c>
      <c r="N889" t="s">
        <v>25</v>
      </c>
      <c r="O889" s="1">
        <v>43281</v>
      </c>
      <c r="P889" t="s">
        <v>27</v>
      </c>
      <c r="Q889">
        <v>39762.71</v>
      </c>
      <c r="AA889" t="s">
        <v>27</v>
      </c>
    </row>
    <row r="890" spans="13:27" x14ac:dyDescent="0.3">
      <c r="M890">
        <v>2</v>
      </c>
      <c r="N890" t="s">
        <v>23</v>
      </c>
      <c r="O890" s="1">
        <v>43448</v>
      </c>
      <c r="P890" t="s">
        <v>432</v>
      </c>
      <c r="Q890">
        <v>28050</v>
      </c>
      <c r="AA890" t="s">
        <v>432</v>
      </c>
    </row>
    <row r="891" spans="13:27" x14ac:dyDescent="0.3">
      <c r="M891">
        <v>2</v>
      </c>
      <c r="N891" t="s">
        <v>23</v>
      </c>
      <c r="O891" s="1">
        <v>43532</v>
      </c>
      <c r="P891" t="s">
        <v>432</v>
      </c>
      <c r="Q891">
        <v>56100</v>
      </c>
      <c r="AA891" t="s">
        <v>432</v>
      </c>
    </row>
    <row r="892" spans="13:27" x14ac:dyDescent="0.3">
      <c r="M892">
        <v>2</v>
      </c>
      <c r="N892" t="s">
        <v>23</v>
      </c>
      <c r="O892" s="1">
        <v>43532</v>
      </c>
      <c r="P892" t="s">
        <v>432</v>
      </c>
      <c r="Q892">
        <v>56100</v>
      </c>
      <c r="AA892" t="s">
        <v>432</v>
      </c>
    </row>
    <row r="893" spans="13:27" x14ac:dyDescent="0.3">
      <c r="M893">
        <v>2</v>
      </c>
      <c r="N893" t="s">
        <v>23</v>
      </c>
      <c r="O893" s="1">
        <v>43760</v>
      </c>
      <c r="P893" t="s">
        <v>432</v>
      </c>
      <c r="Q893">
        <v>14025</v>
      </c>
      <c r="AA893" t="s">
        <v>432</v>
      </c>
    </row>
    <row r="894" spans="13:27" x14ac:dyDescent="0.3">
      <c r="M894">
        <v>2</v>
      </c>
      <c r="N894" t="s">
        <v>23</v>
      </c>
      <c r="O894" s="1">
        <v>43760</v>
      </c>
      <c r="P894" t="s">
        <v>432</v>
      </c>
      <c r="Q894">
        <v>14025</v>
      </c>
      <c r="AA894" t="s">
        <v>432</v>
      </c>
    </row>
    <row r="895" spans="13:27" x14ac:dyDescent="0.3">
      <c r="M895">
        <v>11</v>
      </c>
      <c r="N895" t="s">
        <v>16</v>
      </c>
      <c r="O895" s="1">
        <v>43199</v>
      </c>
      <c r="P895" t="s">
        <v>27</v>
      </c>
      <c r="Q895">
        <v>59851.63</v>
      </c>
      <c r="AA895" t="s">
        <v>27</v>
      </c>
    </row>
    <row r="896" spans="13:27" x14ac:dyDescent="0.3">
      <c r="M896">
        <v>1</v>
      </c>
      <c r="N896" t="s">
        <v>16</v>
      </c>
      <c r="O896" s="1">
        <v>43564</v>
      </c>
      <c r="P896" t="s">
        <v>27</v>
      </c>
      <c r="Q896">
        <v>74250</v>
      </c>
      <c r="AA896" t="s">
        <v>27</v>
      </c>
    </row>
    <row r="897" spans="13:27" x14ac:dyDescent="0.3">
      <c r="M897">
        <v>11</v>
      </c>
      <c r="N897" t="s">
        <v>16</v>
      </c>
      <c r="O897" s="1">
        <v>43564</v>
      </c>
      <c r="P897" t="s">
        <v>27</v>
      </c>
      <c r="Q897">
        <v>68125</v>
      </c>
      <c r="AA897" t="s">
        <v>27</v>
      </c>
    </row>
    <row r="898" spans="13:27" x14ac:dyDescent="0.3">
      <c r="M898">
        <v>6</v>
      </c>
      <c r="N898" t="s">
        <v>16</v>
      </c>
      <c r="O898" s="1">
        <v>43191</v>
      </c>
      <c r="P898" t="s">
        <v>431</v>
      </c>
      <c r="Q898">
        <v>117812.5</v>
      </c>
      <c r="AA898" t="s">
        <v>431</v>
      </c>
    </row>
    <row r="899" spans="13:27" x14ac:dyDescent="0.3">
      <c r="M899">
        <v>6</v>
      </c>
      <c r="N899" t="s">
        <v>16</v>
      </c>
      <c r="O899" s="1">
        <v>43556</v>
      </c>
      <c r="P899" t="s">
        <v>27</v>
      </c>
      <c r="Q899">
        <v>115625</v>
      </c>
      <c r="AA899" t="s">
        <v>27</v>
      </c>
    </row>
    <row r="900" spans="13:27" x14ac:dyDescent="0.3">
      <c r="M900">
        <v>1</v>
      </c>
      <c r="N900" t="s">
        <v>16</v>
      </c>
      <c r="O900" s="1">
        <v>43588</v>
      </c>
      <c r="P900" t="s">
        <v>27</v>
      </c>
      <c r="Q900">
        <v>10427</v>
      </c>
      <c r="AA900" t="s">
        <v>27</v>
      </c>
    </row>
    <row r="901" spans="13:27" x14ac:dyDescent="0.3">
      <c r="M901">
        <v>13</v>
      </c>
      <c r="N901" t="s">
        <v>16</v>
      </c>
      <c r="O901" s="1">
        <v>43254</v>
      </c>
      <c r="P901" t="s">
        <v>27</v>
      </c>
      <c r="Q901">
        <v>2930.9</v>
      </c>
      <c r="AA901" t="s">
        <v>27</v>
      </c>
    </row>
    <row r="902" spans="13:27" x14ac:dyDescent="0.3">
      <c r="M902">
        <v>13</v>
      </c>
      <c r="N902" t="s">
        <v>16</v>
      </c>
      <c r="O902" s="1">
        <v>43649</v>
      </c>
      <c r="P902" t="s">
        <v>27</v>
      </c>
      <c r="Q902">
        <v>6213.24</v>
      </c>
      <c r="AA902" t="s">
        <v>27</v>
      </c>
    </row>
    <row r="903" spans="13:27" x14ac:dyDescent="0.3">
      <c r="M903">
        <v>3</v>
      </c>
      <c r="N903" t="s">
        <v>29</v>
      </c>
      <c r="O903" s="1">
        <v>43730</v>
      </c>
      <c r="P903" t="s">
        <v>27</v>
      </c>
      <c r="Q903">
        <v>1772.75</v>
      </c>
      <c r="AA903" t="s">
        <v>27</v>
      </c>
    </row>
    <row r="904" spans="13:27" x14ac:dyDescent="0.3">
      <c r="M904">
        <v>3</v>
      </c>
      <c r="N904" t="s">
        <v>29</v>
      </c>
      <c r="O904" s="1">
        <v>43730</v>
      </c>
      <c r="P904" t="s">
        <v>27</v>
      </c>
      <c r="Q904">
        <v>2970</v>
      </c>
      <c r="AA904" t="s">
        <v>27</v>
      </c>
    </row>
    <row r="905" spans="13:27" x14ac:dyDescent="0.3">
      <c r="M905">
        <v>3</v>
      </c>
      <c r="N905" t="s">
        <v>29</v>
      </c>
      <c r="O905" s="1">
        <v>43729</v>
      </c>
      <c r="P905" t="s">
        <v>27</v>
      </c>
      <c r="Q905">
        <v>5610</v>
      </c>
      <c r="AA905" t="s">
        <v>27</v>
      </c>
    </row>
    <row r="906" spans="13:27" x14ac:dyDescent="0.3">
      <c r="M906">
        <v>3</v>
      </c>
      <c r="N906" t="s">
        <v>29</v>
      </c>
      <c r="O906" s="1">
        <v>43630</v>
      </c>
      <c r="P906" t="s">
        <v>27</v>
      </c>
      <c r="Q906">
        <v>1980</v>
      </c>
      <c r="AA906" t="s">
        <v>27</v>
      </c>
    </row>
    <row r="907" spans="13:27" x14ac:dyDescent="0.3">
      <c r="M907">
        <v>3</v>
      </c>
      <c r="N907" t="s">
        <v>29</v>
      </c>
      <c r="O907" s="1">
        <v>43364</v>
      </c>
      <c r="P907" t="s">
        <v>27</v>
      </c>
      <c r="Q907">
        <v>3861.25</v>
      </c>
      <c r="AA907" t="s">
        <v>27</v>
      </c>
    </row>
    <row r="908" spans="13:27" x14ac:dyDescent="0.3">
      <c r="M908">
        <v>3</v>
      </c>
      <c r="N908" t="s">
        <v>29</v>
      </c>
      <c r="O908" s="1">
        <v>43364</v>
      </c>
      <c r="P908" t="s">
        <v>27</v>
      </c>
      <c r="Q908">
        <v>13036.5</v>
      </c>
      <c r="AA908" t="s">
        <v>27</v>
      </c>
    </row>
    <row r="909" spans="13:27" x14ac:dyDescent="0.3">
      <c r="M909">
        <v>3</v>
      </c>
      <c r="N909" t="s">
        <v>29</v>
      </c>
      <c r="O909" s="1">
        <v>43364</v>
      </c>
      <c r="P909" t="s">
        <v>27</v>
      </c>
      <c r="Q909">
        <v>8194.25</v>
      </c>
      <c r="AA909" t="s">
        <v>27</v>
      </c>
    </row>
    <row r="910" spans="13:27" x14ac:dyDescent="0.3">
      <c r="M910">
        <v>3</v>
      </c>
      <c r="N910" t="s">
        <v>29</v>
      </c>
      <c r="O910" s="1">
        <v>43729</v>
      </c>
      <c r="P910" t="s">
        <v>27</v>
      </c>
      <c r="Q910">
        <v>8580</v>
      </c>
      <c r="AA910" t="s">
        <v>27</v>
      </c>
    </row>
    <row r="911" spans="13:27" x14ac:dyDescent="0.3">
      <c r="M911">
        <v>3</v>
      </c>
      <c r="N911" t="s">
        <v>29</v>
      </c>
      <c r="O911" s="1">
        <v>43729</v>
      </c>
      <c r="P911" t="s">
        <v>27</v>
      </c>
      <c r="Q911">
        <v>4579</v>
      </c>
      <c r="AA911" t="s">
        <v>27</v>
      </c>
    </row>
    <row r="912" spans="13:27" x14ac:dyDescent="0.3">
      <c r="M912">
        <v>3</v>
      </c>
      <c r="N912" t="s">
        <v>29</v>
      </c>
      <c r="O912" s="1">
        <v>43729</v>
      </c>
      <c r="P912" t="s">
        <v>27</v>
      </c>
      <c r="Q912">
        <v>3330</v>
      </c>
      <c r="AA912" t="s">
        <v>27</v>
      </c>
    </row>
    <row r="913" spans="13:27" x14ac:dyDescent="0.3">
      <c r="M913">
        <v>3</v>
      </c>
      <c r="N913" t="s">
        <v>29</v>
      </c>
      <c r="O913" s="1">
        <v>43729</v>
      </c>
      <c r="P913" t="s">
        <v>27</v>
      </c>
      <c r="Q913">
        <v>8625.3799999999992</v>
      </c>
      <c r="AA913" t="s">
        <v>27</v>
      </c>
    </row>
    <row r="914" spans="13:27" x14ac:dyDescent="0.3">
      <c r="M914">
        <v>1</v>
      </c>
      <c r="N914" t="s">
        <v>23</v>
      </c>
      <c r="O914" s="1">
        <v>43574</v>
      </c>
      <c r="P914" t="s">
        <v>432</v>
      </c>
      <c r="Q914">
        <v>150.65</v>
      </c>
      <c r="AA914" t="s">
        <v>432</v>
      </c>
    </row>
    <row r="915" spans="13:27" x14ac:dyDescent="0.3">
      <c r="M915">
        <v>11</v>
      </c>
      <c r="N915" t="s">
        <v>23</v>
      </c>
      <c r="O915" s="1">
        <v>43471</v>
      </c>
      <c r="P915" t="s">
        <v>432</v>
      </c>
      <c r="Q915">
        <v>825</v>
      </c>
      <c r="AA915" t="s">
        <v>432</v>
      </c>
    </row>
    <row r="916" spans="13:27" x14ac:dyDescent="0.3">
      <c r="M916">
        <v>11</v>
      </c>
      <c r="N916" t="s">
        <v>23</v>
      </c>
      <c r="O916" s="1">
        <v>43264</v>
      </c>
      <c r="P916" t="s">
        <v>27</v>
      </c>
      <c r="Q916">
        <v>20625</v>
      </c>
      <c r="AA916" t="s">
        <v>27</v>
      </c>
    </row>
    <row r="917" spans="13:27" x14ac:dyDescent="0.3">
      <c r="M917">
        <v>11</v>
      </c>
      <c r="N917" t="s">
        <v>23</v>
      </c>
      <c r="O917" s="1">
        <v>43563</v>
      </c>
      <c r="P917" t="s">
        <v>432</v>
      </c>
      <c r="Q917">
        <v>2598.75</v>
      </c>
      <c r="AA917" t="s">
        <v>432</v>
      </c>
    </row>
    <row r="918" spans="13:27" x14ac:dyDescent="0.3">
      <c r="M918">
        <v>11</v>
      </c>
      <c r="N918" t="s">
        <v>23</v>
      </c>
      <c r="O918" s="1">
        <v>43563</v>
      </c>
      <c r="P918" t="s">
        <v>432</v>
      </c>
      <c r="Q918">
        <v>693</v>
      </c>
      <c r="AA918" t="s">
        <v>432</v>
      </c>
    </row>
    <row r="919" spans="13:27" x14ac:dyDescent="0.3">
      <c r="M919">
        <v>11</v>
      </c>
      <c r="N919" t="s">
        <v>23</v>
      </c>
      <c r="O919" s="1">
        <v>43577</v>
      </c>
      <c r="P919" t="s">
        <v>432</v>
      </c>
      <c r="Q919">
        <v>357.06</v>
      </c>
      <c r="AA919" t="s">
        <v>432</v>
      </c>
    </row>
    <row r="920" spans="13:27" x14ac:dyDescent="0.3">
      <c r="M920">
        <v>11</v>
      </c>
      <c r="N920" t="s">
        <v>40</v>
      </c>
      <c r="O920" s="1">
        <v>43652</v>
      </c>
      <c r="P920" t="s">
        <v>27</v>
      </c>
      <c r="Q920">
        <v>41625</v>
      </c>
      <c r="AA920" t="s">
        <v>27</v>
      </c>
    </row>
    <row r="921" spans="13:27" x14ac:dyDescent="0.3">
      <c r="M921">
        <v>11</v>
      </c>
      <c r="N921" t="s">
        <v>40</v>
      </c>
      <c r="O921" s="1">
        <v>43773</v>
      </c>
      <c r="P921" t="s">
        <v>27</v>
      </c>
      <c r="Q921">
        <v>41625</v>
      </c>
      <c r="AA921" t="s">
        <v>27</v>
      </c>
    </row>
    <row r="922" spans="13:27" x14ac:dyDescent="0.3">
      <c r="M922">
        <v>11</v>
      </c>
      <c r="N922" t="s">
        <v>40</v>
      </c>
      <c r="O922" s="1">
        <v>43531</v>
      </c>
      <c r="P922" t="s">
        <v>27</v>
      </c>
      <c r="Q922">
        <v>124875</v>
      </c>
      <c r="AA922" t="s">
        <v>27</v>
      </c>
    </row>
    <row r="923" spans="13:27" x14ac:dyDescent="0.3">
      <c r="M923">
        <v>1</v>
      </c>
      <c r="N923" t="s">
        <v>16</v>
      </c>
      <c r="O923" s="1">
        <v>43340</v>
      </c>
      <c r="P923" t="s">
        <v>27</v>
      </c>
      <c r="Q923">
        <v>42900</v>
      </c>
      <c r="AA923" t="s">
        <v>27</v>
      </c>
    </row>
    <row r="924" spans="13:27" x14ac:dyDescent="0.3">
      <c r="M924">
        <v>1</v>
      </c>
      <c r="N924" t="s">
        <v>16</v>
      </c>
      <c r="O924" s="1">
        <v>43705</v>
      </c>
      <c r="P924" t="s">
        <v>27</v>
      </c>
      <c r="Q924">
        <v>52800</v>
      </c>
      <c r="AA924" t="s">
        <v>27</v>
      </c>
    </row>
    <row r="925" spans="13:27" x14ac:dyDescent="0.3">
      <c r="M925">
        <v>1</v>
      </c>
      <c r="N925" t="s">
        <v>16</v>
      </c>
      <c r="O925" s="1">
        <v>43705</v>
      </c>
      <c r="P925" t="s">
        <v>27</v>
      </c>
      <c r="Q925">
        <v>44130.41</v>
      </c>
      <c r="AA925" t="s">
        <v>27</v>
      </c>
    </row>
    <row r="926" spans="13:27" x14ac:dyDescent="0.3">
      <c r="M926">
        <v>10</v>
      </c>
      <c r="N926" t="s">
        <v>20</v>
      </c>
      <c r="O926" s="1">
        <v>43469</v>
      </c>
      <c r="P926" t="s">
        <v>27</v>
      </c>
      <c r="Q926">
        <v>156000</v>
      </c>
      <c r="AA926" t="s">
        <v>27</v>
      </c>
    </row>
    <row r="927" spans="13:27" x14ac:dyDescent="0.3">
      <c r="M927">
        <v>10</v>
      </c>
      <c r="N927" t="s">
        <v>20</v>
      </c>
      <c r="O927" s="1">
        <v>43514</v>
      </c>
      <c r="P927" t="s">
        <v>27</v>
      </c>
      <c r="Q927">
        <v>5253.23</v>
      </c>
      <c r="AA927" t="s">
        <v>27</v>
      </c>
    </row>
    <row r="928" spans="13:27" x14ac:dyDescent="0.3">
      <c r="M928">
        <v>10</v>
      </c>
      <c r="N928" t="s">
        <v>20</v>
      </c>
      <c r="O928" s="1">
        <v>43631</v>
      </c>
      <c r="P928" t="s">
        <v>27</v>
      </c>
      <c r="Q928">
        <v>6769.65</v>
      </c>
      <c r="AA928" t="s">
        <v>27</v>
      </c>
    </row>
    <row r="929" spans="13:27" x14ac:dyDescent="0.3">
      <c r="M929">
        <v>10</v>
      </c>
      <c r="N929" t="s">
        <v>20</v>
      </c>
      <c r="O929" s="1">
        <v>43641</v>
      </c>
      <c r="P929" t="s">
        <v>27</v>
      </c>
      <c r="Q929">
        <v>8961.98</v>
      </c>
      <c r="AA929" t="s">
        <v>27</v>
      </c>
    </row>
    <row r="930" spans="13:27" x14ac:dyDescent="0.3">
      <c r="M930">
        <v>10</v>
      </c>
      <c r="N930" t="s">
        <v>20</v>
      </c>
      <c r="O930" s="1">
        <v>43102</v>
      </c>
      <c r="P930" t="s">
        <v>27</v>
      </c>
      <c r="Q930">
        <v>64155.3</v>
      </c>
      <c r="AA930" t="s">
        <v>27</v>
      </c>
    </row>
    <row r="931" spans="13:27" x14ac:dyDescent="0.3">
      <c r="M931">
        <v>10</v>
      </c>
      <c r="N931" t="s">
        <v>20</v>
      </c>
      <c r="O931" s="1">
        <v>43102</v>
      </c>
      <c r="P931" t="s">
        <v>27</v>
      </c>
      <c r="Q931">
        <v>5404.95</v>
      </c>
      <c r="AA931" t="s">
        <v>27</v>
      </c>
    </row>
    <row r="932" spans="13:27" x14ac:dyDescent="0.3">
      <c r="M932">
        <v>10</v>
      </c>
      <c r="N932" t="s">
        <v>20</v>
      </c>
      <c r="O932" s="1">
        <v>43469</v>
      </c>
      <c r="P932" t="s">
        <v>27</v>
      </c>
      <c r="Q932">
        <v>5550</v>
      </c>
      <c r="AA932" t="s">
        <v>27</v>
      </c>
    </row>
    <row r="933" spans="13:27" x14ac:dyDescent="0.3">
      <c r="M933">
        <v>13</v>
      </c>
      <c r="N933" t="s">
        <v>16</v>
      </c>
      <c r="O933" s="1">
        <v>43716</v>
      </c>
      <c r="P933" t="s">
        <v>27</v>
      </c>
      <c r="Q933">
        <v>18750</v>
      </c>
      <c r="AA933" t="s">
        <v>27</v>
      </c>
    </row>
    <row r="934" spans="13:27" x14ac:dyDescent="0.3">
      <c r="M934">
        <v>13</v>
      </c>
      <c r="N934" t="s">
        <v>16</v>
      </c>
      <c r="O934" s="1">
        <v>43556</v>
      </c>
      <c r="P934" t="s">
        <v>432</v>
      </c>
      <c r="Q934">
        <v>74250</v>
      </c>
      <c r="AA934" t="s">
        <v>432</v>
      </c>
    </row>
    <row r="935" spans="13:27" x14ac:dyDescent="0.3">
      <c r="M935">
        <v>12</v>
      </c>
      <c r="N935" t="s">
        <v>29</v>
      </c>
      <c r="O935" s="1">
        <v>43191</v>
      </c>
      <c r="P935" t="s">
        <v>27</v>
      </c>
      <c r="Q935">
        <v>48652.25</v>
      </c>
      <c r="AA935" t="s">
        <v>27</v>
      </c>
    </row>
    <row r="936" spans="13:27" x14ac:dyDescent="0.3">
      <c r="M936">
        <v>3</v>
      </c>
      <c r="N936" t="s">
        <v>29</v>
      </c>
      <c r="O936" s="1">
        <v>43703</v>
      </c>
      <c r="P936" t="s">
        <v>432</v>
      </c>
      <c r="Q936">
        <v>1501.88</v>
      </c>
      <c r="AA936" t="s">
        <v>432</v>
      </c>
    </row>
    <row r="937" spans="13:27" x14ac:dyDescent="0.3">
      <c r="M937">
        <v>3</v>
      </c>
      <c r="N937" t="s">
        <v>29</v>
      </c>
      <c r="O937" s="1">
        <v>43466</v>
      </c>
      <c r="P937" t="s">
        <v>432</v>
      </c>
      <c r="Q937">
        <v>21157.34</v>
      </c>
      <c r="AA937" t="s">
        <v>432</v>
      </c>
    </row>
    <row r="938" spans="13:27" x14ac:dyDescent="0.3">
      <c r="M938">
        <v>3</v>
      </c>
      <c r="N938" t="s">
        <v>29</v>
      </c>
      <c r="O938" s="1">
        <v>43466</v>
      </c>
      <c r="P938" t="s">
        <v>432</v>
      </c>
      <c r="Q938">
        <v>12019.2</v>
      </c>
      <c r="AA938" t="s">
        <v>432</v>
      </c>
    </row>
    <row r="939" spans="13:27" x14ac:dyDescent="0.3">
      <c r="M939">
        <v>3</v>
      </c>
      <c r="N939" t="s">
        <v>29</v>
      </c>
      <c r="O939" s="1">
        <v>43334</v>
      </c>
      <c r="P939" t="s">
        <v>27</v>
      </c>
      <c r="Q939">
        <v>7324.12</v>
      </c>
      <c r="AA939" t="s">
        <v>27</v>
      </c>
    </row>
    <row r="940" spans="13:27" x14ac:dyDescent="0.3">
      <c r="M940">
        <v>3</v>
      </c>
      <c r="N940" t="s">
        <v>29</v>
      </c>
      <c r="O940" s="1">
        <v>43334</v>
      </c>
      <c r="P940" t="s">
        <v>27</v>
      </c>
      <c r="Q940">
        <v>19316.669999999998</v>
      </c>
      <c r="AA940" t="s">
        <v>27</v>
      </c>
    </row>
    <row r="941" spans="13:27" x14ac:dyDescent="0.3">
      <c r="M941">
        <v>10</v>
      </c>
      <c r="N941" t="s">
        <v>20</v>
      </c>
      <c r="O941" s="1">
        <v>43157</v>
      </c>
      <c r="P941" t="s">
        <v>27</v>
      </c>
      <c r="Q941">
        <v>23115.200000000001</v>
      </c>
      <c r="AA941" t="s">
        <v>27</v>
      </c>
    </row>
    <row r="942" spans="13:27" x14ac:dyDescent="0.3">
      <c r="M942">
        <v>10</v>
      </c>
      <c r="N942" t="s">
        <v>20</v>
      </c>
      <c r="O942" s="1">
        <v>43522</v>
      </c>
      <c r="P942" t="s">
        <v>27</v>
      </c>
      <c r="Q942">
        <v>25336.44</v>
      </c>
      <c r="AA942" t="s">
        <v>27</v>
      </c>
    </row>
    <row r="943" spans="13:27" x14ac:dyDescent="0.3">
      <c r="M943">
        <v>10</v>
      </c>
      <c r="N943" t="s">
        <v>20</v>
      </c>
      <c r="O943" s="1">
        <v>43159</v>
      </c>
      <c r="P943" t="s">
        <v>27</v>
      </c>
      <c r="Q943">
        <v>12699.7</v>
      </c>
      <c r="AA943" t="s">
        <v>27</v>
      </c>
    </row>
    <row r="944" spans="13:27" x14ac:dyDescent="0.3">
      <c r="M944">
        <v>10</v>
      </c>
      <c r="N944" t="s">
        <v>20</v>
      </c>
      <c r="O944" s="1">
        <v>43206</v>
      </c>
      <c r="P944" t="s">
        <v>27</v>
      </c>
      <c r="AA944" t="s">
        <v>27</v>
      </c>
    </row>
    <row r="945" spans="13:27" x14ac:dyDescent="0.3">
      <c r="M945">
        <v>10</v>
      </c>
      <c r="N945" t="s">
        <v>20</v>
      </c>
      <c r="O945" s="1">
        <v>43159</v>
      </c>
      <c r="P945" t="s">
        <v>27</v>
      </c>
      <c r="Q945">
        <v>177405.38</v>
      </c>
      <c r="AA945" t="s">
        <v>27</v>
      </c>
    </row>
    <row r="946" spans="13:27" x14ac:dyDescent="0.3">
      <c r="M946">
        <v>10</v>
      </c>
      <c r="N946" t="s">
        <v>20</v>
      </c>
      <c r="O946" s="1">
        <v>43299</v>
      </c>
      <c r="P946" t="s">
        <v>27</v>
      </c>
      <c r="AA946" t="s">
        <v>27</v>
      </c>
    </row>
    <row r="947" spans="13:27" x14ac:dyDescent="0.3">
      <c r="M947">
        <v>10</v>
      </c>
      <c r="N947" t="s">
        <v>20</v>
      </c>
      <c r="O947" s="1">
        <v>43348</v>
      </c>
      <c r="P947" t="s">
        <v>27</v>
      </c>
      <c r="AA947" t="s">
        <v>27</v>
      </c>
    </row>
    <row r="948" spans="13:27" x14ac:dyDescent="0.3">
      <c r="M948">
        <v>10</v>
      </c>
      <c r="N948" t="s">
        <v>20</v>
      </c>
      <c r="O948" s="1">
        <v>43200</v>
      </c>
      <c r="P948" t="s">
        <v>27</v>
      </c>
      <c r="AA948" t="s">
        <v>27</v>
      </c>
    </row>
    <row r="949" spans="13:27" x14ac:dyDescent="0.3">
      <c r="M949">
        <v>10</v>
      </c>
      <c r="N949" t="s">
        <v>20</v>
      </c>
      <c r="O949" s="1">
        <v>43263</v>
      </c>
      <c r="P949" t="s">
        <v>432</v>
      </c>
      <c r="Q949">
        <v>63872.4</v>
      </c>
      <c r="AA949" t="s">
        <v>432</v>
      </c>
    </row>
    <row r="950" spans="13:27" x14ac:dyDescent="0.3">
      <c r="M950">
        <v>10</v>
      </c>
      <c r="N950" t="s">
        <v>20</v>
      </c>
      <c r="O950" s="1">
        <v>43318</v>
      </c>
      <c r="P950" t="s">
        <v>432</v>
      </c>
      <c r="AA950" t="s">
        <v>432</v>
      </c>
    </row>
    <row r="951" spans="13:27" x14ac:dyDescent="0.3">
      <c r="M951">
        <v>10</v>
      </c>
      <c r="N951" t="s">
        <v>20</v>
      </c>
      <c r="O951" s="1">
        <v>43524</v>
      </c>
      <c r="P951" t="s">
        <v>27</v>
      </c>
      <c r="Q951">
        <v>11111.4</v>
      </c>
      <c r="AA951" t="s">
        <v>27</v>
      </c>
    </row>
    <row r="952" spans="13:27" x14ac:dyDescent="0.3">
      <c r="M952">
        <v>10</v>
      </c>
      <c r="N952" t="s">
        <v>20</v>
      </c>
      <c r="O952" s="1">
        <v>43524</v>
      </c>
      <c r="P952" t="s">
        <v>27</v>
      </c>
      <c r="Q952">
        <v>329250</v>
      </c>
      <c r="AA952" t="s">
        <v>27</v>
      </c>
    </row>
    <row r="953" spans="13:27" x14ac:dyDescent="0.3">
      <c r="M953">
        <v>10</v>
      </c>
      <c r="N953" t="s">
        <v>20</v>
      </c>
      <c r="O953" s="1">
        <v>43538</v>
      </c>
      <c r="P953" t="s">
        <v>27</v>
      </c>
      <c r="Q953">
        <v>10772.33</v>
      </c>
      <c r="AA953" t="s">
        <v>27</v>
      </c>
    </row>
    <row r="954" spans="13:27" x14ac:dyDescent="0.3">
      <c r="M954">
        <v>10</v>
      </c>
      <c r="N954" t="s">
        <v>20</v>
      </c>
      <c r="O954" s="1">
        <v>43573</v>
      </c>
      <c r="P954" t="s">
        <v>27</v>
      </c>
      <c r="Q954">
        <v>9283.0499999999993</v>
      </c>
      <c r="AA954" t="s">
        <v>27</v>
      </c>
    </row>
    <row r="955" spans="13:27" x14ac:dyDescent="0.3">
      <c r="M955">
        <v>10</v>
      </c>
      <c r="N955" t="s">
        <v>20</v>
      </c>
      <c r="O955" s="1">
        <v>43615</v>
      </c>
      <c r="P955" t="s">
        <v>27</v>
      </c>
      <c r="Q955">
        <v>6903.45</v>
      </c>
      <c r="AA955" t="s">
        <v>27</v>
      </c>
    </row>
    <row r="956" spans="13:27" x14ac:dyDescent="0.3">
      <c r="M956">
        <v>10</v>
      </c>
      <c r="N956" t="s">
        <v>20</v>
      </c>
      <c r="O956" s="1">
        <v>43637</v>
      </c>
      <c r="P956" t="s">
        <v>27</v>
      </c>
      <c r="Q956">
        <v>399.23</v>
      </c>
      <c r="AA956" t="s">
        <v>27</v>
      </c>
    </row>
    <row r="957" spans="13:27" x14ac:dyDescent="0.3">
      <c r="M957">
        <v>10</v>
      </c>
      <c r="N957" t="s">
        <v>20</v>
      </c>
      <c r="O957" s="1">
        <v>43637</v>
      </c>
      <c r="P957" t="s">
        <v>27</v>
      </c>
      <c r="Q957">
        <v>6259.35</v>
      </c>
      <c r="AA957" t="s">
        <v>27</v>
      </c>
    </row>
    <row r="958" spans="13:27" x14ac:dyDescent="0.3">
      <c r="M958">
        <v>10</v>
      </c>
      <c r="N958" t="s">
        <v>20</v>
      </c>
      <c r="O958" s="1">
        <v>43675</v>
      </c>
      <c r="P958" t="s">
        <v>27</v>
      </c>
      <c r="Q958">
        <v>7110.45</v>
      </c>
      <c r="AA958" t="s">
        <v>27</v>
      </c>
    </row>
    <row r="959" spans="13:27" x14ac:dyDescent="0.3">
      <c r="M959">
        <v>10</v>
      </c>
      <c r="N959" t="s">
        <v>20</v>
      </c>
      <c r="O959" s="1">
        <v>43759</v>
      </c>
      <c r="P959" t="s">
        <v>27</v>
      </c>
      <c r="Q959">
        <v>5501.03</v>
      </c>
      <c r="AA959" t="s">
        <v>27</v>
      </c>
    </row>
    <row r="960" spans="13:27" x14ac:dyDescent="0.3">
      <c r="M960">
        <v>10</v>
      </c>
      <c r="N960" t="s">
        <v>20</v>
      </c>
      <c r="O960" s="1">
        <v>43777</v>
      </c>
      <c r="P960" t="s">
        <v>27</v>
      </c>
      <c r="Q960">
        <v>24311.1</v>
      </c>
      <c r="AA960" t="s">
        <v>27</v>
      </c>
    </row>
    <row r="961" spans="13:27" x14ac:dyDescent="0.3">
      <c r="M961">
        <v>3</v>
      </c>
      <c r="N961" t="s">
        <v>29</v>
      </c>
      <c r="O961" s="1">
        <v>43647</v>
      </c>
      <c r="P961" t="s">
        <v>27</v>
      </c>
      <c r="Q961">
        <v>42416.75</v>
      </c>
      <c r="AA961" t="s">
        <v>27</v>
      </c>
    </row>
    <row r="962" spans="13:27" x14ac:dyDescent="0.3">
      <c r="M962" s="5">
        <v>3</v>
      </c>
      <c r="P962" s="5" t="s">
        <v>432</v>
      </c>
      <c r="Q962" s="5">
        <v>139240</v>
      </c>
      <c r="AA962" s="5" t="s">
        <v>432</v>
      </c>
    </row>
    <row r="963" spans="13:27" x14ac:dyDescent="0.3">
      <c r="M963" s="6">
        <v>3</v>
      </c>
      <c r="P963" s="6" t="s">
        <v>432</v>
      </c>
      <c r="Q963" s="6">
        <v>139240</v>
      </c>
      <c r="AA963" s="6" t="s">
        <v>432</v>
      </c>
    </row>
    <row r="964" spans="13:27" x14ac:dyDescent="0.3">
      <c r="M964" s="5">
        <v>1</v>
      </c>
      <c r="P964" s="5" t="s">
        <v>27</v>
      </c>
      <c r="Q964" s="5">
        <v>2200</v>
      </c>
      <c r="AA964" s="5" t="s">
        <v>27</v>
      </c>
    </row>
    <row r="965" spans="13:27" x14ac:dyDescent="0.3">
      <c r="M965" s="6">
        <v>1</v>
      </c>
      <c r="P965" s="6" t="s">
        <v>27</v>
      </c>
      <c r="Q965" s="6">
        <v>4500</v>
      </c>
      <c r="AA965" s="6" t="s">
        <v>27</v>
      </c>
    </row>
    <row r="966" spans="13:27" x14ac:dyDescent="0.3">
      <c r="M966" s="5">
        <v>3</v>
      </c>
      <c r="P966" s="5" t="s">
        <v>432</v>
      </c>
      <c r="Q966" s="5">
        <v>118000</v>
      </c>
      <c r="AA966" s="5" t="s">
        <v>432</v>
      </c>
    </row>
    <row r="967" spans="13:27" x14ac:dyDescent="0.3">
      <c r="M967" s="6">
        <v>1</v>
      </c>
      <c r="P967" s="6" t="s">
        <v>27</v>
      </c>
      <c r="Q967" s="6">
        <v>2800</v>
      </c>
      <c r="AA967" s="6" t="s">
        <v>27</v>
      </c>
    </row>
    <row r="968" spans="13:27" x14ac:dyDescent="0.3">
      <c r="M968" s="5">
        <v>1</v>
      </c>
      <c r="P968" s="5" t="s">
        <v>27</v>
      </c>
      <c r="Q968" s="5">
        <v>3241</v>
      </c>
      <c r="AA968" s="5" t="s">
        <v>27</v>
      </c>
    </row>
    <row r="969" spans="13:27" x14ac:dyDescent="0.3">
      <c r="M969" s="6">
        <v>2</v>
      </c>
      <c r="P969" s="6" t="s">
        <v>431</v>
      </c>
      <c r="Q969" s="6">
        <v>100000</v>
      </c>
      <c r="AA969" s="6" t="s">
        <v>431</v>
      </c>
    </row>
    <row r="970" spans="13:27" x14ac:dyDescent="0.3">
      <c r="M970" s="5">
        <v>1</v>
      </c>
      <c r="P970" s="5" t="s">
        <v>27</v>
      </c>
      <c r="Q970" s="5">
        <v>5310</v>
      </c>
      <c r="AA970" s="5" t="s">
        <v>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E96DB-A95D-4D3A-AED0-5829774DE057}">
  <dimension ref="E1:R36"/>
  <sheetViews>
    <sheetView topLeftCell="J1" workbookViewId="0">
      <selection activeCell="L23" sqref="L23"/>
    </sheetView>
  </sheetViews>
  <sheetFormatPr defaultRowHeight="14.4" x14ac:dyDescent="0.3"/>
  <cols>
    <col min="1" max="1" width="10.6640625" bestFit="1" customWidth="1"/>
    <col min="2" max="2" width="15.88671875" bestFit="1" customWidth="1"/>
    <col min="3" max="3" width="17.109375" bestFit="1" customWidth="1"/>
    <col min="4" max="4" width="15.5546875" bestFit="1" customWidth="1"/>
    <col min="5" max="5" width="12.5546875" bestFit="1" customWidth="1"/>
    <col min="6" max="6" width="21.6640625" bestFit="1" customWidth="1"/>
    <col min="7" max="7" width="10.6640625" bestFit="1" customWidth="1"/>
    <col min="8" max="8" width="15.88671875" bestFit="1" customWidth="1"/>
    <col min="9" max="9" width="17.109375" bestFit="1" customWidth="1"/>
    <col min="10" max="10" width="15.5546875" bestFit="1" customWidth="1"/>
    <col min="11" max="11" width="13.44140625" bestFit="1" customWidth="1"/>
    <col min="12" max="12" width="17.33203125" bestFit="1" customWidth="1"/>
    <col min="13" max="13" width="16.88671875" bestFit="1" customWidth="1"/>
    <col min="15" max="15" width="14.88671875" bestFit="1" customWidth="1"/>
  </cols>
  <sheetData>
    <row r="1" spans="7:18" x14ac:dyDescent="0.3">
      <c r="G1" t="s">
        <v>558</v>
      </c>
      <c r="H1" t="s">
        <v>452</v>
      </c>
      <c r="I1" t="s">
        <v>559</v>
      </c>
      <c r="J1" t="s">
        <v>560</v>
      </c>
      <c r="K1" t="s">
        <v>561</v>
      </c>
      <c r="L1" t="s">
        <v>562</v>
      </c>
      <c r="M1" t="s">
        <v>563</v>
      </c>
    </row>
    <row r="2" spans="7:18" x14ac:dyDescent="0.3">
      <c r="G2" t="s">
        <v>32</v>
      </c>
      <c r="H2">
        <v>1</v>
      </c>
      <c r="I2" t="s">
        <v>450</v>
      </c>
      <c r="J2" t="s">
        <v>564</v>
      </c>
      <c r="K2">
        <v>12788092</v>
      </c>
      <c r="L2">
        <v>250000</v>
      </c>
      <c r="M2">
        <v>1500000</v>
      </c>
    </row>
    <row r="3" spans="7:18" x14ac:dyDescent="0.3">
      <c r="G3" t="s">
        <v>32</v>
      </c>
      <c r="H3">
        <v>2</v>
      </c>
      <c r="I3" t="s">
        <v>451</v>
      </c>
      <c r="J3" t="s">
        <v>565</v>
      </c>
      <c r="K3">
        <v>129902</v>
      </c>
      <c r="L3">
        <v>129000</v>
      </c>
      <c r="M3">
        <v>1289000</v>
      </c>
    </row>
    <row r="4" spans="7:18" x14ac:dyDescent="0.3">
      <c r="G4" t="s">
        <v>32</v>
      </c>
      <c r="H4">
        <v>3</v>
      </c>
      <c r="I4" t="s">
        <v>442</v>
      </c>
      <c r="J4" t="s">
        <v>565</v>
      </c>
      <c r="K4">
        <v>1278023</v>
      </c>
      <c r="L4">
        <v>12365300</v>
      </c>
      <c r="M4">
        <v>12900</v>
      </c>
      <c r="N4" t="s">
        <v>814</v>
      </c>
    </row>
    <row r="5" spans="7:18" x14ac:dyDescent="0.3">
      <c r="G5" t="s">
        <v>32</v>
      </c>
      <c r="H5">
        <v>4</v>
      </c>
      <c r="I5" t="s">
        <v>443</v>
      </c>
      <c r="J5" t="s">
        <v>566</v>
      </c>
      <c r="K5">
        <v>1000000</v>
      </c>
      <c r="L5">
        <v>500000</v>
      </c>
      <c r="M5">
        <v>1010000</v>
      </c>
      <c r="O5" s="3" t="s">
        <v>559</v>
      </c>
      <c r="P5" s="3" t="s">
        <v>561</v>
      </c>
      <c r="Q5" s="3" t="s">
        <v>562</v>
      </c>
      <c r="R5" s="4" t="s">
        <v>563</v>
      </c>
    </row>
    <row r="6" spans="7:18" x14ac:dyDescent="0.3">
      <c r="G6" t="s">
        <v>32</v>
      </c>
      <c r="H6">
        <v>5</v>
      </c>
      <c r="I6" t="s">
        <v>445</v>
      </c>
      <c r="J6" t="s">
        <v>564</v>
      </c>
      <c r="K6">
        <v>1250000</v>
      </c>
      <c r="L6">
        <v>3500000</v>
      </c>
      <c r="M6">
        <v>750000</v>
      </c>
      <c r="O6" s="5" t="s">
        <v>450</v>
      </c>
      <c r="P6" s="5">
        <v>12788092</v>
      </c>
      <c r="Q6" s="5">
        <v>250000</v>
      </c>
      <c r="R6" s="7">
        <v>1500000</v>
      </c>
    </row>
    <row r="7" spans="7:18" x14ac:dyDescent="0.3">
      <c r="G7" t="s">
        <v>32</v>
      </c>
      <c r="H7">
        <v>8</v>
      </c>
      <c r="I7" t="s">
        <v>447</v>
      </c>
      <c r="J7" t="s">
        <v>567</v>
      </c>
      <c r="K7">
        <v>1345000</v>
      </c>
      <c r="L7">
        <v>170034</v>
      </c>
      <c r="M7">
        <v>1298673</v>
      </c>
      <c r="O7" s="6" t="s">
        <v>451</v>
      </c>
      <c r="P7" s="6">
        <v>129902</v>
      </c>
      <c r="Q7" s="6">
        <v>129000</v>
      </c>
      <c r="R7" s="8">
        <v>1289000</v>
      </c>
    </row>
    <row r="8" spans="7:18" x14ac:dyDescent="0.3">
      <c r="G8" t="s">
        <v>32</v>
      </c>
      <c r="H8">
        <v>6</v>
      </c>
      <c r="I8" t="s">
        <v>444</v>
      </c>
      <c r="J8" t="s">
        <v>564</v>
      </c>
      <c r="K8">
        <v>500000</v>
      </c>
      <c r="L8">
        <v>1250000</v>
      </c>
      <c r="M8">
        <v>500000</v>
      </c>
      <c r="O8" s="5" t="s">
        <v>442</v>
      </c>
      <c r="P8" s="5">
        <v>1278023</v>
      </c>
      <c r="Q8" s="5">
        <v>12365300</v>
      </c>
      <c r="R8" s="7">
        <v>12900</v>
      </c>
    </row>
    <row r="9" spans="7:18" x14ac:dyDescent="0.3">
      <c r="G9" t="s">
        <v>32</v>
      </c>
      <c r="H9">
        <v>9</v>
      </c>
      <c r="I9" t="s">
        <v>448</v>
      </c>
      <c r="J9" t="s">
        <v>564</v>
      </c>
      <c r="K9">
        <v>1350000</v>
      </c>
      <c r="L9">
        <v>750000</v>
      </c>
      <c r="M9">
        <v>750000</v>
      </c>
      <c r="O9" s="6" t="s">
        <v>443</v>
      </c>
      <c r="P9" s="6">
        <v>1000000</v>
      </c>
      <c r="Q9" s="6">
        <v>500000</v>
      </c>
      <c r="R9" s="8">
        <v>1010000</v>
      </c>
    </row>
    <row r="10" spans="7:18" x14ac:dyDescent="0.3">
      <c r="G10" t="s">
        <v>32</v>
      </c>
      <c r="H10">
        <v>10</v>
      </c>
      <c r="I10" t="s">
        <v>441</v>
      </c>
      <c r="J10" t="s">
        <v>565</v>
      </c>
      <c r="K10">
        <v>19888</v>
      </c>
      <c r="L10">
        <v>128777</v>
      </c>
      <c r="M10">
        <v>198882</v>
      </c>
      <c r="O10" s="5" t="s">
        <v>445</v>
      </c>
      <c r="P10" s="5">
        <v>1250000</v>
      </c>
      <c r="Q10" s="5">
        <v>3500000</v>
      </c>
      <c r="R10" s="7">
        <v>750000</v>
      </c>
    </row>
    <row r="11" spans="7:18" x14ac:dyDescent="0.3">
      <c r="G11" t="s">
        <v>32</v>
      </c>
      <c r="H11">
        <v>13</v>
      </c>
      <c r="I11" t="s">
        <v>568</v>
      </c>
      <c r="J11" t="s">
        <v>569</v>
      </c>
      <c r="K11">
        <v>12888</v>
      </c>
      <c r="L11">
        <v>1040000</v>
      </c>
      <c r="M11">
        <v>5010000</v>
      </c>
      <c r="O11" s="6" t="s">
        <v>447</v>
      </c>
      <c r="P11" s="6">
        <v>1345000</v>
      </c>
      <c r="Q11" s="6">
        <v>170034</v>
      </c>
      <c r="R11" s="8">
        <v>1298673</v>
      </c>
    </row>
    <row r="12" spans="7:18" x14ac:dyDescent="0.3">
      <c r="O12" s="5" t="s">
        <v>444</v>
      </c>
      <c r="P12" s="5">
        <v>500000</v>
      </c>
      <c r="Q12" s="5">
        <v>1250000</v>
      </c>
      <c r="R12" s="7">
        <v>500000</v>
      </c>
    </row>
    <row r="13" spans="7:18" x14ac:dyDescent="0.3">
      <c r="O13" s="6" t="s">
        <v>448</v>
      </c>
      <c r="P13" s="6">
        <v>1350000</v>
      </c>
      <c r="Q13" s="6">
        <v>750000</v>
      </c>
      <c r="R13" s="8">
        <v>750000</v>
      </c>
    </row>
    <row r="14" spans="7:18" x14ac:dyDescent="0.3">
      <c r="O14" s="5" t="s">
        <v>441</v>
      </c>
      <c r="P14" s="5">
        <v>19888</v>
      </c>
      <c r="Q14" s="5">
        <v>128777</v>
      </c>
      <c r="R14" s="7">
        <v>198882</v>
      </c>
    </row>
    <row r="15" spans="7:18" x14ac:dyDescent="0.3">
      <c r="O15" s="6" t="s">
        <v>568</v>
      </c>
      <c r="P15" s="6">
        <v>12888</v>
      </c>
      <c r="Q15" s="6">
        <v>1040000</v>
      </c>
      <c r="R15" s="8">
        <v>5010000</v>
      </c>
    </row>
    <row r="25" spans="5:6" x14ac:dyDescent="0.3">
      <c r="E25" s="9" t="s">
        <v>811</v>
      </c>
      <c r="F25" t="s">
        <v>829</v>
      </c>
    </row>
    <row r="26" spans="5:6" x14ac:dyDescent="0.3">
      <c r="E26" s="10">
        <v>12365300</v>
      </c>
      <c r="F26">
        <v>12365300</v>
      </c>
    </row>
    <row r="27" spans="5:6" x14ac:dyDescent="0.3">
      <c r="E27" s="10">
        <v>3500000</v>
      </c>
      <c r="F27">
        <v>3500000</v>
      </c>
    </row>
    <row r="28" spans="5:6" x14ac:dyDescent="0.3">
      <c r="E28" s="10">
        <v>1250000</v>
      </c>
      <c r="F28">
        <v>1250000</v>
      </c>
    </row>
    <row r="29" spans="5:6" x14ac:dyDescent="0.3">
      <c r="E29" s="10">
        <v>1040000</v>
      </c>
      <c r="F29">
        <v>1040000</v>
      </c>
    </row>
    <row r="30" spans="5:6" x14ac:dyDescent="0.3">
      <c r="E30" s="10">
        <v>750000</v>
      </c>
      <c r="F30">
        <v>750000</v>
      </c>
    </row>
    <row r="31" spans="5:6" x14ac:dyDescent="0.3">
      <c r="E31" s="10">
        <v>500000</v>
      </c>
      <c r="F31">
        <v>500000</v>
      </c>
    </row>
    <row r="32" spans="5:6" x14ac:dyDescent="0.3">
      <c r="E32" s="10">
        <v>250000</v>
      </c>
      <c r="F32">
        <v>250000</v>
      </c>
    </row>
    <row r="33" spans="5:6" x14ac:dyDescent="0.3">
      <c r="E33" s="10">
        <v>170034</v>
      </c>
      <c r="F33">
        <v>170034</v>
      </c>
    </row>
    <row r="34" spans="5:6" x14ac:dyDescent="0.3">
      <c r="E34" s="10">
        <v>129000</v>
      </c>
      <c r="F34">
        <v>129000</v>
      </c>
    </row>
    <row r="35" spans="5:6" x14ac:dyDescent="0.3">
      <c r="E35" s="10">
        <v>128777</v>
      </c>
      <c r="F35">
        <v>128777</v>
      </c>
    </row>
    <row r="36" spans="5:6" x14ac:dyDescent="0.3">
      <c r="E36" s="10" t="s">
        <v>812</v>
      </c>
      <c r="F36">
        <v>20083111</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2B82C-29BB-42A3-BA43-4AED212C35A3}">
  <dimension ref="B1:M23"/>
  <sheetViews>
    <sheetView topLeftCell="I19" workbookViewId="0">
      <selection activeCell="S21" sqref="S21"/>
    </sheetView>
  </sheetViews>
  <sheetFormatPr defaultRowHeight="14.4" x14ac:dyDescent="0.3"/>
  <cols>
    <col min="2" max="2" width="11.88671875" bestFit="1" customWidth="1"/>
    <col min="3" max="3" width="15.5546875" bestFit="1" customWidth="1"/>
    <col min="4" max="4" width="10.77734375" bestFit="1" customWidth="1"/>
    <col min="5" max="5" width="7.44140625" bestFit="1" customWidth="1"/>
    <col min="6" max="6" width="13.77734375" bestFit="1" customWidth="1"/>
    <col min="7" max="7" width="20.6640625" bestFit="1" customWidth="1"/>
    <col min="11" max="11" width="11.88671875" bestFit="1" customWidth="1"/>
    <col min="12" max="12" width="15.5546875" bestFit="1" customWidth="1"/>
    <col min="13" max="13" width="10.77734375" bestFit="1" customWidth="1"/>
    <col min="14" max="14" width="7.44140625" bestFit="1" customWidth="1"/>
  </cols>
  <sheetData>
    <row r="1" spans="2:13" x14ac:dyDescent="0.3">
      <c r="B1" s="9" t="s">
        <v>8</v>
      </c>
      <c r="C1" t="s" vm="1">
        <v>432</v>
      </c>
    </row>
    <row r="3" spans="2:13" x14ac:dyDescent="0.3">
      <c r="C3" s="9" t="s">
        <v>971</v>
      </c>
      <c r="F3" s="9" t="s">
        <v>811</v>
      </c>
      <c r="G3" t="s">
        <v>813</v>
      </c>
    </row>
    <row r="4" spans="2:13" x14ac:dyDescent="0.3">
      <c r="B4" s="9" t="s">
        <v>972</v>
      </c>
      <c r="C4" t="s">
        <v>432</v>
      </c>
      <c r="D4" t="s">
        <v>812</v>
      </c>
      <c r="F4" s="10" t="s">
        <v>446</v>
      </c>
      <c r="G4">
        <v>2</v>
      </c>
    </row>
    <row r="5" spans="2:13" x14ac:dyDescent="0.3">
      <c r="B5" s="10" t="s">
        <v>970</v>
      </c>
      <c r="C5" s="14">
        <v>3040813</v>
      </c>
      <c r="D5" s="14">
        <v>3040813</v>
      </c>
      <c r="F5" s="10" t="s">
        <v>441</v>
      </c>
      <c r="G5">
        <v>2</v>
      </c>
    </row>
    <row r="6" spans="2:13" x14ac:dyDescent="0.3">
      <c r="B6" s="10" t="s">
        <v>969</v>
      </c>
      <c r="C6" s="14">
        <v>13041253.300000001</v>
      </c>
      <c r="D6" s="14">
        <v>13041253.300000001</v>
      </c>
      <c r="F6" s="10" t="s">
        <v>448</v>
      </c>
      <c r="G6">
        <v>3</v>
      </c>
    </row>
    <row r="7" spans="2:13" x14ac:dyDescent="0.3">
      <c r="B7" s="10" t="s">
        <v>814</v>
      </c>
      <c r="C7" s="14">
        <v>20083111</v>
      </c>
      <c r="D7" s="14">
        <v>20083111</v>
      </c>
      <c r="F7" s="10" t="s">
        <v>443</v>
      </c>
      <c r="G7">
        <v>3</v>
      </c>
    </row>
    <row r="8" spans="2:13" x14ac:dyDescent="0.3">
      <c r="F8" s="10" t="s">
        <v>442</v>
      </c>
      <c r="G8">
        <v>4</v>
      </c>
    </row>
    <row r="9" spans="2:13" x14ac:dyDescent="0.3">
      <c r="F9" s="10" t="s">
        <v>444</v>
      </c>
      <c r="G9">
        <v>4</v>
      </c>
    </row>
    <row r="10" spans="2:13" x14ac:dyDescent="0.3">
      <c r="F10" s="10" t="s">
        <v>440</v>
      </c>
      <c r="G10">
        <v>4</v>
      </c>
      <c r="K10" s="9" t="s">
        <v>8</v>
      </c>
      <c r="L10" t="s" vm="3">
        <v>27</v>
      </c>
    </row>
    <row r="11" spans="2:13" x14ac:dyDescent="0.3">
      <c r="F11" s="10" t="s">
        <v>450</v>
      </c>
      <c r="G11">
        <v>5</v>
      </c>
    </row>
    <row r="12" spans="2:13" x14ac:dyDescent="0.3">
      <c r="F12" s="10" t="s">
        <v>451</v>
      </c>
      <c r="G12">
        <v>7</v>
      </c>
      <c r="L12" s="9" t="s">
        <v>971</v>
      </c>
    </row>
    <row r="13" spans="2:13" x14ac:dyDescent="0.3">
      <c r="F13" s="10" t="s">
        <v>812</v>
      </c>
      <c r="G13">
        <v>34</v>
      </c>
      <c r="K13" s="9" t="s">
        <v>972</v>
      </c>
      <c r="L13" t="s">
        <v>27</v>
      </c>
      <c r="M13" t="s">
        <v>812</v>
      </c>
    </row>
    <row r="14" spans="2:13" x14ac:dyDescent="0.3">
      <c r="K14" s="10" t="s">
        <v>970</v>
      </c>
      <c r="L14" s="14">
        <v>8394071</v>
      </c>
      <c r="M14" s="14">
        <v>8394071</v>
      </c>
    </row>
    <row r="15" spans="2:13" x14ac:dyDescent="0.3">
      <c r="K15" s="10" t="s">
        <v>969</v>
      </c>
      <c r="L15" s="14">
        <v>18507270.640000001</v>
      </c>
      <c r="M15" s="14">
        <v>18507270.640000001</v>
      </c>
    </row>
    <row r="16" spans="2:13" x14ac:dyDescent="0.3">
      <c r="K16" s="10" t="s">
        <v>814</v>
      </c>
      <c r="L16" s="14">
        <v>12319455</v>
      </c>
      <c r="M16" s="14">
        <v>12319455</v>
      </c>
    </row>
    <row r="17" spans="2:4" x14ac:dyDescent="0.3">
      <c r="B17" s="9" t="s">
        <v>8</v>
      </c>
      <c r="C17" t="s" vm="2">
        <v>431</v>
      </c>
    </row>
    <row r="19" spans="2:4" x14ac:dyDescent="0.3">
      <c r="C19" s="9" t="s">
        <v>971</v>
      </c>
    </row>
    <row r="20" spans="2:4" x14ac:dyDescent="0.3">
      <c r="B20" s="9" t="s">
        <v>972</v>
      </c>
      <c r="C20" t="s">
        <v>431</v>
      </c>
      <c r="D20" t="s">
        <v>812</v>
      </c>
    </row>
    <row r="21" spans="2:4" x14ac:dyDescent="0.3">
      <c r="B21" s="10" t="s">
        <v>970</v>
      </c>
      <c r="C21" s="14">
        <v>827822</v>
      </c>
      <c r="D21" s="14">
        <v>827822</v>
      </c>
    </row>
    <row r="22" spans="2:4" x14ac:dyDescent="0.3">
      <c r="B22" s="10" t="s">
        <v>969</v>
      </c>
      <c r="C22" s="14">
        <v>3416455.9299999997</v>
      </c>
      <c r="D22" s="14">
        <v>3416455.9299999997</v>
      </c>
    </row>
    <row r="23" spans="2:4" x14ac:dyDescent="0.3">
      <c r="B23" s="10" t="s">
        <v>814</v>
      </c>
      <c r="C23" s="14">
        <v>19673793</v>
      </c>
      <c r="D23" s="14">
        <v>19673793</v>
      </c>
    </row>
  </sheetData>
  <sortState xmlns:xlrd2="http://schemas.microsoft.com/office/spreadsheetml/2017/richdata2" columnSort="1" ref="B3:D7">
    <sortCondition ref="C5"/>
  </sortState>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20670-1AD1-4B8A-BB3F-D5E7B1B0743E}">
  <dimension ref="A1:AG205"/>
  <sheetViews>
    <sheetView topLeftCell="U22" zoomScale="98" zoomScaleNormal="98" workbookViewId="0">
      <selection activeCell="Y26" sqref="Y26"/>
    </sheetView>
  </sheetViews>
  <sheetFormatPr defaultRowHeight="14.4" x14ac:dyDescent="0.3"/>
  <cols>
    <col min="1" max="1" width="17" bestFit="1" customWidth="1"/>
    <col min="2" max="2" width="14" bestFit="1" customWidth="1"/>
    <col min="3" max="3" width="25.6640625" bestFit="1" customWidth="1"/>
    <col min="4" max="4" width="14.88671875" bestFit="1" customWidth="1"/>
    <col min="5" max="5" width="31.5546875" bestFit="1" customWidth="1"/>
    <col min="6" max="6" width="15.88671875" bestFit="1" customWidth="1"/>
    <col min="7" max="7" width="18.6640625" bestFit="1" customWidth="1"/>
    <col min="8" max="8" width="14.33203125" bestFit="1" customWidth="1"/>
    <col min="9" max="9" width="18.6640625" bestFit="1" customWidth="1"/>
    <col min="10" max="10" width="29.33203125" bestFit="1" customWidth="1"/>
    <col min="11" max="11" width="10.109375" bestFit="1" customWidth="1"/>
    <col min="12" max="12" width="18.5546875" bestFit="1" customWidth="1"/>
    <col min="18" max="18" width="14" bestFit="1" customWidth="1"/>
    <col min="19" max="19" width="15.88671875" bestFit="1" customWidth="1"/>
    <col min="20" max="20" width="18.6640625" bestFit="1" customWidth="1"/>
    <col min="21" max="21" width="29.33203125" bestFit="1" customWidth="1"/>
    <col min="24" max="24" width="23.88671875" bestFit="1" customWidth="1"/>
    <col min="25" max="25" width="16.33203125" bestFit="1" customWidth="1"/>
    <col min="26" max="26" width="5.109375" bestFit="1" customWidth="1"/>
    <col min="27" max="27" width="8.6640625" bestFit="1" customWidth="1"/>
    <col min="28" max="28" width="11.33203125" bestFit="1" customWidth="1"/>
    <col min="32" max="32" width="12.5546875" bestFit="1" customWidth="1"/>
    <col min="33" max="33" width="14.44140625" bestFit="1" customWidth="1"/>
  </cols>
  <sheetData>
    <row r="1" spans="1:33" x14ac:dyDescent="0.3">
      <c r="A1" t="s">
        <v>570</v>
      </c>
      <c r="B1" t="s">
        <v>571</v>
      </c>
      <c r="C1" t="s">
        <v>10</v>
      </c>
      <c r="D1" t="s">
        <v>6</v>
      </c>
      <c r="E1" t="s">
        <v>7</v>
      </c>
      <c r="F1" t="s">
        <v>452</v>
      </c>
      <c r="G1" t="s">
        <v>554</v>
      </c>
      <c r="H1" t="s">
        <v>8</v>
      </c>
      <c r="I1" t="s">
        <v>572</v>
      </c>
      <c r="J1" t="s">
        <v>1</v>
      </c>
      <c r="K1" t="s">
        <v>433</v>
      </c>
      <c r="L1" t="s">
        <v>9</v>
      </c>
      <c r="P1" s="2" t="s">
        <v>816</v>
      </c>
      <c r="R1" t="s">
        <v>571</v>
      </c>
      <c r="S1" t="s">
        <v>452</v>
      </c>
      <c r="T1" t="s">
        <v>554</v>
      </c>
      <c r="U1" t="s">
        <v>1</v>
      </c>
    </row>
    <row r="2" spans="1:33" x14ac:dyDescent="0.3">
      <c r="A2">
        <v>1900001106</v>
      </c>
      <c r="B2" s="1">
        <v>43602</v>
      </c>
      <c r="C2" t="s">
        <v>17</v>
      </c>
      <c r="D2" t="s">
        <v>32</v>
      </c>
      <c r="E2" t="s">
        <v>29</v>
      </c>
      <c r="F2">
        <v>4</v>
      </c>
      <c r="G2" t="s">
        <v>443</v>
      </c>
      <c r="H2" t="s">
        <v>27</v>
      </c>
      <c r="I2" t="s">
        <v>455</v>
      </c>
      <c r="J2" t="s">
        <v>830</v>
      </c>
      <c r="K2">
        <v>86724</v>
      </c>
      <c r="L2" s="1">
        <v>43466</v>
      </c>
      <c r="R2" s="1">
        <v>43566</v>
      </c>
      <c r="S2">
        <v>10</v>
      </c>
      <c r="T2" t="s">
        <v>441</v>
      </c>
    </row>
    <row r="3" spans="1:33" x14ac:dyDescent="0.3">
      <c r="A3">
        <v>1900001110</v>
      </c>
      <c r="B3" s="1">
        <v>43602</v>
      </c>
      <c r="C3" t="s">
        <v>17</v>
      </c>
      <c r="D3" t="s">
        <v>32</v>
      </c>
      <c r="E3" t="s">
        <v>29</v>
      </c>
      <c r="F3">
        <v>4</v>
      </c>
      <c r="G3" t="s">
        <v>443</v>
      </c>
      <c r="H3" t="s">
        <v>27</v>
      </c>
      <c r="I3" t="s">
        <v>456</v>
      </c>
      <c r="J3" t="s">
        <v>403</v>
      </c>
      <c r="K3">
        <v>148500</v>
      </c>
      <c r="L3" s="1">
        <v>43525</v>
      </c>
      <c r="R3" s="1">
        <v>43602</v>
      </c>
      <c r="S3">
        <v>4</v>
      </c>
      <c r="T3" t="s">
        <v>443</v>
      </c>
      <c r="U3">
        <v>2.4142020928135997E+18</v>
      </c>
    </row>
    <row r="4" spans="1:33" x14ac:dyDescent="0.3">
      <c r="A4">
        <v>1900001136</v>
      </c>
      <c r="B4" s="1">
        <v>43615</v>
      </c>
      <c r="C4" t="s">
        <v>17</v>
      </c>
      <c r="D4" t="s">
        <v>32</v>
      </c>
      <c r="E4" t="s">
        <v>29</v>
      </c>
      <c r="F4">
        <v>1</v>
      </c>
      <c r="G4" t="s">
        <v>450</v>
      </c>
      <c r="H4" t="s">
        <v>432</v>
      </c>
      <c r="I4" t="s">
        <v>457</v>
      </c>
      <c r="J4" t="s">
        <v>425</v>
      </c>
      <c r="K4">
        <v>12019</v>
      </c>
      <c r="L4" s="1">
        <v>43466</v>
      </c>
      <c r="R4" s="1">
        <v>43602</v>
      </c>
      <c r="S4">
        <v>4</v>
      </c>
      <c r="T4" t="s">
        <v>443</v>
      </c>
      <c r="U4" t="s">
        <v>403</v>
      </c>
    </row>
    <row r="5" spans="1:33" x14ac:dyDescent="0.3">
      <c r="A5">
        <v>1900001164</v>
      </c>
      <c r="B5" s="1">
        <v>43627</v>
      </c>
      <c r="C5" t="s">
        <v>17</v>
      </c>
      <c r="D5" t="s">
        <v>32</v>
      </c>
      <c r="E5" t="s">
        <v>29</v>
      </c>
      <c r="F5">
        <v>4</v>
      </c>
      <c r="G5" t="s">
        <v>443</v>
      </c>
      <c r="H5" t="s">
        <v>27</v>
      </c>
      <c r="I5" t="s">
        <v>458</v>
      </c>
      <c r="J5" t="s">
        <v>178</v>
      </c>
      <c r="K5">
        <v>12500</v>
      </c>
      <c r="L5" s="1">
        <v>43522</v>
      </c>
      <c r="R5" s="1">
        <v>43615</v>
      </c>
      <c r="S5">
        <v>1</v>
      </c>
      <c r="T5" t="s">
        <v>450</v>
      </c>
      <c r="U5" t="s">
        <v>425</v>
      </c>
    </row>
    <row r="6" spans="1:33" x14ac:dyDescent="0.3">
      <c r="A6">
        <v>1900001167</v>
      </c>
      <c r="B6" s="1">
        <v>43629</v>
      </c>
      <c r="C6" t="s">
        <v>17</v>
      </c>
      <c r="D6" t="s">
        <v>32</v>
      </c>
      <c r="E6" t="s">
        <v>29</v>
      </c>
      <c r="F6">
        <v>1</v>
      </c>
      <c r="G6" t="s">
        <v>450</v>
      </c>
      <c r="H6" t="s">
        <v>432</v>
      </c>
      <c r="I6" t="s">
        <v>460</v>
      </c>
      <c r="J6" t="s">
        <v>51</v>
      </c>
      <c r="K6">
        <v>12019</v>
      </c>
      <c r="L6" s="1">
        <v>43466</v>
      </c>
      <c r="R6" s="1">
        <v>43627</v>
      </c>
      <c r="S6">
        <v>4</v>
      </c>
      <c r="T6" t="s">
        <v>443</v>
      </c>
      <c r="U6" t="s">
        <v>178</v>
      </c>
    </row>
    <row r="7" spans="1:33" x14ac:dyDescent="0.3">
      <c r="A7">
        <v>1900001168</v>
      </c>
      <c r="B7" s="1">
        <v>43629</v>
      </c>
      <c r="C7" t="s">
        <v>17</v>
      </c>
      <c r="D7" t="s">
        <v>32</v>
      </c>
      <c r="E7" t="s">
        <v>29</v>
      </c>
      <c r="F7">
        <v>1</v>
      </c>
      <c r="G7" t="s">
        <v>450</v>
      </c>
      <c r="H7" t="s">
        <v>432</v>
      </c>
      <c r="I7" t="s">
        <v>461</v>
      </c>
      <c r="J7" t="s">
        <v>102</v>
      </c>
      <c r="K7">
        <v>30048</v>
      </c>
      <c r="L7" s="1">
        <v>43466</v>
      </c>
      <c r="R7" s="1">
        <v>43627</v>
      </c>
      <c r="S7">
        <v>5</v>
      </c>
      <c r="T7" t="s">
        <v>445</v>
      </c>
      <c r="U7">
        <v>206314000000</v>
      </c>
    </row>
    <row r="8" spans="1:33" x14ac:dyDescent="0.3">
      <c r="A8">
        <v>1900001169</v>
      </c>
      <c r="B8" s="1">
        <v>43629</v>
      </c>
      <c r="C8" t="s">
        <v>17</v>
      </c>
      <c r="D8" t="s">
        <v>32</v>
      </c>
      <c r="E8" t="s">
        <v>29</v>
      </c>
      <c r="F8">
        <v>4</v>
      </c>
      <c r="G8" t="s">
        <v>443</v>
      </c>
      <c r="H8" t="s">
        <v>27</v>
      </c>
      <c r="I8" t="s">
        <v>462</v>
      </c>
      <c r="J8" t="s">
        <v>837</v>
      </c>
      <c r="K8">
        <v>14394</v>
      </c>
      <c r="L8" s="1">
        <v>43467</v>
      </c>
      <c r="R8" s="1">
        <v>43629</v>
      </c>
      <c r="S8">
        <v>1</v>
      </c>
      <c r="T8" t="s">
        <v>450</v>
      </c>
      <c r="U8" t="s">
        <v>51</v>
      </c>
    </row>
    <row r="9" spans="1:33" x14ac:dyDescent="0.3">
      <c r="A9">
        <v>1900001304</v>
      </c>
      <c r="B9" s="1">
        <v>43663</v>
      </c>
      <c r="C9" t="s">
        <v>17</v>
      </c>
      <c r="D9" t="s">
        <v>32</v>
      </c>
      <c r="E9" t="s">
        <v>29</v>
      </c>
      <c r="F9">
        <v>1</v>
      </c>
      <c r="G9" t="s">
        <v>450</v>
      </c>
      <c r="H9" t="s">
        <v>432</v>
      </c>
      <c r="I9" t="s">
        <v>466</v>
      </c>
      <c r="J9" t="s">
        <v>881</v>
      </c>
      <c r="K9">
        <v>2646</v>
      </c>
      <c r="L9" s="1">
        <v>43535</v>
      </c>
      <c r="R9" s="1">
        <v>43629</v>
      </c>
      <c r="S9">
        <v>1</v>
      </c>
      <c r="T9" t="s">
        <v>450</v>
      </c>
      <c r="U9" t="s">
        <v>102</v>
      </c>
      <c r="AF9" s="9" t="s">
        <v>811</v>
      </c>
      <c r="AG9" t="s">
        <v>828</v>
      </c>
    </row>
    <row r="10" spans="1:33" x14ac:dyDescent="0.3">
      <c r="A10">
        <v>1900001305</v>
      </c>
      <c r="B10" s="1">
        <v>43663</v>
      </c>
      <c r="C10" t="s">
        <v>17</v>
      </c>
      <c r="D10" t="s">
        <v>32</v>
      </c>
      <c r="E10" t="s">
        <v>29</v>
      </c>
      <c r="F10">
        <v>4</v>
      </c>
      <c r="G10" t="s">
        <v>443</v>
      </c>
      <c r="H10" t="s">
        <v>431</v>
      </c>
      <c r="I10" t="s">
        <v>467</v>
      </c>
      <c r="J10" t="s">
        <v>938</v>
      </c>
      <c r="K10">
        <v>18150</v>
      </c>
      <c r="L10" s="1">
        <v>43468</v>
      </c>
      <c r="R10" s="1">
        <v>43629</v>
      </c>
      <c r="S10">
        <v>4</v>
      </c>
      <c r="T10" t="s">
        <v>443</v>
      </c>
      <c r="U10">
        <v>3.1242015891005998E+18</v>
      </c>
      <c r="AF10" s="10" t="s">
        <v>432</v>
      </c>
      <c r="AG10">
        <v>3040813</v>
      </c>
    </row>
    <row r="11" spans="1:33" x14ac:dyDescent="0.3">
      <c r="A11">
        <v>1900001354</v>
      </c>
      <c r="B11" s="1">
        <v>43670</v>
      </c>
      <c r="C11" t="s">
        <v>17</v>
      </c>
      <c r="D11" t="s">
        <v>32</v>
      </c>
      <c r="E11" t="s">
        <v>29</v>
      </c>
      <c r="F11">
        <v>1</v>
      </c>
      <c r="G11" t="s">
        <v>450</v>
      </c>
      <c r="H11" t="s">
        <v>432</v>
      </c>
      <c r="I11" t="s">
        <v>471</v>
      </c>
      <c r="J11" t="s">
        <v>834</v>
      </c>
      <c r="K11">
        <v>2942</v>
      </c>
      <c r="L11" s="1">
        <v>43566</v>
      </c>
      <c r="R11" s="1">
        <v>43659</v>
      </c>
      <c r="S11">
        <v>6</v>
      </c>
      <c r="T11" t="s">
        <v>444</v>
      </c>
      <c r="U11" t="s">
        <v>377</v>
      </c>
      <c r="AF11" s="10" t="s">
        <v>812</v>
      </c>
      <c r="AG11">
        <v>3040813</v>
      </c>
    </row>
    <row r="12" spans="1:33" x14ac:dyDescent="0.3">
      <c r="A12">
        <v>1900001355</v>
      </c>
      <c r="B12" s="1">
        <v>43670</v>
      </c>
      <c r="C12" t="s">
        <v>17</v>
      </c>
      <c r="D12" t="s">
        <v>32</v>
      </c>
      <c r="E12" t="s">
        <v>29</v>
      </c>
      <c r="F12">
        <v>1</v>
      </c>
      <c r="G12" t="s">
        <v>450</v>
      </c>
      <c r="H12" t="s">
        <v>432</v>
      </c>
      <c r="I12" t="s">
        <v>472</v>
      </c>
      <c r="J12" t="s">
        <v>222</v>
      </c>
      <c r="K12">
        <v>6740</v>
      </c>
      <c r="L12" s="1">
        <v>43528</v>
      </c>
      <c r="R12" s="1">
        <v>43662</v>
      </c>
      <c r="S12">
        <v>13</v>
      </c>
      <c r="T12" t="s">
        <v>568</v>
      </c>
      <c r="U12" t="s">
        <v>225</v>
      </c>
    </row>
    <row r="13" spans="1:33" x14ac:dyDescent="0.3">
      <c r="A13">
        <v>1900001356</v>
      </c>
      <c r="B13" s="1">
        <v>43670</v>
      </c>
      <c r="C13" t="s">
        <v>17</v>
      </c>
      <c r="D13" t="s">
        <v>32</v>
      </c>
      <c r="E13" t="s">
        <v>29</v>
      </c>
      <c r="F13">
        <v>4</v>
      </c>
      <c r="G13" t="s">
        <v>443</v>
      </c>
      <c r="H13" t="s">
        <v>27</v>
      </c>
      <c r="I13" t="s">
        <v>473</v>
      </c>
      <c r="J13" t="s">
        <v>221</v>
      </c>
      <c r="K13">
        <v>6740</v>
      </c>
      <c r="L13" s="1">
        <v>43513</v>
      </c>
      <c r="R13" s="1">
        <v>43662</v>
      </c>
      <c r="S13">
        <v>13</v>
      </c>
      <c r="T13" t="s">
        <v>568</v>
      </c>
      <c r="U13" t="s">
        <v>226</v>
      </c>
    </row>
    <row r="14" spans="1:33" x14ac:dyDescent="0.3">
      <c r="A14">
        <v>1900001385</v>
      </c>
      <c r="B14" s="1">
        <v>43677</v>
      </c>
      <c r="C14" t="s">
        <v>17</v>
      </c>
      <c r="D14" t="s">
        <v>32</v>
      </c>
      <c r="E14" t="s">
        <v>29</v>
      </c>
      <c r="F14">
        <v>4</v>
      </c>
      <c r="G14" t="s">
        <v>443</v>
      </c>
      <c r="H14" t="s">
        <v>431</v>
      </c>
      <c r="I14" t="s">
        <v>477</v>
      </c>
      <c r="J14" t="s">
        <v>399</v>
      </c>
      <c r="K14">
        <v>2140</v>
      </c>
      <c r="L14" s="1">
        <v>43495</v>
      </c>
      <c r="R14" s="1">
        <v>43663</v>
      </c>
      <c r="S14">
        <v>1</v>
      </c>
      <c r="T14" t="s">
        <v>450</v>
      </c>
      <c r="U14">
        <v>2280082714</v>
      </c>
    </row>
    <row r="15" spans="1:33" x14ac:dyDescent="0.3">
      <c r="A15">
        <v>1900001388</v>
      </c>
      <c r="B15" s="1">
        <v>43677</v>
      </c>
      <c r="C15" t="s">
        <v>17</v>
      </c>
      <c r="D15" t="s">
        <v>32</v>
      </c>
      <c r="E15" t="s">
        <v>29</v>
      </c>
      <c r="F15">
        <v>4</v>
      </c>
      <c r="G15" t="s">
        <v>443</v>
      </c>
      <c r="H15" t="s">
        <v>27</v>
      </c>
      <c r="I15" t="s">
        <v>478</v>
      </c>
      <c r="J15" t="s">
        <v>111</v>
      </c>
      <c r="K15">
        <v>45375</v>
      </c>
      <c r="L15" s="1">
        <v>43525</v>
      </c>
      <c r="R15" s="1">
        <v>43663</v>
      </c>
      <c r="S15">
        <v>4</v>
      </c>
      <c r="T15" t="s">
        <v>443</v>
      </c>
      <c r="U15">
        <v>8502066</v>
      </c>
    </row>
    <row r="16" spans="1:33" x14ac:dyDescent="0.3">
      <c r="A16">
        <v>1900001390</v>
      </c>
      <c r="B16" s="1">
        <v>43677</v>
      </c>
      <c r="C16" t="s">
        <v>17</v>
      </c>
      <c r="D16" t="s">
        <v>32</v>
      </c>
      <c r="E16" t="s">
        <v>29</v>
      </c>
      <c r="F16">
        <v>1</v>
      </c>
      <c r="G16" t="s">
        <v>450</v>
      </c>
      <c r="H16" t="s">
        <v>432</v>
      </c>
      <c r="I16" t="s">
        <v>479</v>
      </c>
      <c r="J16" t="s">
        <v>896</v>
      </c>
      <c r="K16">
        <v>11593</v>
      </c>
      <c r="L16" s="1">
        <v>43556</v>
      </c>
      <c r="R16" s="1">
        <v>43663</v>
      </c>
      <c r="S16">
        <v>2</v>
      </c>
      <c r="T16" t="s">
        <v>451</v>
      </c>
      <c r="U16" t="s">
        <v>194</v>
      </c>
    </row>
    <row r="17" spans="1:28" x14ac:dyDescent="0.3">
      <c r="A17">
        <v>1900001393</v>
      </c>
      <c r="B17" s="1">
        <v>43677</v>
      </c>
      <c r="C17" t="s">
        <v>17</v>
      </c>
      <c r="D17" t="s">
        <v>32</v>
      </c>
      <c r="E17" t="s">
        <v>29</v>
      </c>
      <c r="F17">
        <v>1</v>
      </c>
      <c r="G17" t="s">
        <v>450</v>
      </c>
      <c r="H17" t="s">
        <v>432</v>
      </c>
      <c r="I17" t="s">
        <v>481</v>
      </c>
      <c r="J17" t="s">
        <v>224</v>
      </c>
      <c r="K17">
        <v>529</v>
      </c>
      <c r="L17" s="1">
        <v>43514</v>
      </c>
      <c r="R17" s="1">
        <v>43663</v>
      </c>
      <c r="S17">
        <v>3</v>
      </c>
      <c r="T17" t="s">
        <v>442</v>
      </c>
      <c r="U17">
        <v>9.9000044190299996E+19</v>
      </c>
    </row>
    <row r="18" spans="1:28" x14ac:dyDescent="0.3">
      <c r="A18">
        <v>1900001394</v>
      </c>
      <c r="B18" s="1">
        <v>43677</v>
      </c>
      <c r="C18" t="s">
        <v>17</v>
      </c>
      <c r="D18" t="s">
        <v>32</v>
      </c>
      <c r="E18" t="s">
        <v>29</v>
      </c>
      <c r="F18">
        <v>4</v>
      </c>
      <c r="G18" t="s">
        <v>443</v>
      </c>
      <c r="H18" t="s">
        <v>27</v>
      </c>
      <c r="I18" t="s">
        <v>482</v>
      </c>
      <c r="J18" t="s">
        <v>64</v>
      </c>
      <c r="K18">
        <v>18563</v>
      </c>
      <c r="L18" s="1">
        <v>43525</v>
      </c>
      <c r="R18" s="1">
        <v>43669</v>
      </c>
      <c r="S18">
        <v>6</v>
      </c>
      <c r="T18" t="s">
        <v>444</v>
      </c>
      <c r="U18" t="s">
        <v>377</v>
      </c>
    </row>
    <row r="19" spans="1:28" x14ac:dyDescent="0.3">
      <c r="A19">
        <v>1900001602</v>
      </c>
      <c r="B19" s="1">
        <v>43694</v>
      </c>
      <c r="C19" t="s">
        <v>17</v>
      </c>
      <c r="D19" t="s">
        <v>32</v>
      </c>
      <c r="E19" t="s">
        <v>29</v>
      </c>
      <c r="F19">
        <v>1</v>
      </c>
      <c r="G19" t="s">
        <v>450</v>
      </c>
      <c r="H19" t="s">
        <v>432</v>
      </c>
      <c r="I19" t="s">
        <v>490</v>
      </c>
      <c r="J19" t="s">
        <v>424</v>
      </c>
      <c r="K19">
        <v>21157</v>
      </c>
      <c r="L19" s="1">
        <v>43466</v>
      </c>
      <c r="R19" s="1">
        <v>43670</v>
      </c>
      <c r="S19">
        <v>1</v>
      </c>
      <c r="T19" t="s">
        <v>450</v>
      </c>
      <c r="U19">
        <v>3.1142027482102001E+18</v>
      </c>
    </row>
    <row r="20" spans="1:28" x14ac:dyDescent="0.3">
      <c r="A20">
        <v>1900001603</v>
      </c>
      <c r="B20" s="1">
        <v>43694</v>
      </c>
      <c r="C20" t="s">
        <v>17</v>
      </c>
      <c r="D20" t="s">
        <v>32</v>
      </c>
      <c r="E20" t="s">
        <v>29</v>
      </c>
      <c r="F20">
        <v>1</v>
      </c>
      <c r="G20" t="s">
        <v>450</v>
      </c>
      <c r="H20" t="s">
        <v>432</v>
      </c>
      <c r="I20" t="s">
        <v>491</v>
      </c>
      <c r="J20" t="s">
        <v>101</v>
      </c>
      <c r="K20">
        <v>77787</v>
      </c>
      <c r="L20" s="1">
        <v>43466</v>
      </c>
      <c r="R20" s="1">
        <v>43670</v>
      </c>
      <c r="S20">
        <v>1</v>
      </c>
      <c r="T20" t="s">
        <v>450</v>
      </c>
      <c r="U20" t="s">
        <v>222</v>
      </c>
    </row>
    <row r="21" spans="1:28" x14ac:dyDescent="0.3">
      <c r="A21">
        <v>1900001604</v>
      </c>
      <c r="B21" s="1">
        <v>43694</v>
      </c>
      <c r="C21" t="s">
        <v>17</v>
      </c>
      <c r="D21" t="s">
        <v>32</v>
      </c>
      <c r="E21" t="s">
        <v>29</v>
      </c>
      <c r="F21">
        <v>1</v>
      </c>
      <c r="G21" t="s">
        <v>450</v>
      </c>
      <c r="H21" t="s">
        <v>432</v>
      </c>
      <c r="I21" t="s">
        <v>492</v>
      </c>
      <c r="J21" t="s">
        <v>223</v>
      </c>
      <c r="K21">
        <v>8468</v>
      </c>
      <c r="L21" s="1">
        <v>43514</v>
      </c>
      <c r="R21" s="1">
        <v>43670</v>
      </c>
      <c r="S21">
        <v>4</v>
      </c>
      <c r="T21" t="s">
        <v>443</v>
      </c>
      <c r="U21" t="s">
        <v>221</v>
      </c>
    </row>
    <row r="22" spans="1:28" x14ac:dyDescent="0.3">
      <c r="A22">
        <v>1900001607</v>
      </c>
      <c r="B22" s="1">
        <v>43694</v>
      </c>
      <c r="C22" t="s">
        <v>17</v>
      </c>
      <c r="D22" t="s">
        <v>32</v>
      </c>
      <c r="E22" t="s">
        <v>29</v>
      </c>
      <c r="F22">
        <v>4</v>
      </c>
      <c r="G22" t="s">
        <v>443</v>
      </c>
      <c r="H22" t="s">
        <v>27</v>
      </c>
      <c r="I22" t="s">
        <v>495</v>
      </c>
      <c r="J22" t="s">
        <v>952</v>
      </c>
      <c r="K22">
        <v>344794</v>
      </c>
      <c r="L22" s="1">
        <v>43556</v>
      </c>
      <c r="R22" s="1">
        <v>43673</v>
      </c>
      <c r="S22">
        <v>3</v>
      </c>
      <c r="T22" t="s">
        <v>442</v>
      </c>
      <c r="U22">
        <v>41045707</v>
      </c>
    </row>
    <row r="23" spans="1:28" x14ac:dyDescent="0.3">
      <c r="A23">
        <v>1900001608</v>
      </c>
      <c r="B23" s="1">
        <v>43694</v>
      </c>
      <c r="C23" t="s">
        <v>17</v>
      </c>
      <c r="D23" t="s">
        <v>32</v>
      </c>
      <c r="E23" t="s">
        <v>29</v>
      </c>
      <c r="F23">
        <v>4</v>
      </c>
      <c r="G23" t="s">
        <v>443</v>
      </c>
      <c r="H23" t="s">
        <v>27</v>
      </c>
      <c r="I23" t="s">
        <v>496</v>
      </c>
      <c r="J23" t="s">
        <v>209</v>
      </c>
      <c r="K23">
        <v>37500</v>
      </c>
      <c r="L23" s="1">
        <v>43556</v>
      </c>
      <c r="R23" s="1">
        <v>43675</v>
      </c>
      <c r="S23">
        <v>6</v>
      </c>
      <c r="T23" t="s">
        <v>444</v>
      </c>
      <c r="U23" t="s">
        <v>378</v>
      </c>
    </row>
    <row r="24" spans="1:28" x14ac:dyDescent="0.3">
      <c r="A24">
        <v>1900001610</v>
      </c>
      <c r="B24" s="1">
        <v>43694</v>
      </c>
      <c r="C24" t="s">
        <v>17</v>
      </c>
      <c r="D24" t="s">
        <v>32</v>
      </c>
      <c r="E24" t="s">
        <v>29</v>
      </c>
      <c r="F24">
        <v>4</v>
      </c>
      <c r="G24" t="s">
        <v>443</v>
      </c>
      <c r="H24" t="s">
        <v>27</v>
      </c>
      <c r="I24" t="s">
        <v>498</v>
      </c>
      <c r="J24" t="s">
        <v>134</v>
      </c>
      <c r="K24">
        <v>64</v>
      </c>
      <c r="L24" s="1">
        <v>43540</v>
      </c>
      <c r="R24" s="1">
        <v>43675</v>
      </c>
      <c r="S24">
        <v>13</v>
      </c>
      <c r="T24" t="s">
        <v>568</v>
      </c>
      <c r="U24" t="s">
        <v>313</v>
      </c>
    </row>
    <row r="25" spans="1:28" x14ac:dyDescent="0.3">
      <c r="A25">
        <v>1900001611</v>
      </c>
      <c r="B25" s="1">
        <v>43694</v>
      </c>
      <c r="C25" t="s">
        <v>17</v>
      </c>
      <c r="D25" t="s">
        <v>32</v>
      </c>
      <c r="E25" t="s">
        <v>29</v>
      </c>
      <c r="F25">
        <v>4</v>
      </c>
      <c r="G25" t="s">
        <v>443</v>
      </c>
      <c r="H25" t="s">
        <v>27</v>
      </c>
      <c r="I25" t="s">
        <v>499</v>
      </c>
      <c r="J25" t="s">
        <v>176</v>
      </c>
      <c r="K25">
        <v>6250</v>
      </c>
      <c r="L25" s="1">
        <v>43520</v>
      </c>
      <c r="R25" s="1">
        <v>43677</v>
      </c>
      <c r="S25">
        <v>4</v>
      </c>
      <c r="T25" t="s">
        <v>443</v>
      </c>
      <c r="U25" t="s">
        <v>399</v>
      </c>
      <c r="X25" s="9" t="s">
        <v>973</v>
      </c>
      <c r="Y25" s="9" t="s">
        <v>971</v>
      </c>
    </row>
    <row r="26" spans="1:28" x14ac:dyDescent="0.3">
      <c r="A26">
        <v>1900002048</v>
      </c>
      <c r="B26" s="1">
        <v>43705</v>
      </c>
      <c r="C26" t="s">
        <v>17</v>
      </c>
      <c r="D26" t="s">
        <v>32</v>
      </c>
      <c r="E26" t="s">
        <v>29</v>
      </c>
      <c r="F26">
        <v>1</v>
      </c>
      <c r="G26" t="s">
        <v>450</v>
      </c>
      <c r="H26" t="s">
        <v>432</v>
      </c>
      <c r="I26" t="s">
        <v>507</v>
      </c>
      <c r="J26" t="s">
        <v>50</v>
      </c>
      <c r="K26">
        <v>21769</v>
      </c>
      <c r="L26" s="1">
        <v>43466</v>
      </c>
      <c r="R26" s="1">
        <v>43677</v>
      </c>
      <c r="S26">
        <v>4</v>
      </c>
      <c r="T26" t="s">
        <v>443</v>
      </c>
      <c r="U26" t="s">
        <v>111</v>
      </c>
      <c r="X26" s="9" t="s">
        <v>811</v>
      </c>
      <c r="Y26" t="s">
        <v>432</v>
      </c>
      <c r="Z26" t="s">
        <v>431</v>
      </c>
      <c r="AA26" t="s">
        <v>27</v>
      </c>
      <c r="AB26" t="s">
        <v>812</v>
      </c>
    </row>
    <row r="27" spans="1:28" x14ac:dyDescent="0.3">
      <c r="A27">
        <v>1900002049</v>
      </c>
      <c r="B27" s="1">
        <v>43705</v>
      </c>
      <c r="C27" t="s">
        <v>17</v>
      </c>
      <c r="D27" t="s">
        <v>32</v>
      </c>
      <c r="E27" t="s">
        <v>29</v>
      </c>
      <c r="F27">
        <v>4</v>
      </c>
      <c r="G27" t="s">
        <v>443</v>
      </c>
      <c r="H27" t="s">
        <v>27</v>
      </c>
      <c r="I27" t="s">
        <v>508</v>
      </c>
      <c r="J27" t="s">
        <v>137</v>
      </c>
      <c r="K27">
        <v>65369</v>
      </c>
      <c r="L27" s="1">
        <v>43572</v>
      </c>
      <c r="R27" s="1">
        <v>43677</v>
      </c>
      <c r="S27">
        <v>1</v>
      </c>
      <c r="T27" t="s">
        <v>450</v>
      </c>
      <c r="U27">
        <v>32119154</v>
      </c>
      <c r="X27" s="10" t="s">
        <v>441</v>
      </c>
      <c r="Y27">
        <v>2</v>
      </c>
      <c r="Z27">
        <v>1</v>
      </c>
      <c r="AB27">
        <v>3</v>
      </c>
    </row>
    <row r="28" spans="1:28" x14ac:dyDescent="0.3">
      <c r="A28">
        <v>1900002050</v>
      </c>
      <c r="B28" s="1">
        <v>43705</v>
      </c>
      <c r="C28" t="s">
        <v>17</v>
      </c>
      <c r="D28" t="s">
        <v>32</v>
      </c>
      <c r="E28" t="s">
        <v>29</v>
      </c>
      <c r="F28">
        <v>4</v>
      </c>
      <c r="G28" t="s">
        <v>443</v>
      </c>
      <c r="H28" t="s">
        <v>27</v>
      </c>
      <c r="I28" t="s">
        <v>509</v>
      </c>
      <c r="J28" t="s">
        <v>950</v>
      </c>
      <c r="K28">
        <v>5206</v>
      </c>
      <c r="L28" s="1">
        <v>43556</v>
      </c>
      <c r="R28" s="1">
        <v>43677</v>
      </c>
      <c r="S28">
        <v>6</v>
      </c>
      <c r="T28" t="s">
        <v>444</v>
      </c>
      <c r="U28" t="s">
        <v>377</v>
      </c>
      <c r="X28" s="10" t="s">
        <v>451</v>
      </c>
      <c r="Y28">
        <v>10</v>
      </c>
      <c r="AB28">
        <v>10</v>
      </c>
    </row>
    <row r="29" spans="1:28" x14ac:dyDescent="0.3">
      <c r="A29">
        <v>1900002051</v>
      </c>
      <c r="B29" s="1">
        <v>43705</v>
      </c>
      <c r="C29" t="s">
        <v>17</v>
      </c>
      <c r="D29" t="s">
        <v>32</v>
      </c>
      <c r="E29" t="s">
        <v>29</v>
      </c>
      <c r="F29">
        <v>4</v>
      </c>
      <c r="G29" t="s">
        <v>443</v>
      </c>
      <c r="H29" t="s">
        <v>27</v>
      </c>
      <c r="I29" t="s">
        <v>510</v>
      </c>
      <c r="J29" t="s">
        <v>263</v>
      </c>
      <c r="K29">
        <v>23750</v>
      </c>
      <c r="L29" s="1">
        <v>43533</v>
      </c>
      <c r="R29" s="1">
        <v>43677</v>
      </c>
      <c r="S29">
        <v>1</v>
      </c>
      <c r="T29" t="s">
        <v>450</v>
      </c>
      <c r="U29" t="s">
        <v>224</v>
      </c>
      <c r="X29" s="10" t="s">
        <v>442</v>
      </c>
      <c r="Y29">
        <v>20</v>
      </c>
      <c r="AB29">
        <v>20</v>
      </c>
    </row>
    <row r="30" spans="1:28" x14ac:dyDescent="0.3">
      <c r="A30">
        <v>1900002052</v>
      </c>
      <c r="B30" s="1">
        <v>43705</v>
      </c>
      <c r="C30" t="s">
        <v>17</v>
      </c>
      <c r="D30" t="s">
        <v>32</v>
      </c>
      <c r="E30" t="s">
        <v>29</v>
      </c>
      <c r="F30">
        <v>4</v>
      </c>
      <c r="G30" t="s">
        <v>443</v>
      </c>
      <c r="H30" t="s">
        <v>27</v>
      </c>
      <c r="I30" t="s">
        <v>511</v>
      </c>
      <c r="J30" t="s">
        <v>135</v>
      </c>
      <c r="K30">
        <v>1557</v>
      </c>
      <c r="L30" s="1">
        <v>43571</v>
      </c>
      <c r="R30" s="1">
        <v>43677</v>
      </c>
      <c r="S30">
        <v>4</v>
      </c>
      <c r="T30" t="s">
        <v>443</v>
      </c>
      <c r="U30" t="s">
        <v>64</v>
      </c>
      <c r="X30" s="10" t="s">
        <v>445</v>
      </c>
      <c r="Y30">
        <v>2</v>
      </c>
      <c r="Z30">
        <v>15</v>
      </c>
      <c r="AA30">
        <v>5</v>
      </c>
      <c r="AB30">
        <v>22</v>
      </c>
    </row>
    <row r="31" spans="1:28" x14ac:dyDescent="0.3">
      <c r="A31">
        <v>1900002265</v>
      </c>
      <c r="B31" s="1">
        <v>43708</v>
      </c>
      <c r="C31" t="s">
        <v>17</v>
      </c>
      <c r="D31" t="s">
        <v>32</v>
      </c>
      <c r="E31" t="s">
        <v>29</v>
      </c>
      <c r="F31">
        <v>4</v>
      </c>
      <c r="G31" t="s">
        <v>443</v>
      </c>
      <c r="H31" t="s">
        <v>27</v>
      </c>
      <c r="I31" t="s">
        <v>516</v>
      </c>
      <c r="J31" t="s">
        <v>219</v>
      </c>
      <c r="K31">
        <v>215165</v>
      </c>
      <c r="L31" s="1">
        <v>43556</v>
      </c>
      <c r="R31" s="1">
        <v>43677</v>
      </c>
      <c r="S31">
        <v>6</v>
      </c>
      <c r="T31" t="s">
        <v>444</v>
      </c>
      <c r="U31" t="s">
        <v>377</v>
      </c>
      <c r="X31" s="10" t="s">
        <v>450</v>
      </c>
      <c r="Y31">
        <v>19</v>
      </c>
      <c r="Z31">
        <v>1</v>
      </c>
      <c r="AA31">
        <v>3</v>
      </c>
      <c r="AB31">
        <v>23</v>
      </c>
    </row>
    <row r="32" spans="1:28" x14ac:dyDescent="0.3">
      <c r="A32">
        <v>1900002331</v>
      </c>
      <c r="B32" s="1">
        <v>43711</v>
      </c>
      <c r="C32" t="s">
        <v>17</v>
      </c>
      <c r="D32" t="s">
        <v>32</v>
      </c>
      <c r="E32" t="s">
        <v>29</v>
      </c>
      <c r="F32">
        <v>4</v>
      </c>
      <c r="G32" t="s">
        <v>443</v>
      </c>
      <c r="H32" t="s">
        <v>27</v>
      </c>
      <c r="I32" t="s">
        <v>517</v>
      </c>
      <c r="J32" t="s">
        <v>290</v>
      </c>
      <c r="K32">
        <v>870</v>
      </c>
      <c r="L32" s="1">
        <v>43611</v>
      </c>
      <c r="R32" s="1">
        <v>43677</v>
      </c>
      <c r="S32">
        <v>6</v>
      </c>
      <c r="T32" t="s">
        <v>444</v>
      </c>
      <c r="U32" t="s">
        <v>428</v>
      </c>
      <c r="X32" s="10" t="s">
        <v>568</v>
      </c>
      <c r="Y32">
        <v>12</v>
      </c>
      <c r="AA32">
        <v>15</v>
      </c>
      <c r="AB32">
        <v>27</v>
      </c>
    </row>
    <row r="33" spans="1:28" x14ac:dyDescent="0.3">
      <c r="A33">
        <v>1900002472</v>
      </c>
      <c r="B33" s="1">
        <v>43717</v>
      </c>
      <c r="C33" t="s">
        <v>17</v>
      </c>
      <c r="D33" t="s">
        <v>32</v>
      </c>
      <c r="E33" t="s">
        <v>29</v>
      </c>
      <c r="F33">
        <v>4</v>
      </c>
      <c r="G33" t="s">
        <v>443</v>
      </c>
      <c r="H33" t="s">
        <v>27</v>
      </c>
      <c r="I33" t="s">
        <v>522</v>
      </c>
      <c r="J33" t="s">
        <v>285</v>
      </c>
      <c r="K33">
        <v>692</v>
      </c>
      <c r="L33" s="1">
        <v>43600</v>
      </c>
      <c r="R33" s="1">
        <v>43677</v>
      </c>
      <c r="S33">
        <v>6</v>
      </c>
      <c r="T33" t="s">
        <v>444</v>
      </c>
      <c r="U33" t="s">
        <v>429</v>
      </c>
      <c r="X33" s="10" t="s">
        <v>444</v>
      </c>
      <c r="Y33">
        <v>9</v>
      </c>
      <c r="Z33">
        <v>9</v>
      </c>
      <c r="AA33">
        <v>18</v>
      </c>
      <c r="AB33">
        <v>36</v>
      </c>
    </row>
    <row r="34" spans="1:28" x14ac:dyDescent="0.3">
      <c r="A34">
        <v>1900002636</v>
      </c>
      <c r="B34" s="1">
        <v>43725</v>
      </c>
      <c r="C34" t="s">
        <v>17</v>
      </c>
      <c r="D34" t="s">
        <v>32</v>
      </c>
      <c r="E34" t="s">
        <v>29</v>
      </c>
      <c r="F34">
        <v>4</v>
      </c>
      <c r="G34" t="s">
        <v>443</v>
      </c>
      <c r="H34" t="s">
        <v>27</v>
      </c>
      <c r="I34" t="s">
        <v>524</v>
      </c>
      <c r="J34" t="s">
        <v>214</v>
      </c>
      <c r="K34">
        <v>1005</v>
      </c>
      <c r="L34" s="1">
        <v>43586</v>
      </c>
      <c r="R34" s="1">
        <v>43677</v>
      </c>
      <c r="S34">
        <v>6</v>
      </c>
      <c r="T34" t="s">
        <v>444</v>
      </c>
      <c r="U34" t="s">
        <v>429</v>
      </c>
      <c r="X34" s="10" t="s">
        <v>443</v>
      </c>
      <c r="Z34">
        <v>2</v>
      </c>
      <c r="AA34">
        <v>61</v>
      </c>
      <c r="AB34">
        <v>63</v>
      </c>
    </row>
    <row r="35" spans="1:28" x14ac:dyDescent="0.3">
      <c r="A35">
        <v>1900002639</v>
      </c>
      <c r="B35" s="1">
        <v>43725</v>
      </c>
      <c r="C35" t="s">
        <v>17</v>
      </c>
      <c r="D35" t="s">
        <v>32</v>
      </c>
      <c r="E35" t="s">
        <v>29</v>
      </c>
      <c r="F35">
        <v>1</v>
      </c>
      <c r="G35" t="s">
        <v>450</v>
      </c>
      <c r="H35" t="s">
        <v>432</v>
      </c>
      <c r="I35" t="s">
        <v>527</v>
      </c>
      <c r="J35" t="s">
        <v>212</v>
      </c>
      <c r="K35">
        <v>9990</v>
      </c>
      <c r="L35" s="1">
        <v>43608</v>
      </c>
      <c r="R35" s="1">
        <v>43677</v>
      </c>
      <c r="S35">
        <v>6</v>
      </c>
      <c r="T35" t="s">
        <v>444</v>
      </c>
      <c r="U35" t="s">
        <v>429</v>
      </c>
      <c r="X35" s="10" t="s">
        <v>812</v>
      </c>
      <c r="Y35">
        <v>74</v>
      </c>
      <c r="Z35">
        <v>28</v>
      </c>
      <c r="AA35">
        <v>102</v>
      </c>
      <c r="AB35">
        <v>204</v>
      </c>
    </row>
    <row r="36" spans="1:28" x14ac:dyDescent="0.3">
      <c r="A36">
        <v>1900002880</v>
      </c>
      <c r="B36" s="1">
        <v>43728</v>
      </c>
      <c r="C36" t="s">
        <v>17</v>
      </c>
      <c r="D36" t="s">
        <v>32</v>
      </c>
      <c r="E36" t="s">
        <v>29</v>
      </c>
      <c r="F36">
        <v>4</v>
      </c>
      <c r="G36" t="s">
        <v>443</v>
      </c>
      <c r="H36" t="s">
        <v>27</v>
      </c>
      <c r="I36" t="s">
        <v>529</v>
      </c>
      <c r="J36" t="s">
        <v>136</v>
      </c>
      <c r="K36">
        <v>4362</v>
      </c>
      <c r="L36" s="1">
        <v>43557</v>
      </c>
      <c r="R36" s="1">
        <v>43677</v>
      </c>
      <c r="S36">
        <v>13</v>
      </c>
      <c r="T36" t="s">
        <v>568</v>
      </c>
      <c r="U36" t="s">
        <v>334</v>
      </c>
    </row>
    <row r="37" spans="1:28" x14ac:dyDescent="0.3">
      <c r="A37">
        <v>1900003131</v>
      </c>
      <c r="B37" s="1">
        <v>43738</v>
      </c>
      <c r="C37" t="s">
        <v>17</v>
      </c>
      <c r="D37" t="s">
        <v>32</v>
      </c>
      <c r="E37" t="s">
        <v>29</v>
      </c>
      <c r="F37">
        <v>4</v>
      </c>
      <c r="G37" t="s">
        <v>443</v>
      </c>
      <c r="H37" t="s">
        <v>27</v>
      </c>
      <c r="I37" t="s">
        <v>531</v>
      </c>
      <c r="J37" t="s">
        <v>834</v>
      </c>
      <c r="K37">
        <v>20166</v>
      </c>
      <c r="L37" s="1">
        <v>43647</v>
      </c>
      <c r="R37" s="1">
        <v>43691</v>
      </c>
      <c r="S37">
        <v>6</v>
      </c>
      <c r="T37" t="s">
        <v>444</v>
      </c>
      <c r="U37" t="s">
        <v>419</v>
      </c>
    </row>
    <row r="38" spans="1:28" x14ac:dyDescent="0.3">
      <c r="A38">
        <v>1900004171</v>
      </c>
      <c r="B38" s="1">
        <v>43795</v>
      </c>
      <c r="C38" t="s">
        <v>556</v>
      </c>
      <c r="D38" t="s">
        <v>32</v>
      </c>
      <c r="E38" t="s">
        <v>29</v>
      </c>
      <c r="F38">
        <v>4</v>
      </c>
      <c r="G38" t="s">
        <v>443</v>
      </c>
      <c r="H38" t="s">
        <v>27</v>
      </c>
      <c r="I38" t="s">
        <v>545</v>
      </c>
      <c r="K38">
        <v>254336</v>
      </c>
      <c r="L38" s="1">
        <v>43490</v>
      </c>
      <c r="R38" s="1">
        <v>43694</v>
      </c>
      <c r="S38">
        <v>1</v>
      </c>
      <c r="T38" t="s">
        <v>450</v>
      </c>
      <c r="U38" t="s">
        <v>424</v>
      </c>
    </row>
    <row r="39" spans="1:28" x14ac:dyDescent="0.3">
      <c r="A39">
        <v>1900004173</v>
      </c>
      <c r="B39" s="1">
        <v>43795</v>
      </c>
      <c r="C39" t="s">
        <v>556</v>
      </c>
      <c r="D39" t="s">
        <v>32</v>
      </c>
      <c r="E39" t="s">
        <v>29</v>
      </c>
      <c r="F39">
        <v>4</v>
      </c>
      <c r="G39" t="s">
        <v>443</v>
      </c>
      <c r="H39" t="s">
        <v>27</v>
      </c>
      <c r="I39" t="s">
        <v>546</v>
      </c>
      <c r="K39">
        <v>266949</v>
      </c>
      <c r="L39" s="1">
        <v>43490</v>
      </c>
      <c r="R39" s="1">
        <v>43694</v>
      </c>
      <c r="S39">
        <v>1</v>
      </c>
      <c r="T39" t="s">
        <v>450</v>
      </c>
      <c r="U39" t="s">
        <v>101</v>
      </c>
    </row>
    <row r="40" spans="1:28" x14ac:dyDescent="0.3">
      <c r="A40">
        <v>1900004404</v>
      </c>
      <c r="B40" s="1">
        <v>43805</v>
      </c>
      <c r="C40" t="s">
        <v>17</v>
      </c>
      <c r="D40" t="s">
        <v>32</v>
      </c>
      <c r="E40" t="s">
        <v>29</v>
      </c>
      <c r="F40">
        <v>4</v>
      </c>
      <c r="G40" t="s">
        <v>443</v>
      </c>
      <c r="H40" t="s">
        <v>27</v>
      </c>
      <c r="I40" t="s">
        <v>574</v>
      </c>
      <c r="J40" t="s">
        <v>123</v>
      </c>
      <c r="K40">
        <v>825</v>
      </c>
      <c r="L40" s="1">
        <v>43647</v>
      </c>
      <c r="R40" s="1">
        <v>43694</v>
      </c>
      <c r="S40">
        <v>1</v>
      </c>
      <c r="T40" t="s">
        <v>450</v>
      </c>
      <c r="U40" t="s">
        <v>223</v>
      </c>
    </row>
    <row r="41" spans="1:28" x14ac:dyDescent="0.3">
      <c r="A41">
        <v>1900004408</v>
      </c>
      <c r="B41" s="1">
        <v>43805</v>
      </c>
      <c r="C41" t="s">
        <v>17</v>
      </c>
      <c r="D41" t="s">
        <v>32</v>
      </c>
      <c r="E41" t="s">
        <v>29</v>
      </c>
      <c r="F41">
        <v>4</v>
      </c>
      <c r="G41" t="s">
        <v>443</v>
      </c>
      <c r="H41" t="s">
        <v>27</v>
      </c>
      <c r="I41" t="s">
        <v>575</v>
      </c>
      <c r="J41" t="s">
        <v>132</v>
      </c>
      <c r="K41">
        <v>1556</v>
      </c>
      <c r="L41" s="1">
        <v>43647</v>
      </c>
      <c r="R41" s="1">
        <v>43694</v>
      </c>
      <c r="S41">
        <v>6</v>
      </c>
      <c r="T41" t="s">
        <v>444</v>
      </c>
      <c r="U41" t="s">
        <v>42</v>
      </c>
    </row>
    <row r="42" spans="1:28" x14ac:dyDescent="0.3">
      <c r="A42">
        <v>1900004411</v>
      </c>
      <c r="B42" s="1">
        <v>43805</v>
      </c>
      <c r="C42" t="s">
        <v>17</v>
      </c>
      <c r="D42" t="s">
        <v>32</v>
      </c>
      <c r="E42" t="s">
        <v>29</v>
      </c>
      <c r="F42">
        <v>4</v>
      </c>
      <c r="G42" t="s">
        <v>443</v>
      </c>
      <c r="H42" t="s">
        <v>27</v>
      </c>
      <c r="I42" t="s">
        <v>576</v>
      </c>
      <c r="J42" t="s">
        <v>129</v>
      </c>
      <c r="K42">
        <v>12350</v>
      </c>
      <c r="L42" s="1">
        <v>43647</v>
      </c>
      <c r="R42" s="1">
        <v>43694</v>
      </c>
      <c r="S42">
        <v>6</v>
      </c>
      <c r="T42" t="s">
        <v>444</v>
      </c>
      <c r="U42" t="s">
        <v>429</v>
      </c>
    </row>
    <row r="43" spans="1:28" x14ac:dyDescent="0.3">
      <c r="A43">
        <v>1900004503</v>
      </c>
      <c r="B43" s="1">
        <v>43809</v>
      </c>
      <c r="C43" t="s">
        <v>17</v>
      </c>
      <c r="D43" t="s">
        <v>32</v>
      </c>
      <c r="E43" t="s">
        <v>29</v>
      </c>
      <c r="F43">
        <v>4</v>
      </c>
      <c r="G43" t="s">
        <v>443</v>
      </c>
      <c r="H43" t="s">
        <v>27</v>
      </c>
      <c r="I43" t="s">
        <v>580</v>
      </c>
      <c r="J43" t="s">
        <v>124</v>
      </c>
      <c r="K43">
        <v>1897</v>
      </c>
      <c r="L43" s="1">
        <v>43647</v>
      </c>
      <c r="R43" s="1">
        <v>43694</v>
      </c>
      <c r="S43">
        <v>4</v>
      </c>
      <c r="T43" t="s">
        <v>443</v>
      </c>
      <c r="U43">
        <v>304003763</v>
      </c>
    </row>
    <row r="44" spans="1:28" x14ac:dyDescent="0.3">
      <c r="A44">
        <v>1900004505</v>
      </c>
      <c r="B44" s="1">
        <v>43809</v>
      </c>
      <c r="C44" t="s">
        <v>17</v>
      </c>
      <c r="D44" t="s">
        <v>32</v>
      </c>
      <c r="E44" t="s">
        <v>29</v>
      </c>
      <c r="F44">
        <v>4</v>
      </c>
      <c r="G44" t="s">
        <v>443</v>
      </c>
      <c r="H44" t="s">
        <v>27</v>
      </c>
      <c r="I44" t="s">
        <v>581</v>
      </c>
      <c r="J44" t="s">
        <v>126</v>
      </c>
      <c r="K44">
        <v>42500</v>
      </c>
      <c r="L44" s="1">
        <v>43647</v>
      </c>
      <c r="R44" s="1">
        <v>43694</v>
      </c>
      <c r="S44">
        <v>4</v>
      </c>
      <c r="T44" t="s">
        <v>443</v>
      </c>
      <c r="U44" t="s">
        <v>209</v>
      </c>
    </row>
    <row r="45" spans="1:28" x14ac:dyDescent="0.3">
      <c r="A45">
        <v>1900004507</v>
      </c>
      <c r="B45" s="1">
        <v>43809</v>
      </c>
      <c r="C45" t="s">
        <v>17</v>
      </c>
      <c r="D45" t="s">
        <v>32</v>
      </c>
      <c r="E45" t="s">
        <v>29</v>
      </c>
      <c r="F45">
        <v>4</v>
      </c>
      <c r="G45" t="s">
        <v>443</v>
      </c>
      <c r="H45" t="s">
        <v>27</v>
      </c>
      <c r="I45" t="s">
        <v>582</v>
      </c>
      <c r="J45" t="s">
        <v>127</v>
      </c>
      <c r="K45">
        <v>10917</v>
      </c>
      <c r="L45" s="1">
        <v>43647</v>
      </c>
      <c r="R45" s="1">
        <v>43694</v>
      </c>
      <c r="S45">
        <v>6</v>
      </c>
      <c r="T45" t="s">
        <v>444</v>
      </c>
      <c r="U45" t="s">
        <v>378</v>
      </c>
    </row>
    <row r="46" spans="1:28" x14ac:dyDescent="0.3">
      <c r="A46">
        <v>1900004518</v>
      </c>
      <c r="B46" s="1">
        <v>43809</v>
      </c>
      <c r="C46" t="s">
        <v>17</v>
      </c>
      <c r="D46" t="s">
        <v>32</v>
      </c>
      <c r="E46" t="s">
        <v>29</v>
      </c>
      <c r="F46">
        <v>4</v>
      </c>
      <c r="G46" t="s">
        <v>443</v>
      </c>
      <c r="H46" t="s">
        <v>27</v>
      </c>
      <c r="I46" t="s">
        <v>583</v>
      </c>
      <c r="J46" t="s">
        <v>130</v>
      </c>
      <c r="K46">
        <v>3375</v>
      </c>
      <c r="L46" s="1">
        <v>43647</v>
      </c>
      <c r="R46" s="1">
        <v>43694</v>
      </c>
      <c r="S46">
        <v>4</v>
      </c>
      <c r="T46" t="s">
        <v>443</v>
      </c>
      <c r="U46" t="s">
        <v>134</v>
      </c>
    </row>
    <row r="47" spans="1:28" x14ac:dyDescent="0.3">
      <c r="A47">
        <v>1900004535</v>
      </c>
      <c r="B47" s="1">
        <v>43809</v>
      </c>
      <c r="C47" t="s">
        <v>556</v>
      </c>
      <c r="D47" t="s">
        <v>32</v>
      </c>
      <c r="E47" t="s">
        <v>29</v>
      </c>
      <c r="F47">
        <v>4</v>
      </c>
      <c r="G47" t="s">
        <v>443</v>
      </c>
      <c r="H47" t="s">
        <v>27</v>
      </c>
      <c r="I47" t="s">
        <v>584</v>
      </c>
      <c r="J47" t="s">
        <v>283</v>
      </c>
      <c r="K47">
        <v>320175</v>
      </c>
      <c r="L47" s="1">
        <v>43805</v>
      </c>
      <c r="R47" s="1">
        <v>43694</v>
      </c>
      <c r="S47">
        <v>4</v>
      </c>
      <c r="T47" t="s">
        <v>443</v>
      </c>
      <c r="U47" t="s">
        <v>176</v>
      </c>
    </row>
    <row r="48" spans="1:28" x14ac:dyDescent="0.3">
      <c r="A48">
        <v>1900004535</v>
      </c>
      <c r="B48" s="1">
        <v>43809</v>
      </c>
      <c r="C48" t="s">
        <v>556</v>
      </c>
      <c r="D48" t="s">
        <v>32</v>
      </c>
      <c r="E48" t="s">
        <v>29</v>
      </c>
      <c r="F48">
        <v>4</v>
      </c>
      <c r="G48" t="s">
        <v>443</v>
      </c>
      <c r="H48" t="s">
        <v>27</v>
      </c>
      <c r="I48" t="s">
        <v>585</v>
      </c>
      <c r="J48" t="s">
        <v>837</v>
      </c>
      <c r="K48">
        <v>320175</v>
      </c>
      <c r="L48" s="1">
        <v>43805</v>
      </c>
      <c r="R48" s="1">
        <v>43705</v>
      </c>
      <c r="S48">
        <v>1</v>
      </c>
      <c r="T48" t="s">
        <v>450</v>
      </c>
      <c r="U48">
        <v>1.31000501801E+19</v>
      </c>
    </row>
    <row r="49" spans="1:21" x14ac:dyDescent="0.3">
      <c r="A49">
        <v>1900004535</v>
      </c>
      <c r="B49" s="1">
        <v>43809</v>
      </c>
      <c r="C49" t="s">
        <v>556</v>
      </c>
      <c r="D49" t="s">
        <v>32</v>
      </c>
      <c r="E49" t="s">
        <v>29</v>
      </c>
      <c r="F49">
        <v>4</v>
      </c>
      <c r="G49" t="s">
        <v>443</v>
      </c>
      <c r="H49" t="s">
        <v>27</v>
      </c>
      <c r="I49" t="s">
        <v>586</v>
      </c>
      <c r="J49" t="s">
        <v>296</v>
      </c>
      <c r="K49">
        <v>320175</v>
      </c>
      <c r="L49" s="1">
        <v>43805</v>
      </c>
      <c r="R49" s="1">
        <v>43705</v>
      </c>
      <c r="S49">
        <v>3</v>
      </c>
      <c r="T49" t="s">
        <v>442</v>
      </c>
      <c r="U49">
        <v>43190133</v>
      </c>
    </row>
    <row r="50" spans="1:21" x14ac:dyDescent="0.3">
      <c r="A50">
        <v>1900004538</v>
      </c>
      <c r="B50" s="1">
        <v>43809</v>
      </c>
      <c r="C50" t="s">
        <v>556</v>
      </c>
      <c r="D50" t="s">
        <v>32</v>
      </c>
      <c r="E50" t="s">
        <v>29</v>
      </c>
      <c r="F50">
        <v>4</v>
      </c>
      <c r="G50" t="s">
        <v>443</v>
      </c>
      <c r="H50" t="s">
        <v>27</v>
      </c>
      <c r="I50" t="s">
        <v>587</v>
      </c>
      <c r="J50" t="s">
        <v>398</v>
      </c>
      <c r="K50">
        <v>168593</v>
      </c>
      <c r="L50" s="1">
        <v>43613</v>
      </c>
      <c r="R50" s="1">
        <v>43705</v>
      </c>
      <c r="S50">
        <v>3</v>
      </c>
      <c r="T50" t="s">
        <v>442</v>
      </c>
      <c r="U50">
        <v>43189992</v>
      </c>
    </row>
    <row r="51" spans="1:21" x14ac:dyDescent="0.3">
      <c r="A51">
        <v>1900004538</v>
      </c>
      <c r="B51" s="1">
        <v>43809</v>
      </c>
      <c r="C51" t="s">
        <v>556</v>
      </c>
      <c r="D51" t="s">
        <v>32</v>
      </c>
      <c r="E51" t="s">
        <v>29</v>
      </c>
      <c r="F51">
        <v>4</v>
      </c>
      <c r="G51" t="s">
        <v>443</v>
      </c>
      <c r="H51" t="s">
        <v>27</v>
      </c>
      <c r="I51" t="s">
        <v>588</v>
      </c>
      <c r="J51" t="s">
        <v>399</v>
      </c>
      <c r="K51">
        <v>168593</v>
      </c>
      <c r="L51" s="1">
        <v>43613</v>
      </c>
      <c r="R51" s="1">
        <v>43705</v>
      </c>
      <c r="S51">
        <v>5</v>
      </c>
      <c r="T51" t="s">
        <v>445</v>
      </c>
      <c r="U51">
        <v>41045400</v>
      </c>
    </row>
    <row r="52" spans="1:21" x14ac:dyDescent="0.3">
      <c r="A52">
        <v>1900004894</v>
      </c>
      <c r="B52" s="1">
        <v>43818</v>
      </c>
      <c r="C52" t="s">
        <v>17</v>
      </c>
      <c r="D52" t="s">
        <v>32</v>
      </c>
      <c r="E52" t="s">
        <v>29</v>
      </c>
      <c r="F52">
        <v>4</v>
      </c>
      <c r="G52" t="s">
        <v>443</v>
      </c>
      <c r="H52" t="s">
        <v>27</v>
      </c>
      <c r="I52" t="s">
        <v>589</v>
      </c>
      <c r="J52" t="s">
        <v>956</v>
      </c>
      <c r="K52">
        <v>2970</v>
      </c>
      <c r="L52" s="1">
        <v>43730</v>
      </c>
      <c r="R52" s="1">
        <v>43705</v>
      </c>
      <c r="S52">
        <v>5</v>
      </c>
      <c r="T52" t="s">
        <v>445</v>
      </c>
      <c r="U52">
        <v>41045403</v>
      </c>
    </row>
    <row r="53" spans="1:21" x14ac:dyDescent="0.3">
      <c r="A53">
        <v>1900004898</v>
      </c>
      <c r="B53" s="1">
        <v>43818</v>
      </c>
      <c r="C53" t="s">
        <v>17</v>
      </c>
      <c r="D53" t="s">
        <v>32</v>
      </c>
      <c r="E53" t="s">
        <v>29</v>
      </c>
      <c r="F53">
        <v>1</v>
      </c>
      <c r="G53" t="s">
        <v>450</v>
      </c>
      <c r="H53" t="s">
        <v>432</v>
      </c>
      <c r="I53" t="s">
        <v>590</v>
      </c>
      <c r="J53" t="s">
        <v>834</v>
      </c>
      <c r="K53">
        <v>7022</v>
      </c>
      <c r="L53" s="1">
        <v>43703</v>
      </c>
      <c r="R53" s="1">
        <v>43705</v>
      </c>
      <c r="S53">
        <v>13</v>
      </c>
      <c r="T53" t="s">
        <v>568</v>
      </c>
      <c r="U53" t="s">
        <v>343</v>
      </c>
    </row>
    <row r="54" spans="1:21" x14ac:dyDescent="0.3">
      <c r="A54">
        <v>1900004909</v>
      </c>
      <c r="B54" s="1">
        <v>43818</v>
      </c>
      <c r="C54" t="s">
        <v>17</v>
      </c>
      <c r="D54" t="s">
        <v>32</v>
      </c>
      <c r="E54" t="s">
        <v>29</v>
      </c>
      <c r="F54">
        <v>4</v>
      </c>
      <c r="G54" t="s">
        <v>443</v>
      </c>
      <c r="H54" t="s">
        <v>27</v>
      </c>
      <c r="I54" t="s">
        <v>591</v>
      </c>
      <c r="J54" t="s">
        <v>133</v>
      </c>
      <c r="K54">
        <v>202350</v>
      </c>
      <c r="L54" s="1">
        <v>43738</v>
      </c>
      <c r="R54" s="1">
        <v>43705</v>
      </c>
      <c r="S54">
        <v>13</v>
      </c>
      <c r="T54" t="s">
        <v>568</v>
      </c>
      <c r="U54" t="s">
        <v>305</v>
      </c>
    </row>
    <row r="55" spans="1:21" x14ac:dyDescent="0.3">
      <c r="A55">
        <v>1900004912</v>
      </c>
      <c r="B55" s="1">
        <v>43818</v>
      </c>
      <c r="C55" t="s">
        <v>17</v>
      </c>
      <c r="D55" t="s">
        <v>32</v>
      </c>
      <c r="E55" t="s">
        <v>29</v>
      </c>
      <c r="F55">
        <v>1</v>
      </c>
      <c r="G55" t="s">
        <v>450</v>
      </c>
      <c r="H55" t="s">
        <v>432</v>
      </c>
      <c r="I55" t="s">
        <v>592</v>
      </c>
      <c r="J55" t="s">
        <v>858</v>
      </c>
      <c r="K55">
        <v>87500</v>
      </c>
      <c r="L55" s="1">
        <v>43677</v>
      </c>
      <c r="R55" s="1">
        <v>43705</v>
      </c>
      <c r="S55">
        <v>1</v>
      </c>
      <c r="T55" t="s">
        <v>450</v>
      </c>
      <c r="U55" t="s">
        <v>50</v>
      </c>
    </row>
    <row r="56" spans="1:21" x14ac:dyDescent="0.3">
      <c r="A56">
        <v>1900004917</v>
      </c>
      <c r="B56" s="1">
        <v>43818</v>
      </c>
      <c r="C56" t="s">
        <v>17</v>
      </c>
      <c r="D56" t="s">
        <v>32</v>
      </c>
      <c r="E56" t="s">
        <v>29</v>
      </c>
      <c r="F56">
        <v>1</v>
      </c>
      <c r="G56" t="s">
        <v>450</v>
      </c>
      <c r="H56" t="s">
        <v>432</v>
      </c>
      <c r="I56" t="s">
        <v>593</v>
      </c>
      <c r="J56" t="s">
        <v>856</v>
      </c>
      <c r="K56">
        <v>44260</v>
      </c>
      <c r="L56" s="1">
        <v>43738</v>
      </c>
      <c r="R56" s="1">
        <v>43705</v>
      </c>
      <c r="S56">
        <v>4</v>
      </c>
      <c r="T56" t="s">
        <v>443</v>
      </c>
      <c r="U56" t="s">
        <v>137</v>
      </c>
    </row>
    <row r="57" spans="1:21" x14ac:dyDescent="0.3">
      <c r="A57">
        <v>1900004983</v>
      </c>
      <c r="B57" s="1">
        <v>43818</v>
      </c>
      <c r="C57" t="s">
        <v>17</v>
      </c>
      <c r="D57" t="s">
        <v>32</v>
      </c>
      <c r="E57" t="s">
        <v>29</v>
      </c>
      <c r="F57">
        <v>4</v>
      </c>
      <c r="G57" t="s">
        <v>443</v>
      </c>
      <c r="H57" t="s">
        <v>27</v>
      </c>
      <c r="I57" t="s">
        <v>600</v>
      </c>
      <c r="J57" t="s">
        <v>281</v>
      </c>
      <c r="K57">
        <v>26968</v>
      </c>
      <c r="L57" s="1">
        <v>43763</v>
      </c>
      <c r="R57" s="1">
        <v>43705</v>
      </c>
      <c r="S57">
        <v>4</v>
      </c>
      <c r="T57" t="s">
        <v>443</v>
      </c>
      <c r="U57">
        <v>304003761</v>
      </c>
    </row>
    <row r="58" spans="1:21" x14ac:dyDescent="0.3">
      <c r="A58">
        <v>1900004984</v>
      </c>
      <c r="B58" s="1">
        <v>43818</v>
      </c>
      <c r="C58" t="s">
        <v>17</v>
      </c>
      <c r="D58" t="s">
        <v>32</v>
      </c>
      <c r="E58" t="s">
        <v>29</v>
      </c>
      <c r="F58">
        <v>4</v>
      </c>
      <c r="G58" t="s">
        <v>443</v>
      </c>
      <c r="H58" t="s">
        <v>27</v>
      </c>
      <c r="I58" t="s">
        <v>601</v>
      </c>
      <c r="J58" t="s">
        <v>280</v>
      </c>
      <c r="K58">
        <v>2437</v>
      </c>
      <c r="L58" s="1">
        <v>43764</v>
      </c>
      <c r="R58" s="1">
        <v>43705</v>
      </c>
      <c r="S58">
        <v>4</v>
      </c>
      <c r="T58" t="s">
        <v>443</v>
      </c>
      <c r="U58" t="s">
        <v>263</v>
      </c>
    </row>
    <row r="59" spans="1:21" x14ac:dyDescent="0.3">
      <c r="A59">
        <v>1900004985</v>
      </c>
      <c r="B59" s="1">
        <v>43818</v>
      </c>
      <c r="C59" t="s">
        <v>17</v>
      </c>
      <c r="D59" t="s">
        <v>32</v>
      </c>
      <c r="E59" t="s">
        <v>29</v>
      </c>
      <c r="F59">
        <v>4</v>
      </c>
      <c r="G59" t="s">
        <v>443</v>
      </c>
      <c r="H59" t="s">
        <v>27</v>
      </c>
      <c r="I59" t="s">
        <v>602</v>
      </c>
      <c r="J59" t="s">
        <v>296</v>
      </c>
      <c r="K59">
        <v>53278</v>
      </c>
      <c r="L59" s="1">
        <v>43466</v>
      </c>
      <c r="R59" s="1">
        <v>43705</v>
      </c>
      <c r="S59">
        <v>4</v>
      </c>
      <c r="T59" t="s">
        <v>443</v>
      </c>
      <c r="U59" t="s">
        <v>135</v>
      </c>
    </row>
    <row r="60" spans="1:21" x14ac:dyDescent="0.3">
      <c r="A60">
        <v>1900004986</v>
      </c>
      <c r="B60" s="1">
        <v>43818</v>
      </c>
      <c r="C60" t="s">
        <v>17</v>
      </c>
      <c r="D60" t="s">
        <v>32</v>
      </c>
      <c r="E60" t="s">
        <v>29</v>
      </c>
      <c r="F60">
        <v>4</v>
      </c>
      <c r="G60" t="s">
        <v>443</v>
      </c>
      <c r="H60" t="s">
        <v>27</v>
      </c>
      <c r="I60" t="s">
        <v>603</v>
      </c>
      <c r="J60" t="s">
        <v>297</v>
      </c>
      <c r="K60">
        <v>30048</v>
      </c>
      <c r="L60" s="1">
        <v>43466</v>
      </c>
      <c r="R60" s="1">
        <v>43705</v>
      </c>
      <c r="S60">
        <v>13</v>
      </c>
      <c r="T60" t="s">
        <v>568</v>
      </c>
      <c r="U60" t="s">
        <v>331</v>
      </c>
    </row>
    <row r="61" spans="1:21" x14ac:dyDescent="0.3">
      <c r="A61">
        <v>1900004987</v>
      </c>
      <c r="B61" s="1">
        <v>43818</v>
      </c>
      <c r="C61" t="s">
        <v>17</v>
      </c>
      <c r="D61" t="s">
        <v>32</v>
      </c>
      <c r="E61" t="s">
        <v>29</v>
      </c>
      <c r="F61">
        <v>4</v>
      </c>
      <c r="G61" t="s">
        <v>443</v>
      </c>
      <c r="H61" t="s">
        <v>27</v>
      </c>
      <c r="I61" t="s">
        <v>604</v>
      </c>
      <c r="J61" t="s">
        <v>834</v>
      </c>
      <c r="K61">
        <v>12500</v>
      </c>
      <c r="L61" s="1">
        <v>43727</v>
      </c>
      <c r="R61" s="1">
        <v>43708</v>
      </c>
      <c r="S61">
        <v>13</v>
      </c>
      <c r="T61" t="s">
        <v>568</v>
      </c>
      <c r="U61" t="s">
        <v>328</v>
      </c>
    </row>
    <row r="62" spans="1:21" x14ac:dyDescent="0.3">
      <c r="A62">
        <v>1900005036</v>
      </c>
      <c r="B62" s="1">
        <v>43819</v>
      </c>
      <c r="C62" t="s">
        <v>17</v>
      </c>
      <c r="D62" t="s">
        <v>32</v>
      </c>
      <c r="E62" t="s">
        <v>29</v>
      </c>
      <c r="F62">
        <v>1</v>
      </c>
      <c r="G62" t="s">
        <v>450</v>
      </c>
      <c r="H62" t="s">
        <v>432</v>
      </c>
      <c r="I62" t="s">
        <v>605</v>
      </c>
      <c r="J62" t="s">
        <v>220</v>
      </c>
      <c r="K62">
        <v>3854</v>
      </c>
      <c r="L62" s="1">
        <v>43585</v>
      </c>
      <c r="R62" s="1">
        <v>43708</v>
      </c>
      <c r="S62">
        <v>13</v>
      </c>
      <c r="T62" t="s">
        <v>568</v>
      </c>
      <c r="U62" t="s">
        <v>307</v>
      </c>
    </row>
    <row r="63" spans="1:21" x14ac:dyDescent="0.3">
      <c r="A63">
        <v>1900005300</v>
      </c>
      <c r="B63" s="1">
        <v>43823</v>
      </c>
      <c r="C63" t="s">
        <v>556</v>
      </c>
      <c r="D63" t="s">
        <v>32</v>
      </c>
      <c r="E63" t="s">
        <v>29</v>
      </c>
      <c r="F63">
        <v>4</v>
      </c>
      <c r="G63" t="s">
        <v>443</v>
      </c>
      <c r="H63" t="s">
        <v>27</v>
      </c>
      <c r="I63" t="s">
        <v>606</v>
      </c>
      <c r="J63" t="s">
        <v>952</v>
      </c>
      <c r="K63">
        <v>132392</v>
      </c>
      <c r="L63" s="1">
        <v>43819</v>
      </c>
      <c r="R63" s="1">
        <v>43708</v>
      </c>
      <c r="S63">
        <v>13</v>
      </c>
      <c r="T63" t="s">
        <v>568</v>
      </c>
      <c r="U63" t="s">
        <v>329</v>
      </c>
    </row>
    <row r="64" spans="1:21" x14ac:dyDescent="0.3">
      <c r="A64">
        <v>1900005300</v>
      </c>
      <c r="B64" s="1">
        <v>43823</v>
      </c>
      <c r="C64" t="s">
        <v>556</v>
      </c>
      <c r="D64" t="s">
        <v>32</v>
      </c>
      <c r="E64" t="s">
        <v>29</v>
      </c>
      <c r="F64">
        <v>4</v>
      </c>
      <c r="G64" t="s">
        <v>443</v>
      </c>
      <c r="H64" t="s">
        <v>27</v>
      </c>
      <c r="I64" t="s">
        <v>607</v>
      </c>
      <c r="J64" t="s">
        <v>208</v>
      </c>
      <c r="K64">
        <v>132392</v>
      </c>
      <c r="L64" s="1">
        <v>43819</v>
      </c>
      <c r="R64" s="1">
        <v>43708</v>
      </c>
      <c r="S64">
        <v>4</v>
      </c>
      <c r="T64" t="s">
        <v>443</v>
      </c>
      <c r="U64" t="s">
        <v>219</v>
      </c>
    </row>
    <row r="65" spans="1:21" x14ac:dyDescent="0.3">
      <c r="A65">
        <v>1900005300</v>
      </c>
      <c r="B65" s="1">
        <v>43823</v>
      </c>
      <c r="C65" t="s">
        <v>556</v>
      </c>
      <c r="D65" t="s">
        <v>32</v>
      </c>
      <c r="E65" t="s">
        <v>29</v>
      </c>
      <c r="F65">
        <v>4</v>
      </c>
      <c r="G65" t="s">
        <v>443</v>
      </c>
      <c r="H65" t="s">
        <v>27</v>
      </c>
      <c r="I65" t="s">
        <v>608</v>
      </c>
      <c r="J65" t="s">
        <v>830</v>
      </c>
      <c r="K65">
        <v>132392</v>
      </c>
      <c r="L65" s="1">
        <v>43819</v>
      </c>
      <c r="R65" s="1">
        <v>43711</v>
      </c>
      <c r="S65">
        <v>4</v>
      </c>
      <c r="T65" t="s">
        <v>443</v>
      </c>
      <c r="U65" t="s">
        <v>290</v>
      </c>
    </row>
    <row r="66" spans="1:21" x14ac:dyDescent="0.3">
      <c r="A66">
        <v>1900005300</v>
      </c>
      <c r="B66" s="1">
        <v>43823</v>
      </c>
      <c r="C66" t="s">
        <v>556</v>
      </c>
      <c r="D66" t="s">
        <v>32</v>
      </c>
      <c r="E66" t="s">
        <v>29</v>
      </c>
      <c r="F66">
        <v>4</v>
      </c>
      <c r="G66" t="s">
        <v>443</v>
      </c>
      <c r="H66" t="s">
        <v>27</v>
      </c>
      <c r="I66" t="s">
        <v>609</v>
      </c>
      <c r="J66" t="s">
        <v>219</v>
      </c>
      <c r="K66">
        <v>132392</v>
      </c>
      <c r="L66" s="1">
        <v>43819</v>
      </c>
      <c r="R66" s="1">
        <v>43713</v>
      </c>
      <c r="S66">
        <v>1</v>
      </c>
      <c r="T66" t="s">
        <v>450</v>
      </c>
      <c r="U66">
        <v>2000010048</v>
      </c>
    </row>
    <row r="67" spans="1:21" x14ac:dyDescent="0.3">
      <c r="A67">
        <v>1900005329</v>
      </c>
      <c r="B67" s="1">
        <v>43823</v>
      </c>
      <c r="C67" t="s">
        <v>17</v>
      </c>
      <c r="D67" t="s">
        <v>32</v>
      </c>
      <c r="E67" t="s">
        <v>29</v>
      </c>
      <c r="F67">
        <v>1</v>
      </c>
      <c r="G67" t="s">
        <v>450</v>
      </c>
      <c r="H67" t="s">
        <v>432</v>
      </c>
      <c r="I67" t="s">
        <v>612</v>
      </c>
      <c r="J67" t="s">
        <v>834</v>
      </c>
      <c r="K67">
        <v>2089</v>
      </c>
      <c r="L67" s="1">
        <v>43703</v>
      </c>
      <c r="R67" s="1">
        <v>43713</v>
      </c>
      <c r="S67">
        <v>6</v>
      </c>
      <c r="T67" t="s">
        <v>444</v>
      </c>
      <c r="U67" t="s">
        <v>395</v>
      </c>
    </row>
    <row r="68" spans="1:21" x14ac:dyDescent="0.3">
      <c r="A68">
        <v>1900005331</v>
      </c>
      <c r="B68" s="1">
        <v>43823</v>
      </c>
      <c r="C68" t="s">
        <v>17</v>
      </c>
      <c r="D68" t="s">
        <v>32</v>
      </c>
      <c r="E68" t="s">
        <v>29</v>
      </c>
      <c r="F68">
        <v>4</v>
      </c>
      <c r="G68" t="s">
        <v>443</v>
      </c>
      <c r="H68" t="s">
        <v>27</v>
      </c>
      <c r="I68" t="s">
        <v>613</v>
      </c>
      <c r="J68" t="s">
        <v>409</v>
      </c>
      <c r="K68">
        <v>8580</v>
      </c>
      <c r="L68" s="1">
        <v>43729</v>
      </c>
      <c r="R68" s="1">
        <v>43717</v>
      </c>
      <c r="S68">
        <v>5</v>
      </c>
      <c r="T68" t="s">
        <v>445</v>
      </c>
      <c r="U68">
        <v>43187020</v>
      </c>
    </row>
    <row r="69" spans="1:21" x14ac:dyDescent="0.3">
      <c r="A69">
        <v>1900005394</v>
      </c>
      <c r="B69" s="1">
        <v>43824</v>
      </c>
      <c r="C69" t="s">
        <v>17</v>
      </c>
      <c r="D69" t="s">
        <v>32</v>
      </c>
      <c r="E69" t="s">
        <v>29</v>
      </c>
      <c r="F69">
        <v>4</v>
      </c>
      <c r="G69" t="s">
        <v>443</v>
      </c>
      <c r="H69" t="s">
        <v>27</v>
      </c>
      <c r="I69" t="s">
        <v>614</v>
      </c>
      <c r="J69" t="s">
        <v>128</v>
      </c>
      <c r="K69">
        <v>60713</v>
      </c>
      <c r="L69" s="1">
        <v>43647</v>
      </c>
      <c r="R69" s="1">
        <v>43717</v>
      </c>
      <c r="S69">
        <v>6</v>
      </c>
      <c r="T69" t="s">
        <v>444</v>
      </c>
      <c r="U69" t="s">
        <v>429</v>
      </c>
    </row>
    <row r="70" spans="1:21" x14ac:dyDescent="0.3">
      <c r="A70">
        <v>1900005396</v>
      </c>
      <c r="B70" s="1">
        <v>43824</v>
      </c>
      <c r="C70" t="s">
        <v>17</v>
      </c>
      <c r="D70" t="s">
        <v>32</v>
      </c>
      <c r="E70" t="s">
        <v>29</v>
      </c>
      <c r="F70">
        <v>4</v>
      </c>
      <c r="G70" t="s">
        <v>443</v>
      </c>
      <c r="H70" t="s">
        <v>27</v>
      </c>
      <c r="I70" t="s">
        <v>616</v>
      </c>
      <c r="J70" t="s">
        <v>145</v>
      </c>
      <c r="K70">
        <v>71765</v>
      </c>
      <c r="L70" s="1">
        <v>43764</v>
      </c>
      <c r="R70" s="1">
        <v>43717</v>
      </c>
      <c r="S70">
        <v>4</v>
      </c>
      <c r="T70" t="s">
        <v>443</v>
      </c>
      <c r="U70" t="s">
        <v>285</v>
      </c>
    </row>
    <row r="71" spans="1:21" x14ac:dyDescent="0.3">
      <c r="A71">
        <v>1900005527</v>
      </c>
      <c r="B71" s="1">
        <v>43825</v>
      </c>
      <c r="C71" t="s">
        <v>17</v>
      </c>
      <c r="D71" t="s">
        <v>32</v>
      </c>
      <c r="E71" t="s">
        <v>29</v>
      </c>
      <c r="F71">
        <v>4</v>
      </c>
      <c r="G71" t="s">
        <v>443</v>
      </c>
      <c r="H71" t="s">
        <v>27</v>
      </c>
      <c r="I71" t="s">
        <v>620</v>
      </c>
      <c r="J71" t="s">
        <v>847</v>
      </c>
      <c r="K71">
        <v>77400</v>
      </c>
      <c r="L71" s="1">
        <v>43687</v>
      </c>
      <c r="R71" s="1">
        <v>43725</v>
      </c>
      <c r="S71">
        <v>1</v>
      </c>
      <c r="T71" t="s">
        <v>450</v>
      </c>
      <c r="U71" t="s">
        <v>292</v>
      </c>
    </row>
    <row r="72" spans="1:21" x14ac:dyDescent="0.3">
      <c r="A72">
        <v>1900005528</v>
      </c>
      <c r="B72" s="1">
        <v>43825</v>
      </c>
      <c r="C72" t="s">
        <v>17</v>
      </c>
      <c r="D72" t="s">
        <v>32</v>
      </c>
      <c r="E72" t="s">
        <v>29</v>
      </c>
      <c r="F72">
        <v>4</v>
      </c>
      <c r="G72" t="s">
        <v>443</v>
      </c>
      <c r="H72" t="s">
        <v>27</v>
      </c>
      <c r="I72" t="s">
        <v>621</v>
      </c>
      <c r="J72" t="s">
        <v>847</v>
      </c>
      <c r="K72">
        <v>302812</v>
      </c>
      <c r="L72" s="1">
        <v>43687</v>
      </c>
      <c r="R72" s="1">
        <v>43725</v>
      </c>
      <c r="S72">
        <v>4</v>
      </c>
      <c r="T72" t="s">
        <v>443</v>
      </c>
      <c r="U72" t="s">
        <v>214</v>
      </c>
    </row>
    <row r="73" spans="1:21" x14ac:dyDescent="0.3">
      <c r="A73">
        <v>1900005761</v>
      </c>
      <c r="B73" s="1">
        <v>43827</v>
      </c>
      <c r="C73" t="s">
        <v>17</v>
      </c>
      <c r="D73" t="s">
        <v>32</v>
      </c>
      <c r="E73" t="s">
        <v>29</v>
      </c>
      <c r="F73">
        <v>4</v>
      </c>
      <c r="G73" t="s">
        <v>443</v>
      </c>
      <c r="H73" t="s">
        <v>27</v>
      </c>
      <c r="I73" t="s">
        <v>628</v>
      </c>
      <c r="J73" t="s">
        <v>125</v>
      </c>
      <c r="K73">
        <v>19181</v>
      </c>
      <c r="L73" s="1">
        <v>43679</v>
      </c>
      <c r="R73" s="1">
        <v>43725</v>
      </c>
      <c r="S73">
        <v>6</v>
      </c>
      <c r="T73" t="s">
        <v>444</v>
      </c>
      <c r="U73" t="s">
        <v>429</v>
      </c>
    </row>
    <row r="74" spans="1:21" x14ac:dyDescent="0.3">
      <c r="A74">
        <v>1900005771</v>
      </c>
      <c r="B74" s="1">
        <v>43827</v>
      </c>
      <c r="C74" t="s">
        <v>17</v>
      </c>
      <c r="D74" t="s">
        <v>32</v>
      </c>
      <c r="E74" t="s">
        <v>29</v>
      </c>
      <c r="F74">
        <v>4</v>
      </c>
      <c r="G74" t="s">
        <v>443</v>
      </c>
      <c r="H74" t="s">
        <v>27</v>
      </c>
      <c r="I74" t="s">
        <v>633</v>
      </c>
      <c r="J74" t="s">
        <v>167</v>
      </c>
      <c r="K74">
        <v>2853</v>
      </c>
      <c r="L74" s="1">
        <v>43639</v>
      </c>
      <c r="R74" s="1">
        <v>43725</v>
      </c>
      <c r="S74">
        <v>6</v>
      </c>
      <c r="T74" t="s">
        <v>444</v>
      </c>
      <c r="U74" t="s">
        <v>377</v>
      </c>
    </row>
    <row r="75" spans="1:21" x14ac:dyDescent="0.3">
      <c r="A75">
        <v>1900005772</v>
      </c>
      <c r="B75" s="1">
        <v>43827</v>
      </c>
      <c r="C75" t="s">
        <v>17</v>
      </c>
      <c r="D75" t="s">
        <v>32</v>
      </c>
      <c r="E75" t="s">
        <v>29</v>
      </c>
      <c r="F75">
        <v>4</v>
      </c>
      <c r="G75" t="s">
        <v>443</v>
      </c>
      <c r="H75" t="s">
        <v>27</v>
      </c>
      <c r="I75" t="s">
        <v>634</v>
      </c>
      <c r="J75" t="s">
        <v>168</v>
      </c>
      <c r="K75">
        <v>495</v>
      </c>
      <c r="L75" s="1">
        <v>43639</v>
      </c>
      <c r="R75" s="1">
        <v>43725</v>
      </c>
      <c r="S75">
        <v>1</v>
      </c>
      <c r="T75" t="s">
        <v>450</v>
      </c>
      <c r="U75" t="s">
        <v>212</v>
      </c>
    </row>
    <row r="76" spans="1:21" x14ac:dyDescent="0.3">
      <c r="A76">
        <v>1900005773</v>
      </c>
      <c r="B76" s="1">
        <v>43827</v>
      </c>
      <c r="C76" t="s">
        <v>17</v>
      </c>
      <c r="D76" t="s">
        <v>32</v>
      </c>
      <c r="E76" t="s">
        <v>29</v>
      </c>
      <c r="F76">
        <v>4</v>
      </c>
      <c r="G76" t="s">
        <v>443</v>
      </c>
      <c r="H76" t="s">
        <v>27</v>
      </c>
      <c r="I76" t="s">
        <v>635</v>
      </c>
      <c r="J76" t="s">
        <v>163</v>
      </c>
      <c r="K76">
        <v>5891</v>
      </c>
      <c r="L76" s="1">
        <v>43500</v>
      </c>
      <c r="R76" s="1">
        <v>43725</v>
      </c>
      <c r="S76">
        <v>6</v>
      </c>
      <c r="T76" t="s">
        <v>444</v>
      </c>
      <c r="U76" t="s">
        <v>70</v>
      </c>
    </row>
    <row r="77" spans="1:21" x14ac:dyDescent="0.3">
      <c r="A77">
        <v>1900005786</v>
      </c>
      <c r="B77" s="1">
        <v>43827</v>
      </c>
      <c r="C77" t="s">
        <v>17</v>
      </c>
      <c r="D77" t="s">
        <v>32</v>
      </c>
      <c r="E77" t="s">
        <v>29</v>
      </c>
      <c r="F77">
        <v>4</v>
      </c>
      <c r="G77" t="s">
        <v>443</v>
      </c>
      <c r="H77" t="s">
        <v>27</v>
      </c>
      <c r="I77" t="s">
        <v>648</v>
      </c>
      <c r="J77" t="s">
        <v>412</v>
      </c>
      <c r="K77">
        <v>8625</v>
      </c>
      <c r="L77" s="1">
        <v>43729</v>
      </c>
      <c r="R77" s="1">
        <v>43728</v>
      </c>
      <c r="S77">
        <v>4</v>
      </c>
      <c r="T77" t="s">
        <v>443</v>
      </c>
      <c r="U77" t="s">
        <v>136</v>
      </c>
    </row>
    <row r="78" spans="1:21" x14ac:dyDescent="0.3">
      <c r="A78">
        <v>1900005787</v>
      </c>
      <c r="B78" s="1">
        <v>43827</v>
      </c>
      <c r="C78" t="s">
        <v>17</v>
      </c>
      <c r="D78" t="s">
        <v>32</v>
      </c>
      <c r="E78" t="s">
        <v>29</v>
      </c>
      <c r="F78">
        <v>4</v>
      </c>
      <c r="G78" t="s">
        <v>443</v>
      </c>
      <c r="H78" t="s">
        <v>27</v>
      </c>
      <c r="I78" t="s">
        <v>649</v>
      </c>
      <c r="J78" t="s">
        <v>410</v>
      </c>
      <c r="K78">
        <v>4579</v>
      </c>
      <c r="L78" s="1">
        <v>43729</v>
      </c>
      <c r="R78" s="1">
        <v>43738</v>
      </c>
      <c r="S78">
        <v>13</v>
      </c>
      <c r="T78" t="s">
        <v>568</v>
      </c>
      <c r="U78" t="s">
        <v>306</v>
      </c>
    </row>
    <row r="79" spans="1:21" x14ac:dyDescent="0.3">
      <c r="A79">
        <v>1900005788</v>
      </c>
      <c r="B79" s="1">
        <v>43827</v>
      </c>
      <c r="C79" t="s">
        <v>17</v>
      </c>
      <c r="D79" t="s">
        <v>32</v>
      </c>
      <c r="E79" t="s">
        <v>29</v>
      </c>
      <c r="F79">
        <v>4</v>
      </c>
      <c r="G79" t="s">
        <v>443</v>
      </c>
      <c r="H79" t="s">
        <v>27</v>
      </c>
      <c r="I79" t="s">
        <v>650</v>
      </c>
      <c r="J79" t="s">
        <v>405</v>
      </c>
      <c r="K79">
        <v>1980</v>
      </c>
      <c r="L79" s="1">
        <v>43630</v>
      </c>
      <c r="R79" s="1">
        <v>43738</v>
      </c>
      <c r="S79">
        <v>4</v>
      </c>
      <c r="T79" t="s">
        <v>443</v>
      </c>
      <c r="U79">
        <v>3.1142011248201999E+18</v>
      </c>
    </row>
    <row r="80" spans="1:21" x14ac:dyDescent="0.3">
      <c r="A80">
        <v>1900005789</v>
      </c>
      <c r="B80" s="1">
        <v>43827</v>
      </c>
      <c r="C80" t="s">
        <v>17</v>
      </c>
      <c r="D80" t="s">
        <v>32</v>
      </c>
      <c r="E80" t="s">
        <v>29</v>
      </c>
      <c r="F80">
        <v>4</v>
      </c>
      <c r="G80" t="s">
        <v>443</v>
      </c>
      <c r="H80" t="s">
        <v>27</v>
      </c>
      <c r="I80" t="s">
        <v>651</v>
      </c>
      <c r="J80" t="s">
        <v>411</v>
      </c>
      <c r="K80">
        <v>3330</v>
      </c>
      <c r="L80" s="1">
        <v>43729</v>
      </c>
      <c r="R80" s="1">
        <v>43748</v>
      </c>
      <c r="S80">
        <v>6</v>
      </c>
      <c r="T80" t="s">
        <v>444</v>
      </c>
      <c r="U80" t="s">
        <v>68</v>
      </c>
    </row>
    <row r="81" spans="1:21" x14ac:dyDescent="0.3">
      <c r="A81">
        <v>2000001086</v>
      </c>
      <c r="B81" s="1">
        <v>43833</v>
      </c>
      <c r="C81" t="s">
        <v>17</v>
      </c>
      <c r="D81" t="s">
        <v>32</v>
      </c>
      <c r="E81" t="s">
        <v>29</v>
      </c>
      <c r="F81">
        <v>1</v>
      </c>
      <c r="G81" t="s">
        <v>450</v>
      </c>
      <c r="H81" t="s">
        <v>432</v>
      </c>
      <c r="I81" t="s">
        <v>668</v>
      </c>
      <c r="J81" t="s">
        <v>898</v>
      </c>
      <c r="K81">
        <v>49401</v>
      </c>
      <c r="L81" s="1">
        <v>43468</v>
      </c>
      <c r="R81" s="1">
        <v>43748</v>
      </c>
      <c r="S81">
        <v>6</v>
      </c>
      <c r="T81" t="s">
        <v>444</v>
      </c>
      <c r="U81" t="s">
        <v>112</v>
      </c>
    </row>
    <row r="82" spans="1:21" x14ac:dyDescent="0.3">
      <c r="A82">
        <v>2000001589</v>
      </c>
      <c r="B82" s="1">
        <v>43846</v>
      </c>
      <c r="C82" t="s">
        <v>17</v>
      </c>
      <c r="D82" t="s">
        <v>32</v>
      </c>
      <c r="E82" t="s">
        <v>29</v>
      </c>
      <c r="F82">
        <v>4</v>
      </c>
      <c r="G82" t="s">
        <v>443</v>
      </c>
      <c r="H82" t="s">
        <v>27</v>
      </c>
      <c r="I82" t="s">
        <v>675</v>
      </c>
      <c r="J82" t="s">
        <v>138</v>
      </c>
      <c r="K82">
        <v>1112</v>
      </c>
      <c r="L82" s="1">
        <v>43488</v>
      </c>
      <c r="R82" s="1">
        <v>43748</v>
      </c>
      <c r="S82">
        <v>13</v>
      </c>
      <c r="T82" t="s">
        <v>568</v>
      </c>
      <c r="U82" t="s">
        <v>314</v>
      </c>
    </row>
    <row r="83" spans="1:21" x14ac:dyDescent="0.3">
      <c r="A83">
        <v>1900001087</v>
      </c>
      <c r="B83" s="1">
        <v>43566</v>
      </c>
      <c r="C83" t="s">
        <v>556</v>
      </c>
      <c r="D83" t="s">
        <v>32</v>
      </c>
      <c r="E83" t="s">
        <v>16</v>
      </c>
      <c r="F83">
        <v>10</v>
      </c>
      <c r="G83" t="s">
        <v>441</v>
      </c>
      <c r="H83" t="s">
        <v>431</v>
      </c>
      <c r="I83" t="s">
        <v>454</v>
      </c>
      <c r="K83">
        <v>84746</v>
      </c>
      <c r="L83" s="1">
        <v>43565</v>
      </c>
      <c r="R83" s="1">
        <v>43748</v>
      </c>
      <c r="S83">
        <v>6</v>
      </c>
      <c r="T83" t="s">
        <v>444</v>
      </c>
      <c r="U83" t="s">
        <v>377</v>
      </c>
    </row>
    <row r="84" spans="1:21" x14ac:dyDescent="0.3">
      <c r="A84">
        <v>1900001165</v>
      </c>
      <c r="B84" s="1">
        <v>43627</v>
      </c>
      <c r="C84" t="s">
        <v>17</v>
      </c>
      <c r="D84" t="s">
        <v>32</v>
      </c>
      <c r="E84" t="s">
        <v>20</v>
      </c>
      <c r="F84">
        <v>5</v>
      </c>
      <c r="G84" t="s">
        <v>445</v>
      </c>
      <c r="H84" t="s">
        <v>431</v>
      </c>
      <c r="I84" t="s">
        <v>459</v>
      </c>
      <c r="J84" t="s">
        <v>879</v>
      </c>
      <c r="K84">
        <v>58300</v>
      </c>
      <c r="L84" s="1">
        <v>43512</v>
      </c>
      <c r="R84" s="1">
        <v>43748</v>
      </c>
      <c r="S84">
        <v>6</v>
      </c>
      <c r="T84" t="s">
        <v>444</v>
      </c>
      <c r="U84">
        <v>54407334</v>
      </c>
    </row>
    <row r="85" spans="1:21" x14ac:dyDescent="0.3">
      <c r="A85">
        <v>1900001282</v>
      </c>
      <c r="B85" s="1">
        <v>43659</v>
      </c>
      <c r="C85" t="s">
        <v>17</v>
      </c>
      <c r="D85" t="s">
        <v>32</v>
      </c>
      <c r="E85" t="s">
        <v>20</v>
      </c>
      <c r="F85">
        <v>6</v>
      </c>
      <c r="G85" t="s">
        <v>444</v>
      </c>
      <c r="H85" t="s">
        <v>431</v>
      </c>
      <c r="I85" t="s">
        <v>463</v>
      </c>
      <c r="J85" t="s">
        <v>377</v>
      </c>
      <c r="K85">
        <v>32392</v>
      </c>
      <c r="L85" s="1">
        <v>43595</v>
      </c>
      <c r="R85" s="1">
        <v>43748</v>
      </c>
      <c r="S85">
        <v>6</v>
      </c>
      <c r="T85" t="s">
        <v>444</v>
      </c>
      <c r="U85" t="s">
        <v>396</v>
      </c>
    </row>
    <row r="86" spans="1:21" x14ac:dyDescent="0.3">
      <c r="A86">
        <v>1900001293</v>
      </c>
      <c r="B86" s="1">
        <v>43662</v>
      </c>
      <c r="C86" t="s">
        <v>17</v>
      </c>
      <c r="D86" t="s">
        <v>32</v>
      </c>
      <c r="E86" t="s">
        <v>16</v>
      </c>
      <c r="F86">
        <v>13</v>
      </c>
      <c r="G86" t="s">
        <v>568</v>
      </c>
      <c r="H86" t="s">
        <v>432</v>
      </c>
      <c r="I86" t="s">
        <v>464</v>
      </c>
      <c r="J86" t="s">
        <v>225</v>
      </c>
      <c r="K86">
        <v>162500</v>
      </c>
      <c r="L86" s="1">
        <v>43560</v>
      </c>
      <c r="R86" s="1">
        <v>43755</v>
      </c>
      <c r="S86">
        <v>2</v>
      </c>
      <c r="T86" t="s">
        <v>451</v>
      </c>
      <c r="U86">
        <v>2.9992028733097999E+18</v>
      </c>
    </row>
    <row r="87" spans="1:21" x14ac:dyDescent="0.3">
      <c r="A87">
        <v>1900001294</v>
      </c>
      <c r="B87" s="1">
        <v>43662</v>
      </c>
      <c r="C87" t="s">
        <v>17</v>
      </c>
      <c r="D87" t="s">
        <v>32</v>
      </c>
      <c r="E87" t="s">
        <v>16</v>
      </c>
      <c r="F87">
        <v>13</v>
      </c>
      <c r="G87" t="s">
        <v>568</v>
      </c>
      <c r="H87" t="s">
        <v>432</v>
      </c>
      <c r="I87" t="s">
        <v>465</v>
      </c>
      <c r="J87" t="s">
        <v>226</v>
      </c>
      <c r="K87">
        <v>250000</v>
      </c>
      <c r="L87" s="1">
        <v>43573</v>
      </c>
      <c r="R87" s="1">
        <v>43755</v>
      </c>
      <c r="S87">
        <v>13</v>
      </c>
      <c r="T87" t="s">
        <v>568</v>
      </c>
      <c r="U87" t="s">
        <v>109</v>
      </c>
    </row>
    <row r="88" spans="1:21" x14ac:dyDescent="0.3">
      <c r="A88">
        <v>1900001306</v>
      </c>
      <c r="B88" s="1">
        <v>43663</v>
      </c>
      <c r="C88" t="s">
        <v>17</v>
      </c>
      <c r="D88" t="s">
        <v>32</v>
      </c>
      <c r="E88" t="s">
        <v>16</v>
      </c>
      <c r="F88">
        <v>2</v>
      </c>
      <c r="G88" t="s">
        <v>451</v>
      </c>
      <c r="H88" t="s">
        <v>432</v>
      </c>
      <c r="I88" t="s">
        <v>468</v>
      </c>
      <c r="J88" t="s">
        <v>194</v>
      </c>
      <c r="K88">
        <v>60025</v>
      </c>
      <c r="L88" s="1">
        <v>43577</v>
      </c>
      <c r="R88" s="1">
        <v>43755</v>
      </c>
      <c r="S88">
        <v>5</v>
      </c>
      <c r="T88" t="s">
        <v>445</v>
      </c>
      <c r="U88" t="s">
        <v>44</v>
      </c>
    </row>
    <row r="89" spans="1:21" x14ac:dyDescent="0.3">
      <c r="A89">
        <v>1900001308</v>
      </c>
      <c r="B89" s="1">
        <v>43663</v>
      </c>
      <c r="C89" t="s">
        <v>17</v>
      </c>
      <c r="D89" t="s">
        <v>32</v>
      </c>
      <c r="E89" t="s">
        <v>38</v>
      </c>
      <c r="F89">
        <v>3</v>
      </c>
      <c r="G89" t="s">
        <v>442</v>
      </c>
      <c r="H89" t="s">
        <v>432</v>
      </c>
      <c r="I89" t="s">
        <v>469</v>
      </c>
      <c r="J89" t="s">
        <v>863</v>
      </c>
      <c r="K89">
        <v>134736</v>
      </c>
      <c r="L89" s="1">
        <v>43580</v>
      </c>
      <c r="R89" s="1">
        <v>43755</v>
      </c>
      <c r="S89">
        <v>2</v>
      </c>
      <c r="T89" t="s">
        <v>451</v>
      </c>
      <c r="U89">
        <v>2.9992028732742001E+18</v>
      </c>
    </row>
    <row r="90" spans="1:21" x14ac:dyDescent="0.3">
      <c r="A90">
        <v>1900001342</v>
      </c>
      <c r="B90" s="1">
        <v>43669</v>
      </c>
      <c r="C90" t="s">
        <v>17</v>
      </c>
      <c r="D90" t="s">
        <v>32</v>
      </c>
      <c r="E90" t="s">
        <v>20</v>
      </c>
      <c r="F90">
        <v>6</v>
      </c>
      <c r="G90" t="s">
        <v>444</v>
      </c>
      <c r="H90" t="s">
        <v>27</v>
      </c>
      <c r="I90" t="s">
        <v>470</v>
      </c>
      <c r="J90" t="s">
        <v>377</v>
      </c>
      <c r="K90">
        <v>914999</v>
      </c>
      <c r="L90" s="1">
        <v>43466</v>
      </c>
      <c r="R90" s="1">
        <v>43781</v>
      </c>
      <c r="S90">
        <v>10</v>
      </c>
      <c r="T90" t="s">
        <v>441</v>
      </c>
      <c r="U90">
        <v>14055133</v>
      </c>
    </row>
    <row r="91" spans="1:21" x14ac:dyDescent="0.3">
      <c r="A91">
        <v>1900001361</v>
      </c>
      <c r="B91" s="1">
        <v>43673</v>
      </c>
      <c r="C91" t="s">
        <v>17</v>
      </c>
      <c r="D91" t="s">
        <v>32</v>
      </c>
      <c r="E91" t="s">
        <v>16</v>
      </c>
      <c r="F91">
        <v>3</v>
      </c>
      <c r="G91" t="s">
        <v>442</v>
      </c>
      <c r="H91" t="s">
        <v>432</v>
      </c>
      <c r="I91" t="s">
        <v>474</v>
      </c>
      <c r="J91" t="s">
        <v>935</v>
      </c>
      <c r="K91">
        <v>74250</v>
      </c>
      <c r="L91" s="1">
        <v>43556</v>
      </c>
      <c r="R91" s="1">
        <v>43781</v>
      </c>
      <c r="S91">
        <v>2</v>
      </c>
      <c r="T91" t="s">
        <v>451</v>
      </c>
    </row>
    <row r="92" spans="1:21" x14ac:dyDescent="0.3">
      <c r="A92">
        <v>1900001376</v>
      </c>
      <c r="B92" s="1">
        <v>43675</v>
      </c>
      <c r="C92" t="s">
        <v>17</v>
      </c>
      <c r="D92" t="s">
        <v>32</v>
      </c>
      <c r="E92" t="s">
        <v>20</v>
      </c>
      <c r="F92">
        <v>6</v>
      </c>
      <c r="G92" t="s">
        <v>444</v>
      </c>
      <c r="H92" t="s">
        <v>431</v>
      </c>
      <c r="I92" t="s">
        <v>475</v>
      </c>
      <c r="J92" t="s">
        <v>378</v>
      </c>
      <c r="K92">
        <v>1614</v>
      </c>
      <c r="L92" s="1">
        <v>43535</v>
      </c>
      <c r="R92" s="1">
        <v>43781</v>
      </c>
      <c r="S92">
        <v>2</v>
      </c>
      <c r="T92" t="s">
        <v>451</v>
      </c>
    </row>
    <row r="93" spans="1:21" x14ac:dyDescent="0.3">
      <c r="A93">
        <v>1900001377</v>
      </c>
      <c r="B93" s="1">
        <v>43675</v>
      </c>
      <c r="C93" t="s">
        <v>17</v>
      </c>
      <c r="D93" t="s">
        <v>32</v>
      </c>
      <c r="E93" t="s">
        <v>23</v>
      </c>
      <c r="F93">
        <v>13</v>
      </c>
      <c r="G93" t="s">
        <v>568</v>
      </c>
      <c r="H93" t="s">
        <v>432</v>
      </c>
      <c r="I93" t="s">
        <v>476</v>
      </c>
      <c r="J93" t="s">
        <v>313</v>
      </c>
      <c r="K93">
        <v>11540</v>
      </c>
      <c r="L93" s="1">
        <v>43494</v>
      </c>
      <c r="R93" s="1">
        <v>43795</v>
      </c>
      <c r="S93">
        <v>4</v>
      </c>
      <c r="T93" t="s">
        <v>443</v>
      </c>
    </row>
    <row r="94" spans="1:21" x14ac:dyDescent="0.3">
      <c r="A94">
        <v>1900001392</v>
      </c>
      <c r="B94" s="1">
        <v>43677</v>
      </c>
      <c r="C94" t="s">
        <v>17</v>
      </c>
      <c r="D94" t="s">
        <v>32</v>
      </c>
      <c r="E94" t="s">
        <v>20</v>
      </c>
      <c r="F94">
        <v>6</v>
      </c>
      <c r="G94" t="s">
        <v>444</v>
      </c>
      <c r="H94" t="s">
        <v>431</v>
      </c>
      <c r="I94" t="s">
        <v>480</v>
      </c>
      <c r="J94" t="s">
        <v>377</v>
      </c>
      <c r="K94">
        <v>46995</v>
      </c>
      <c r="L94" s="1">
        <v>43494</v>
      </c>
      <c r="R94" s="1">
        <v>43795</v>
      </c>
      <c r="S94">
        <v>4</v>
      </c>
      <c r="T94" t="s">
        <v>443</v>
      </c>
    </row>
    <row r="95" spans="1:21" x14ac:dyDescent="0.3">
      <c r="A95">
        <v>1900001396</v>
      </c>
      <c r="B95" s="1">
        <v>43677</v>
      </c>
      <c r="C95" t="s">
        <v>17</v>
      </c>
      <c r="D95" t="s">
        <v>32</v>
      </c>
      <c r="E95" t="s">
        <v>20</v>
      </c>
      <c r="F95">
        <v>6</v>
      </c>
      <c r="G95" t="s">
        <v>444</v>
      </c>
      <c r="H95" t="s">
        <v>431</v>
      </c>
      <c r="I95" t="s">
        <v>483</v>
      </c>
      <c r="J95" t="s">
        <v>377</v>
      </c>
      <c r="K95">
        <v>27435</v>
      </c>
      <c r="L95" s="1">
        <v>43488</v>
      </c>
      <c r="R95" s="1">
        <v>43802</v>
      </c>
      <c r="S95">
        <v>6</v>
      </c>
      <c r="T95" t="s">
        <v>444</v>
      </c>
      <c r="U95">
        <v>54445288</v>
      </c>
    </row>
    <row r="96" spans="1:21" x14ac:dyDescent="0.3">
      <c r="A96">
        <v>1900001397</v>
      </c>
      <c r="B96" s="1">
        <v>43677</v>
      </c>
      <c r="C96" t="s">
        <v>17</v>
      </c>
      <c r="D96" t="s">
        <v>32</v>
      </c>
      <c r="E96" t="s">
        <v>20</v>
      </c>
      <c r="F96">
        <v>6</v>
      </c>
      <c r="G96" t="s">
        <v>444</v>
      </c>
      <c r="H96" t="s">
        <v>27</v>
      </c>
      <c r="I96" t="s">
        <v>484</v>
      </c>
      <c r="J96" t="s">
        <v>428</v>
      </c>
      <c r="K96">
        <v>25336</v>
      </c>
      <c r="L96" s="1">
        <v>43522</v>
      </c>
      <c r="R96" s="1">
        <v>43802</v>
      </c>
      <c r="S96">
        <v>3</v>
      </c>
      <c r="T96" t="s">
        <v>442</v>
      </c>
      <c r="U96">
        <v>9.9000044190299996E+19</v>
      </c>
    </row>
    <row r="97" spans="1:21" x14ac:dyDescent="0.3">
      <c r="A97">
        <v>1900001398</v>
      </c>
      <c r="B97" s="1">
        <v>43677</v>
      </c>
      <c r="C97" t="s">
        <v>17</v>
      </c>
      <c r="D97" t="s">
        <v>32</v>
      </c>
      <c r="E97" t="s">
        <v>20</v>
      </c>
      <c r="F97">
        <v>6</v>
      </c>
      <c r="G97" t="s">
        <v>444</v>
      </c>
      <c r="H97" t="s">
        <v>432</v>
      </c>
      <c r="I97" t="s">
        <v>485</v>
      </c>
      <c r="J97" t="s">
        <v>429</v>
      </c>
      <c r="K97">
        <v>10772</v>
      </c>
      <c r="L97" s="1">
        <v>43538</v>
      </c>
      <c r="R97" s="1">
        <v>43804</v>
      </c>
      <c r="S97">
        <v>3</v>
      </c>
      <c r="T97" t="s">
        <v>442</v>
      </c>
      <c r="U97">
        <v>43193940</v>
      </c>
    </row>
    <row r="98" spans="1:21" x14ac:dyDescent="0.3">
      <c r="A98">
        <v>1900001403</v>
      </c>
      <c r="B98" s="1">
        <v>43677</v>
      </c>
      <c r="C98" t="s">
        <v>17</v>
      </c>
      <c r="D98" t="s">
        <v>32</v>
      </c>
      <c r="E98" t="s">
        <v>20</v>
      </c>
      <c r="F98">
        <v>6</v>
      </c>
      <c r="G98" t="s">
        <v>444</v>
      </c>
      <c r="H98" t="s">
        <v>432</v>
      </c>
      <c r="I98" t="s">
        <v>486</v>
      </c>
      <c r="J98" t="s">
        <v>429</v>
      </c>
      <c r="K98">
        <v>9283</v>
      </c>
      <c r="L98" s="1">
        <v>43573</v>
      </c>
      <c r="R98" s="1">
        <v>43804</v>
      </c>
      <c r="S98">
        <v>5</v>
      </c>
      <c r="T98" t="s">
        <v>445</v>
      </c>
      <c r="U98" t="s">
        <v>190</v>
      </c>
    </row>
    <row r="99" spans="1:21" x14ac:dyDescent="0.3">
      <c r="A99">
        <v>1900001404</v>
      </c>
      <c r="B99" s="1">
        <v>43677</v>
      </c>
      <c r="C99" t="s">
        <v>17</v>
      </c>
      <c r="D99" t="s">
        <v>32</v>
      </c>
      <c r="E99" t="s">
        <v>20</v>
      </c>
      <c r="F99">
        <v>6</v>
      </c>
      <c r="G99" t="s">
        <v>444</v>
      </c>
      <c r="H99" t="s">
        <v>432</v>
      </c>
      <c r="I99" t="s">
        <v>487</v>
      </c>
      <c r="J99" t="s">
        <v>429</v>
      </c>
      <c r="K99">
        <v>6903</v>
      </c>
      <c r="L99" s="1">
        <v>43615</v>
      </c>
      <c r="R99" s="1">
        <v>43804</v>
      </c>
      <c r="S99">
        <v>6</v>
      </c>
      <c r="T99" t="s">
        <v>444</v>
      </c>
      <c r="U99" t="s">
        <v>377</v>
      </c>
    </row>
    <row r="100" spans="1:21" x14ac:dyDescent="0.3">
      <c r="A100">
        <v>1900001405</v>
      </c>
      <c r="B100" s="1">
        <v>43677</v>
      </c>
      <c r="C100" t="s">
        <v>17</v>
      </c>
      <c r="D100" t="s">
        <v>32</v>
      </c>
      <c r="E100" t="s">
        <v>38</v>
      </c>
      <c r="F100">
        <v>13</v>
      </c>
      <c r="G100" t="s">
        <v>568</v>
      </c>
      <c r="H100" t="s">
        <v>27</v>
      </c>
      <c r="I100" t="s">
        <v>488</v>
      </c>
      <c r="J100" t="s">
        <v>334</v>
      </c>
      <c r="K100">
        <v>90663</v>
      </c>
      <c r="L100" s="1">
        <v>43556</v>
      </c>
      <c r="R100" s="1">
        <v>43804</v>
      </c>
      <c r="S100">
        <v>6</v>
      </c>
      <c r="T100" t="s">
        <v>444</v>
      </c>
      <c r="U100" t="s">
        <v>377</v>
      </c>
    </row>
    <row r="101" spans="1:21" x14ac:dyDescent="0.3">
      <c r="A101">
        <v>1900001583</v>
      </c>
      <c r="B101" s="1">
        <v>43691</v>
      </c>
      <c r="C101" t="s">
        <v>17</v>
      </c>
      <c r="D101" t="s">
        <v>32</v>
      </c>
      <c r="E101" t="s">
        <v>20</v>
      </c>
      <c r="F101">
        <v>6</v>
      </c>
      <c r="G101" t="s">
        <v>444</v>
      </c>
      <c r="H101" t="s">
        <v>27</v>
      </c>
      <c r="I101" t="s">
        <v>489</v>
      </c>
      <c r="J101" t="s">
        <v>419</v>
      </c>
      <c r="K101">
        <v>156000</v>
      </c>
      <c r="L101" s="1">
        <v>43469</v>
      </c>
      <c r="R101" s="1">
        <v>43804</v>
      </c>
      <c r="S101">
        <v>6</v>
      </c>
      <c r="T101" t="s">
        <v>444</v>
      </c>
      <c r="U101" t="s">
        <v>429</v>
      </c>
    </row>
    <row r="102" spans="1:21" x14ac:dyDescent="0.3">
      <c r="A102">
        <v>1900001605</v>
      </c>
      <c r="B102" s="1">
        <v>43694</v>
      </c>
      <c r="C102" t="s">
        <v>17</v>
      </c>
      <c r="D102" t="s">
        <v>32</v>
      </c>
      <c r="E102" t="s">
        <v>20</v>
      </c>
      <c r="F102">
        <v>6</v>
      </c>
      <c r="G102" t="s">
        <v>444</v>
      </c>
      <c r="H102" t="s">
        <v>27</v>
      </c>
      <c r="I102" t="s">
        <v>493</v>
      </c>
      <c r="J102" t="s">
        <v>42</v>
      </c>
      <c r="K102">
        <v>1825</v>
      </c>
      <c r="L102" s="1">
        <v>43497</v>
      </c>
      <c r="R102" s="1">
        <v>43804</v>
      </c>
      <c r="S102">
        <v>6</v>
      </c>
      <c r="T102" t="s">
        <v>444</v>
      </c>
      <c r="U102" t="s">
        <v>288</v>
      </c>
    </row>
    <row r="103" spans="1:21" x14ac:dyDescent="0.3">
      <c r="A103">
        <v>1900001606</v>
      </c>
      <c r="B103" s="1">
        <v>43694</v>
      </c>
      <c r="C103" t="s">
        <v>17</v>
      </c>
      <c r="D103" t="s">
        <v>32</v>
      </c>
      <c r="E103" t="s">
        <v>20</v>
      </c>
      <c r="F103">
        <v>6</v>
      </c>
      <c r="G103" t="s">
        <v>444</v>
      </c>
      <c r="H103" t="s">
        <v>27</v>
      </c>
      <c r="I103" t="s">
        <v>494</v>
      </c>
      <c r="J103" t="s">
        <v>429</v>
      </c>
      <c r="K103">
        <v>329250</v>
      </c>
      <c r="L103" s="1">
        <v>43524</v>
      </c>
      <c r="R103" s="1">
        <v>43805</v>
      </c>
      <c r="S103">
        <v>4</v>
      </c>
      <c r="T103" t="s">
        <v>443</v>
      </c>
      <c r="U103" t="s">
        <v>123</v>
      </c>
    </row>
    <row r="104" spans="1:21" x14ac:dyDescent="0.3">
      <c r="A104">
        <v>1900001609</v>
      </c>
      <c r="B104" s="1">
        <v>43694</v>
      </c>
      <c r="C104" t="s">
        <v>17</v>
      </c>
      <c r="D104" t="s">
        <v>32</v>
      </c>
      <c r="E104" t="s">
        <v>20</v>
      </c>
      <c r="F104">
        <v>6</v>
      </c>
      <c r="G104" t="s">
        <v>444</v>
      </c>
      <c r="H104" t="s">
        <v>27</v>
      </c>
      <c r="I104" t="s">
        <v>497</v>
      </c>
      <c r="J104" t="s">
        <v>378</v>
      </c>
      <c r="K104">
        <v>49789</v>
      </c>
      <c r="L104" s="1">
        <v>43466</v>
      </c>
      <c r="R104" s="1">
        <v>43805</v>
      </c>
      <c r="S104">
        <v>4</v>
      </c>
      <c r="T104" t="s">
        <v>443</v>
      </c>
      <c r="U104" t="s">
        <v>132</v>
      </c>
    </row>
    <row r="105" spans="1:21" x14ac:dyDescent="0.3">
      <c r="A105">
        <v>1900002041</v>
      </c>
      <c r="B105" s="1">
        <v>43705</v>
      </c>
      <c r="C105" t="s">
        <v>17</v>
      </c>
      <c r="D105" t="s">
        <v>32</v>
      </c>
      <c r="E105" t="s">
        <v>40</v>
      </c>
      <c r="F105">
        <v>1</v>
      </c>
      <c r="G105" t="s">
        <v>450</v>
      </c>
      <c r="H105" t="s">
        <v>27</v>
      </c>
      <c r="I105" t="s">
        <v>500</v>
      </c>
      <c r="J105" t="s">
        <v>931</v>
      </c>
      <c r="K105">
        <v>124875</v>
      </c>
      <c r="L105" s="1">
        <v>43531</v>
      </c>
      <c r="R105" s="1">
        <v>43805</v>
      </c>
      <c r="S105">
        <v>4</v>
      </c>
      <c r="T105" t="s">
        <v>443</v>
      </c>
      <c r="U105" t="s">
        <v>129</v>
      </c>
    </row>
    <row r="106" spans="1:21" x14ac:dyDescent="0.3">
      <c r="A106">
        <v>1900002042</v>
      </c>
      <c r="B106" s="1">
        <v>43705</v>
      </c>
      <c r="C106" t="s">
        <v>17</v>
      </c>
      <c r="D106" t="s">
        <v>32</v>
      </c>
      <c r="E106" t="s">
        <v>16</v>
      </c>
      <c r="F106">
        <v>3</v>
      </c>
      <c r="G106" t="s">
        <v>442</v>
      </c>
      <c r="H106" t="s">
        <v>432</v>
      </c>
      <c r="I106" t="s">
        <v>501</v>
      </c>
      <c r="J106" t="s">
        <v>917</v>
      </c>
      <c r="K106">
        <v>7783</v>
      </c>
      <c r="L106" s="1">
        <v>43627</v>
      </c>
      <c r="R106" s="1">
        <v>43808</v>
      </c>
      <c r="S106">
        <v>3</v>
      </c>
      <c r="T106" t="s">
        <v>442</v>
      </c>
      <c r="U106" t="s">
        <v>264</v>
      </c>
    </row>
    <row r="107" spans="1:21" x14ac:dyDescent="0.3">
      <c r="A107">
        <v>1900002043</v>
      </c>
      <c r="B107" s="1">
        <v>43705</v>
      </c>
      <c r="C107" t="s">
        <v>17</v>
      </c>
      <c r="D107" t="s">
        <v>32</v>
      </c>
      <c r="E107" t="s">
        <v>16</v>
      </c>
      <c r="F107">
        <v>3</v>
      </c>
      <c r="G107" t="s">
        <v>442</v>
      </c>
      <c r="H107" t="s">
        <v>432</v>
      </c>
      <c r="I107" t="s">
        <v>502</v>
      </c>
      <c r="J107" t="s">
        <v>916</v>
      </c>
      <c r="K107">
        <v>7835</v>
      </c>
      <c r="L107" s="1">
        <v>43626</v>
      </c>
      <c r="R107" s="1">
        <v>43808</v>
      </c>
      <c r="S107">
        <v>3</v>
      </c>
      <c r="T107" t="s">
        <v>442</v>
      </c>
      <c r="U107">
        <v>9.9000044190300006E+17</v>
      </c>
    </row>
    <row r="108" spans="1:21" x14ac:dyDescent="0.3">
      <c r="A108">
        <v>1900002044</v>
      </c>
      <c r="B108" s="1">
        <v>43705</v>
      </c>
      <c r="C108" t="s">
        <v>17</v>
      </c>
      <c r="D108" t="s">
        <v>32</v>
      </c>
      <c r="E108" t="s">
        <v>16</v>
      </c>
      <c r="F108">
        <v>5</v>
      </c>
      <c r="G108" t="s">
        <v>445</v>
      </c>
      <c r="H108" t="s">
        <v>431</v>
      </c>
      <c r="I108" t="s">
        <v>503</v>
      </c>
      <c r="J108" t="s">
        <v>851</v>
      </c>
      <c r="K108">
        <v>70125</v>
      </c>
      <c r="L108" s="1">
        <v>43543</v>
      </c>
      <c r="R108" s="1">
        <v>43808</v>
      </c>
      <c r="S108">
        <v>3</v>
      </c>
      <c r="T108" t="s">
        <v>442</v>
      </c>
      <c r="U108">
        <v>54522170</v>
      </c>
    </row>
    <row r="109" spans="1:21" x14ac:dyDescent="0.3">
      <c r="A109">
        <v>1900002045</v>
      </c>
      <c r="B109" s="1">
        <v>43705</v>
      </c>
      <c r="C109" t="s">
        <v>17</v>
      </c>
      <c r="D109" t="s">
        <v>32</v>
      </c>
      <c r="E109" t="s">
        <v>16</v>
      </c>
      <c r="F109">
        <v>5</v>
      </c>
      <c r="G109" t="s">
        <v>445</v>
      </c>
      <c r="H109" t="s">
        <v>431</v>
      </c>
      <c r="I109" t="s">
        <v>504</v>
      </c>
      <c r="J109" t="s">
        <v>852</v>
      </c>
      <c r="K109">
        <v>70125</v>
      </c>
      <c r="L109" s="1">
        <v>43543</v>
      </c>
      <c r="R109" s="1">
        <v>43809</v>
      </c>
      <c r="S109">
        <v>4</v>
      </c>
      <c r="T109" t="s">
        <v>443</v>
      </c>
      <c r="U109" t="s">
        <v>124</v>
      </c>
    </row>
    <row r="110" spans="1:21" x14ac:dyDescent="0.3">
      <c r="A110">
        <v>1900002046</v>
      </c>
      <c r="B110" s="1">
        <v>43705</v>
      </c>
      <c r="C110" t="s">
        <v>17</v>
      </c>
      <c r="D110" t="s">
        <v>32</v>
      </c>
      <c r="E110" t="s">
        <v>25</v>
      </c>
      <c r="F110">
        <v>13</v>
      </c>
      <c r="G110" t="s">
        <v>568</v>
      </c>
      <c r="H110" t="s">
        <v>27</v>
      </c>
      <c r="I110" t="s">
        <v>505</v>
      </c>
      <c r="J110" t="s">
        <v>343</v>
      </c>
      <c r="K110">
        <v>60229</v>
      </c>
      <c r="L110" s="1">
        <v>43556</v>
      </c>
      <c r="R110" s="1">
        <v>43809</v>
      </c>
      <c r="S110">
        <v>4</v>
      </c>
      <c r="T110" t="s">
        <v>443</v>
      </c>
      <c r="U110" t="s">
        <v>126</v>
      </c>
    </row>
    <row r="111" spans="1:21" x14ac:dyDescent="0.3">
      <c r="A111">
        <v>1900002047</v>
      </c>
      <c r="B111" s="1">
        <v>43705</v>
      </c>
      <c r="C111" t="s">
        <v>17</v>
      </c>
      <c r="D111" t="s">
        <v>32</v>
      </c>
      <c r="E111" t="s">
        <v>25</v>
      </c>
      <c r="F111">
        <v>13</v>
      </c>
      <c r="G111" t="s">
        <v>568</v>
      </c>
      <c r="H111" t="s">
        <v>27</v>
      </c>
      <c r="I111" t="s">
        <v>506</v>
      </c>
      <c r="J111" t="s">
        <v>305</v>
      </c>
      <c r="K111">
        <v>98931</v>
      </c>
      <c r="L111" s="1">
        <v>43481</v>
      </c>
      <c r="R111" s="1">
        <v>43809</v>
      </c>
      <c r="S111">
        <v>4</v>
      </c>
      <c r="T111" t="s">
        <v>443</v>
      </c>
      <c r="U111" t="s">
        <v>127</v>
      </c>
    </row>
    <row r="112" spans="1:21" x14ac:dyDescent="0.3">
      <c r="A112">
        <v>1900002072</v>
      </c>
      <c r="B112" s="1">
        <v>43705</v>
      </c>
      <c r="C112" t="s">
        <v>17</v>
      </c>
      <c r="D112" t="s">
        <v>32</v>
      </c>
      <c r="E112" t="s">
        <v>38</v>
      </c>
      <c r="F112">
        <v>13</v>
      </c>
      <c r="G112" t="s">
        <v>568</v>
      </c>
      <c r="H112" t="s">
        <v>432</v>
      </c>
      <c r="I112" t="s">
        <v>512</v>
      </c>
      <c r="J112" t="s">
        <v>331</v>
      </c>
      <c r="K112">
        <v>40960</v>
      </c>
      <c r="L112" s="1">
        <v>43575</v>
      </c>
      <c r="R112" s="1">
        <v>43809</v>
      </c>
      <c r="S112">
        <v>4</v>
      </c>
      <c r="T112" t="s">
        <v>443</v>
      </c>
      <c r="U112" t="s">
        <v>130</v>
      </c>
    </row>
    <row r="113" spans="1:21" x14ac:dyDescent="0.3">
      <c r="A113">
        <v>1900002229</v>
      </c>
      <c r="B113" s="1">
        <v>43708</v>
      </c>
      <c r="C113" t="s">
        <v>17</v>
      </c>
      <c r="D113" t="s">
        <v>32</v>
      </c>
      <c r="E113" t="s">
        <v>38</v>
      </c>
      <c r="F113">
        <v>13</v>
      </c>
      <c r="G113" t="s">
        <v>568</v>
      </c>
      <c r="H113" t="s">
        <v>27</v>
      </c>
      <c r="I113" t="s">
        <v>513</v>
      </c>
      <c r="J113" t="s">
        <v>328</v>
      </c>
      <c r="K113">
        <v>12055</v>
      </c>
      <c r="L113" s="1">
        <v>43510</v>
      </c>
      <c r="R113" s="1">
        <v>43809</v>
      </c>
      <c r="S113">
        <v>4</v>
      </c>
      <c r="T113" t="s">
        <v>443</v>
      </c>
      <c r="U113" t="s">
        <v>283</v>
      </c>
    </row>
    <row r="114" spans="1:21" x14ac:dyDescent="0.3">
      <c r="A114">
        <v>1900002230</v>
      </c>
      <c r="B114" s="1">
        <v>43708</v>
      </c>
      <c r="C114" t="s">
        <v>17</v>
      </c>
      <c r="D114" t="s">
        <v>32</v>
      </c>
      <c r="E114" t="s">
        <v>25</v>
      </c>
      <c r="F114">
        <v>13</v>
      </c>
      <c r="G114" t="s">
        <v>568</v>
      </c>
      <c r="H114" t="s">
        <v>27</v>
      </c>
      <c r="I114" t="s">
        <v>514</v>
      </c>
      <c r="J114" t="s">
        <v>307</v>
      </c>
      <c r="K114">
        <v>131090</v>
      </c>
      <c r="L114" s="1">
        <v>43522</v>
      </c>
      <c r="R114" s="1">
        <v>43809</v>
      </c>
      <c r="S114">
        <v>4</v>
      </c>
      <c r="T114" t="s">
        <v>443</v>
      </c>
      <c r="U114">
        <v>3.1242015891005998E+18</v>
      </c>
    </row>
    <row r="115" spans="1:21" x14ac:dyDescent="0.3">
      <c r="A115">
        <v>1900002232</v>
      </c>
      <c r="B115" s="1">
        <v>43708</v>
      </c>
      <c r="C115" t="s">
        <v>17</v>
      </c>
      <c r="D115" t="s">
        <v>32</v>
      </c>
      <c r="E115" t="s">
        <v>38</v>
      </c>
      <c r="F115">
        <v>13</v>
      </c>
      <c r="G115" t="s">
        <v>568</v>
      </c>
      <c r="H115" t="s">
        <v>27</v>
      </c>
      <c r="I115" t="s">
        <v>515</v>
      </c>
      <c r="J115" t="s">
        <v>329</v>
      </c>
      <c r="K115">
        <v>27069</v>
      </c>
      <c r="L115" s="1">
        <v>43510</v>
      </c>
      <c r="R115" s="1">
        <v>43809</v>
      </c>
      <c r="S115">
        <v>4</v>
      </c>
      <c r="T115" t="s">
        <v>443</v>
      </c>
      <c r="U115" t="s">
        <v>296</v>
      </c>
    </row>
    <row r="116" spans="1:21" x14ac:dyDescent="0.3">
      <c r="A116">
        <v>1900002384</v>
      </c>
      <c r="B116" s="1">
        <v>43713</v>
      </c>
      <c r="C116" t="s">
        <v>17</v>
      </c>
      <c r="D116" t="s">
        <v>32</v>
      </c>
      <c r="E116" t="s">
        <v>40</v>
      </c>
      <c r="F116">
        <v>1</v>
      </c>
      <c r="G116" t="s">
        <v>450</v>
      </c>
      <c r="H116" t="s">
        <v>431</v>
      </c>
      <c r="I116" t="s">
        <v>518</v>
      </c>
      <c r="J116" t="s">
        <v>939</v>
      </c>
      <c r="K116">
        <v>8174</v>
      </c>
      <c r="L116" s="1">
        <v>43664</v>
      </c>
      <c r="R116" s="1">
        <v>43809</v>
      </c>
      <c r="S116">
        <v>4</v>
      </c>
      <c r="T116" t="s">
        <v>443</v>
      </c>
      <c r="U116" t="s">
        <v>398</v>
      </c>
    </row>
    <row r="117" spans="1:21" x14ac:dyDescent="0.3">
      <c r="A117">
        <v>1900002387</v>
      </c>
      <c r="B117" s="1">
        <v>43713</v>
      </c>
      <c r="C117" t="s">
        <v>17</v>
      </c>
      <c r="D117" t="s">
        <v>32</v>
      </c>
      <c r="E117" t="s">
        <v>20</v>
      </c>
      <c r="F117">
        <v>6</v>
      </c>
      <c r="G117" t="s">
        <v>444</v>
      </c>
      <c r="H117" t="s">
        <v>27</v>
      </c>
      <c r="I117" t="s">
        <v>519</v>
      </c>
      <c r="J117" t="s">
        <v>395</v>
      </c>
      <c r="K117">
        <v>22246</v>
      </c>
      <c r="L117" s="1">
        <v>43660</v>
      </c>
      <c r="R117" s="1">
        <v>43809</v>
      </c>
      <c r="S117">
        <v>4</v>
      </c>
      <c r="T117" t="s">
        <v>443</v>
      </c>
      <c r="U117" t="s">
        <v>399</v>
      </c>
    </row>
    <row r="118" spans="1:21" x14ac:dyDescent="0.3">
      <c r="A118">
        <v>1900002458</v>
      </c>
      <c r="B118" s="1">
        <v>43717</v>
      </c>
      <c r="C118" t="s">
        <v>17</v>
      </c>
      <c r="D118" t="s">
        <v>32</v>
      </c>
      <c r="E118" t="s">
        <v>16</v>
      </c>
      <c r="F118">
        <v>5</v>
      </c>
      <c r="G118" t="s">
        <v>445</v>
      </c>
      <c r="H118" t="s">
        <v>431</v>
      </c>
      <c r="I118" t="s">
        <v>520</v>
      </c>
      <c r="J118" t="s">
        <v>906</v>
      </c>
      <c r="K118">
        <v>7451</v>
      </c>
      <c r="L118" s="1">
        <v>43577</v>
      </c>
      <c r="R118" s="1">
        <v>43818</v>
      </c>
      <c r="S118">
        <v>4</v>
      </c>
      <c r="T118" t="s">
        <v>443</v>
      </c>
      <c r="U118">
        <v>43196279</v>
      </c>
    </row>
    <row r="119" spans="1:21" x14ac:dyDescent="0.3">
      <c r="A119">
        <v>1900002464</v>
      </c>
      <c r="B119" s="1">
        <v>43717</v>
      </c>
      <c r="C119" t="s">
        <v>17</v>
      </c>
      <c r="D119" t="s">
        <v>32</v>
      </c>
      <c r="E119" t="s">
        <v>20</v>
      </c>
      <c r="F119">
        <v>6</v>
      </c>
      <c r="G119" t="s">
        <v>444</v>
      </c>
      <c r="H119" t="s">
        <v>432</v>
      </c>
      <c r="I119" t="s">
        <v>521</v>
      </c>
      <c r="J119" t="s">
        <v>429</v>
      </c>
      <c r="K119">
        <v>7110</v>
      </c>
      <c r="L119" s="1">
        <v>43675</v>
      </c>
      <c r="R119" s="1">
        <v>43818</v>
      </c>
      <c r="S119">
        <v>1</v>
      </c>
      <c r="T119" t="s">
        <v>450</v>
      </c>
      <c r="U119">
        <v>3.1142029633600998E+18</v>
      </c>
    </row>
    <row r="120" spans="1:21" x14ac:dyDescent="0.3">
      <c r="A120">
        <v>1900002635</v>
      </c>
      <c r="B120" s="1">
        <v>43725</v>
      </c>
      <c r="C120" t="s">
        <v>17</v>
      </c>
      <c r="D120" t="s">
        <v>32</v>
      </c>
      <c r="E120" t="s">
        <v>40</v>
      </c>
      <c r="F120">
        <v>1</v>
      </c>
      <c r="G120" t="s">
        <v>450</v>
      </c>
      <c r="H120" t="s">
        <v>27</v>
      </c>
      <c r="I120" t="s">
        <v>523</v>
      </c>
      <c r="J120" t="s">
        <v>292</v>
      </c>
      <c r="K120">
        <v>65051</v>
      </c>
      <c r="L120" s="1">
        <v>43466</v>
      </c>
      <c r="R120" s="1">
        <v>43818</v>
      </c>
      <c r="S120">
        <v>4</v>
      </c>
      <c r="T120" t="s">
        <v>443</v>
      </c>
      <c r="U120" t="s">
        <v>133</v>
      </c>
    </row>
    <row r="121" spans="1:21" x14ac:dyDescent="0.3">
      <c r="A121">
        <v>1900002637</v>
      </c>
      <c r="B121" s="1">
        <v>43725</v>
      </c>
      <c r="C121" t="s">
        <v>17</v>
      </c>
      <c r="D121" t="s">
        <v>32</v>
      </c>
      <c r="E121" t="s">
        <v>20</v>
      </c>
      <c r="F121">
        <v>6</v>
      </c>
      <c r="G121" t="s">
        <v>444</v>
      </c>
      <c r="H121" t="s">
        <v>432</v>
      </c>
      <c r="I121" t="s">
        <v>525</v>
      </c>
      <c r="J121" t="s">
        <v>429</v>
      </c>
      <c r="K121">
        <v>6259</v>
      </c>
      <c r="L121" s="1">
        <v>43637</v>
      </c>
      <c r="R121" s="1">
        <v>43818</v>
      </c>
      <c r="S121">
        <v>1</v>
      </c>
      <c r="T121" t="s">
        <v>450</v>
      </c>
      <c r="U121">
        <v>3.213400201191E+23</v>
      </c>
    </row>
    <row r="122" spans="1:21" x14ac:dyDescent="0.3">
      <c r="A122">
        <v>1900002638</v>
      </c>
      <c r="B122" s="1">
        <v>43725</v>
      </c>
      <c r="C122" t="s">
        <v>17</v>
      </c>
      <c r="D122" t="s">
        <v>32</v>
      </c>
      <c r="E122" t="s">
        <v>20</v>
      </c>
      <c r="F122">
        <v>6</v>
      </c>
      <c r="G122" t="s">
        <v>444</v>
      </c>
      <c r="H122" t="s">
        <v>432</v>
      </c>
      <c r="I122" t="s">
        <v>526</v>
      </c>
      <c r="J122" t="s">
        <v>377</v>
      </c>
      <c r="K122">
        <v>9941</v>
      </c>
      <c r="L122" s="1">
        <v>43656</v>
      </c>
      <c r="R122" s="1">
        <v>43818</v>
      </c>
      <c r="S122">
        <v>1</v>
      </c>
      <c r="T122" t="s">
        <v>450</v>
      </c>
      <c r="U122">
        <v>22515779</v>
      </c>
    </row>
    <row r="123" spans="1:21" x14ac:dyDescent="0.3">
      <c r="A123">
        <v>1900002640</v>
      </c>
      <c r="B123" s="1">
        <v>43725</v>
      </c>
      <c r="C123" t="s">
        <v>17</v>
      </c>
      <c r="D123" t="s">
        <v>32</v>
      </c>
      <c r="E123" t="s">
        <v>20</v>
      </c>
      <c r="F123">
        <v>6</v>
      </c>
      <c r="G123" t="s">
        <v>444</v>
      </c>
      <c r="H123" t="s">
        <v>27</v>
      </c>
      <c r="I123" t="s">
        <v>528</v>
      </c>
      <c r="J123" t="s">
        <v>70</v>
      </c>
      <c r="K123">
        <v>74673</v>
      </c>
      <c r="L123" s="1">
        <v>43645</v>
      </c>
      <c r="R123" s="1">
        <v>43818</v>
      </c>
      <c r="S123">
        <v>5</v>
      </c>
      <c r="T123" t="s">
        <v>445</v>
      </c>
      <c r="U123">
        <v>9.9000046190100005E+19</v>
      </c>
    </row>
    <row r="124" spans="1:21" x14ac:dyDescent="0.3">
      <c r="A124">
        <v>1900003129</v>
      </c>
      <c r="B124" s="1">
        <v>43738</v>
      </c>
      <c r="C124" t="s">
        <v>17</v>
      </c>
      <c r="D124" t="s">
        <v>32</v>
      </c>
      <c r="E124" t="s">
        <v>25</v>
      </c>
      <c r="F124">
        <v>13</v>
      </c>
      <c r="G124" t="s">
        <v>568</v>
      </c>
      <c r="H124" t="s">
        <v>27</v>
      </c>
      <c r="I124" t="s">
        <v>530</v>
      </c>
      <c r="J124" t="s">
        <v>306</v>
      </c>
      <c r="K124">
        <v>1610</v>
      </c>
      <c r="L124" s="1">
        <v>43510</v>
      </c>
      <c r="R124" s="1">
        <v>43818</v>
      </c>
      <c r="S124">
        <v>5</v>
      </c>
      <c r="T124" t="s">
        <v>445</v>
      </c>
      <c r="U124">
        <v>9.90000111903E+19</v>
      </c>
    </row>
    <row r="125" spans="1:21" x14ac:dyDescent="0.3">
      <c r="A125">
        <v>1900003209</v>
      </c>
      <c r="B125" s="1">
        <v>43748</v>
      </c>
      <c r="C125" t="s">
        <v>17</v>
      </c>
      <c r="D125" t="s">
        <v>32</v>
      </c>
      <c r="E125" t="s">
        <v>20</v>
      </c>
      <c r="F125">
        <v>6</v>
      </c>
      <c r="G125" t="s">
        <v>444</v>
      </c>
      <c r="H125" t="s">
        <v>27</v>
      </c>
      <c r="I125" t="s">
        <v>532</v>
      </c>
      <c r="J125" t="s">
        <v>68</v>
      </c>
      <c r="K125">
        <v>8605</v>
      </c>
      <c r="L125" s="1">
        <v>43645</v>
      </c>
      <c r="R125" s="1">
        <v>43818</v>
      </c>
      <c r="S125">
        <v>5</v>
      </c>
      <c r="T125" t="s">
        <v>445</v>
      </c>
      <c r="U125">
        <v>9.9000046190100005E+19</v>
      </c>
    </row>
    <row r="126" spans="1:21" x14ac:dyDescent="0.3">
      <c r="A126">
        <v>1900003210</v>
      </c>
      <c r="B126" s="1">
        <v>43748</v>
      </c>
      <c r="C126" t="s">
        <v>17</v>
      </c>
      <c r="D126" t="s">
        <v>32</v>
      </c>
      <c r="E126" t="s">
        <v>20</v>
      </c>
      <c r="F126">
        <v>6</v>
      </c>
      <c r="G126" t="s">
        <v>444</v>
      </c>
      <c r="H126" t="s">
        <v>27</v>
      </c>
      <c r="I126" t="s">
        <v>533</v>
      </c>
      <c r="J126" t="s">
        <v>112</v>
      </c>
      <c r="K126">
        <v>52500</v>
      </c>
      <c r="L126" s="1">
        <v>43602</v>
      </c>
      <c r="R126" s="1">
        <v>43818</v>
      </c>
      <c r="S126">
        <v>5</v>
      </c>
      <c r="T126" t="s">
        <v>445</v>
      </c>
      <c r="U126">
        <v>9.90000111903E+19</v>
      </c>
    </row>
    <row r="127" spans="1:21" x14ac:dyDescent="0.3">
      <c r="A127">
        <v>1900003211</v>
      </c>
      <c r="B127" s="1">
        <v>43748</v>
      </c>
      <c r="C127" t="s">
        <v>17</v>
      </c>
      <c r="D127" t="s">
        <v>32</v>
      </c>
      <c r="E127" t="s">
        <v>16</v>
      </c>
      <c r="F127">
        <v>13</v>
      </c>
      <c r="G127" t="s">
        <v>568</v>
      </c>
      <c r="H127" t="s">
        <v>432</v>
      </c>
      <c r="I127" t="s">
        <v>534</v>
      </c>
      <c r="J127" t="s">
        <v>314</v>
      </c>
      <c r="K127">
        <v>21875</v>
      </c>
      <c r="L127" s="1">
        <v>43497</v>
      </c>
      <c r="R127" s="1">
        <v>43818</v>
      </c>
      <c r="S127">
        <v>3</v>
      </c>
      <c r="T127" t="s">
        <v>442</v>
      </c>
      <c r="U127">
        <v>9.9000044190299996E+19</v>
      </c>
    </row>
    <row r="128" spans="1:21" x14ac:dyDescent="0.3">
      <c r="A128">
        <v>1900003212</v>
      </c>
      <c r="B128" s="1">
        <v>43748</v>
      </c>
      <c r="C128" t="s">
        <v>17</v>
      </c>
      <c r="D128" t="s">
        <v>32</v>
      </c>
      <c r="E128" t="s">
        <v>20</v>
      </c>
      <c r="F128">
        <v>6</v>
      </c>
      <c r="G128" t="s">
        <v>444</v>
      </c>
      <c r="H128" t="s">
        <v>432</v>
      </c>
      <c r="I128" t="s">
        <v>535</v>
      </c>
      <c r="J128" t="s">
        <v>377</v>
      </c>
      <c r="K128">
        <v>93906</v>
      </c>
      <c r="L128" s="1">
        <v>43531</v>
      </c>
      <c r="R128" s="1">
        <v>43818</v>
      </c>
      <c r="S128">
        <v>3</v>
      </c>
      <c r="T128" t="s">
        <v>442</v>
      </c>
      <c r="U128">
        <v>9.9000044190299996E+19</v>
      </c>
    </row>
    <row r="129" spans="1:21" x14ac:dyDescent="0.3">
      <c r="A129">
        <v>1900003213</v>
      </c>
      <c r="B129" s="1">
        <v>43748</v>
      </c>
      <c r="C129" t="s">
        <v>17</v>
      </c>
      <c r="D129" t="s">
        <v>32</v>
      </c>
      <c r="E129" t="s">
        <v>20</v>
      </c>
      <c r="F129">
        <v>6</v>
      </c>
      <c r="G129" t="s">
        <v>444</v>
      </c>
      <c r="H129" t="s">
        <v>27</v>
      </c>
      <c r="I129" t="s">
        <v>536</v>
      </c>
      <c r="J129" t="s">
        <v>923</v>
      </c>
      <c r="K129">
        <v>23387</v>
      </c>
      <c r="L129" s="1">
        <v>43466</v>
      </c>
      <c r="R129" s="1">
        <v>43818</v>
      </c>
      <c r="S129">
        <v>4</v>
      </c>
      <c r="T129" t="s">
        <v>443</v>
      </c>
      <c r="U129" t="s">
        <v>281</v>
      </c>
    </row>
    <row r="130" spans="1:21" x14ac:dyDescent="0.3">
      <c r="A130">
        <v>1900003214</v>
      </c>
      <c r="B130" s="1">
        <v>43748</v>
      </c>
      <c r="C130" t="s">
        <v>17</v>
      </c>
      <c r="D130" t="s">
        <v>32</v>
      </c>
      <c r="E130" t="s">
        <v>20</v>
      </c>
      <c r="F130">
        <v>6</v>
      </c>
      <c r="G130" t="s">
        <v>444</v>
      </c>
      <c r="H130" t="s">
        <v>27</v>
      </c>
      <c r="I130" t="s">
        <v>537</v>
      </c>
      <c r="J130" t="s">
        <v>396</v>
      </c>
      <c r="K130">
        <v>3347</v>
      </c>
      <c r="L130" s="1">
        <v>43556</v>
      </c>
      <c r="R130" s="1">
        <v>43818</v>
      </c>
      <c r="S130">
        <v>4</v>
      </c>
      <c r="T130" t="s">
        <v>443</v>
      </c>
      <c r="U130" t="s">
        <v>280</v>
      </c>
    </row>
    <row r="131" spans="1:21" x14ac:dyDescent="0.3">
      <c r="A131">
        <v>1900003404</v>
      </c>
      <c r="B131" s="1">
        <v>43755</v>
      </c>
      <c r="C131" t="s">
        <v>17</v>
      </c>
      <c r="D131" t="s">
        <v>32</v>
      </c>
      <c r="E131" t="s">
        <v>16</v>
      </c>
      <c r="F131">
        <v>2</v>
      </c>
      <c r="G131" t="s">
        <v>451</v>
      </c>
      <c r="H131" t="s">
        <v>432</v>
      </c>
      <c r="I131" t="s">
        <v>538</v>
      </c>
      <c r="J131" t="s">
        <v>886</v>
      </c>
      <c r="K131">
        <v>60025</v>
      </c>
      <c r="L131" s="1">
        <v>43654</v>
      </c>
      <c r="R131" s="1">
        <v>43818</v>
      </c>
      <c r="S131">
        <v>4</v>
      </c>
      <c r="T131" t="s">
        <v>443</v>
      </c>
      <c r="U131" t="s">
        <v>296</v>
      </c>
    </row>
    <row r="132" spans="1:21" x14ac:dyDescent="0.3">
      <c r="A132">
        <v>1900003405</v>
      </c>
      <c r="B132" s="1">
        <v>43755</v>
      </c>
      <c r="C132" t="s">
        <v>17</v>
      </c>
      <c r="D132" t="s">
        <v>32</v>
      </c>
      <c r="E132" t="s">
        <v>23</v>
      </c>
      <c r="F132">
        <v>13</v>
      </c>
      <c r="G132" t="s">
        <v>568</v>
      </c>
      <c r="H132" t="s">
        <v>27</v>
      </c>
      <c r="I132" t="s">
        <v>539</v>
      </c>
      <c r="J132" t="s">
        <v>109</v>
      </c>
      <c r="K132">
        <v>13613</v>
      </c>
      <c r="L132" s="1">
        <v>43472</v>
      </c>
      <c r="R132" s="1">
        <v>43818</v>
      </c>
      <c r="S132">
        <v>4</v>
      </c>
      <c r="T132" t="s">
        <v>443</v>
      </c>
      <c r="U132" t="s">
        <v>297</v>
      </c>
    </row>
    <row r="133" spans="1:21" x14ac:dyDescent="0.3">
      <c r="A133">
        <v>1900003406</v>
      </c>
      <c r="B133" s="1">
        <v>43755</v>
      </c>
      <c r="C133" t="s">
        <v>17</v>
      </c>
      <c r="D133" t="s">
        <v>32</v>
      </c>
      <c r="E133" t="s">
        <v>20</v>
      </c>
      <c r="F133">
        <v>5</v>
      </c>
      <c r="G133" t="s">
        <v>445</v>
      </c>
      <c r="H133" t="s">
        <v>431</v>
      </c>
      <c r="I133" t="s">
        <v>540</v>
      </c>
      <c r="J133" t="s">
        <v>44</v>
      </c>
      <c r="K133">
        <v>79834</v>
      </c>
      <c r="L133" s="1">
        <v>43641</v>
      </c>
      <c r="R133" s="1">
        <v>43818</v>
      </c>
      <c r="S133">
        <v>4</v>
      </c>
      <c r="T133" t="s">
        <v>443</v>
      </c>
      <c r="U133">
        <v>3.1142029974272998E+18</v>
      </c>
    </row>
    <row r="134" spans="1:21" x14ac:dyDescent="0.3">
      <c r="A134">
        <v>1900003407</v>
      </c>
      <c r="B134" s="1">
        <v>43755</v>
      </c>
      <c r="C134" t="s">
        <v>17</v>
      </c>
      <c r="D134" t="s">
        <v>32</v>
      </c>
      <c r="E134" t="s">
        <v>16</v>
      </c>
      <c r="F134">
        <v>2</v>
      </c>
      <c r="G134" t="s">
        <v>451</v>
      </c>
      <c r="H134" t="s">
        <v>432</v>
      </c>
      <c r="I134" t="s">
        <v>541</v>
      </c>
      <c r="J134" t="s">
        <v>886</v>
      </c>
      <c r="K134">
        <v>60025</v>
      </c>
      <c r="L134" s="1">
        <v>43654</v>
      </c>
      <c r="R134" s="1">
        <v>43819</v>
      </c>
      <c r="S134">
        <v>1</v>
      </c>
      <c r="T134" t="s">
        <v>450</v>
      </c>
      <c r="U134" t="s">
        <v>220</v>
      </c>
    </row>
    <row r="135" spans="1:21" x14ac:dyDescent="0.3">
      <c r="A135">
        <v>1900003928</v>
      </c>
      <c r="B135" s="1">
        <v>43781</v>
      </c>
      <c r="C135" t="s">
        <v>17</v>
      </c>
      <c r="D135" t="s">
        <v>32</v>
      </c>
      <c r="E135" t="s">
        <v>16</v>
      </c>
      <c r="F135">
        <v>10</v>
      </c>
      <c r="G135" t="s">
        <v>441</v>
      </c>
      <c r="H135" t="s">
        <v>432</v>
      </c>
      <c r="I135" t="s">
        <v>542</v>
      </c>
      <c r="J135" t="s">
        <v>891</v>
      </c>
      <c r="K135">
        <v>63000</v>
      </c>
      <c r="L135" s="1">
        <v>43672</v>
      </c>
      <c r="R135" s="1">
        <v>43823</v>
      </c>
      <c r="S135">
        <v>4</v>
      </c>
      <c r="T135" t="s">
        <v>443</v>
      </c>
      <c r="U135">
        <v>304003763</v>
      </c>
    </row>
    <row r="136" spans="1:21" x14ac:dyDescent="0.3">
      <c r="A136">
        <v>1900003930</v>
      </c>
      <c r="B136" s="1">
        <v>43781</v>
      </c>
      <c r="C136" t="s">
        <v>556</v>
      </c>
      <c r="D136" t="s">
        <v>32</v>
      </c>
      <c r="E136" t="s">
        <v>38</v>
      </c>
      <c r="F136">
        <v>2</v>
      </c>
      <c r="G136" t="s">
        <v>451</v>
      </c>
      <c r="H136" t="s">
        <v>432</v>
      </c>
      <c r="I136" t="s">
        <v>543</v>
      </c>
      <c r="K136">
        <v>100000</v>
      </c>
      <c r="L136" s="1">
        <v>43663</v>
      </c>
      <c r="R136" s="1">
        <v>43823</v>
      </c>
      <c r="S136">
        <v>4</v>
      </c>
      <c r="T136" t="s">
        <v>443</v>
      </c>
      <c r="U136" t="s">
        <v>208</v>
      </c>
    </row>
    <row r="137" spans="1:21" x14ac:dyDescent="0.3">
      <c r="A137">
        <v>1900003931</v>
      </c>
      <c r="B137" s="1">
        <v>43781</v>
      </c>
      <c r="C137" t="s">
        <v>556</v>
      </c>
      <c r="D137" t="s">
        <v>32</v>
      </c>
      <c r="E137" t="s">
        <v>38</v>
      </c>
      <c r="F137">
        <v>2</v>
      </c>
      <c r="G137" t="s">
        <v>451</v>
      </c>
      <c r="H137" t="s">
        <v>432</v>
      </c>
      <c r="I137" t="s">
        <v>544</v>
      </c>
      <c r="K137">
        <v>100000</v>
      </c>
      <c r="L137" s="1">
        <v>43486</v>
      </c>
      <c r="R137" s="1">
        <v>43823</v>
      </c>
      <c r="S137">
        <v>4</v>
      </c>
      <c r="T137" t="s">
        <v>443</v>
      </c>
      <c r="U137">
        <v>2.4142020928135997E+18</v>
      </c>
    </row>
    <row r="138" spans="1:21" x14ac:dyDescent="0.3">
      <c r="A138">
        <v>1900004220</v>
      </c>
      <c r="B138" s="1">
        <v>43802</v>
      </c>
      <c r="C138" t="s">
        <v>17</v>
      </c>
      <c r="D138" t="s">
        <v>32</v>
      </c>
      <c r="E138" t="s">
        <v>20</v>
      </c>
      <c r="F138">
        <v>6</v>
      </c>
      <c r="G138" t="s">
        <v>444</v>
      </c>
      <c r="H138" t="s">
        <v>27</v>
      </c>
      <c r="I138" t="s">
        <v>547</v>
      </c>
      <c r="J138" t="s">
        <v>957</v>
      </c>
      <c r="K138">
        <v>11111</v>
      </c>
      <c r="L138" s="1">
        <v>43524</v>
      </c>
      <c r="R138" s="1">
        <v>43823</v>
      </c>
      <c r="S138">
        <v>4</v>
      </c>
      <c r="T138" t="s">
        <v>443</v>
      </c>
      <c r="U138" t="s">
        <v>219</v>
      </c>
    </row>
    <row r="139" spans="1:21" x14ac:dyDescent="0.3">
      <c r="A139">
        <v>1900004221</v>
      </c>
      <c r="B139" s="1">
        <v>43802</v>
      </c>
      <c r="C139" t="s">
        <v>17</v>
      </c>
      <c r="D139" t="s">
        <v>32</v>
      </c>
      <c r="E139" t="s">
        <v>38</v>
      </c>
      <c r="F139">
        <v>3</v>
      </c>
      <c r="G139" t="s">
        <v>442</v>
      </c>
      <c r="H139" t="s">
        <v>432</v>
      </c>
      <c r="I139" t="s">
        <v>548</v>
      </c>
      <c r="J139" t="s">
        <v>863</v>
      </c>
      <c r="K139">
        <v>3008</v>
      </c>
      <c r="L139" s="1">
        <v>43567</v>
      </c>
      <c r="R139" s="1">
        <v>43823</v>
      </c>
      <c r="S139">
        <v>3</v>
      </c>
      <c r="T139" t="s">
        <v>442</v>
      </c>
      <c r="U139">
        <v>9.9000044190299996E+19</v>
      </c>
    </row>
    <row r="140" spans="1:21" x14ac:dyDescent="0.3">
      <c r="A140">
        <v>1900004376</v>
      </c>
      <c r="B140" s="1">
        <v>43804</v>
      </c>
      <c r="C140" t="s">
        <v>17</v>
      </c>
      <c r="D140" t="s">
        <v>32</v>
      </c>
      <c r="E140" t="s">
        <v>16</v>
      </c>
      <c r="F140">
        <v>3</v>
      </c>
      <c r="G140" t="s">
        <v>442</v>
      </c>
      <c r="H140" t="s">
        <v>432</v>
      </c>
      <c r="I140" t="s">
        <v>549</v>
      </c>
      <c r="J140" t="s">
        <v>945</v>
      </c>
      <c r="K140">
        <v>6184</v>
      </c>
      <c r="L140" s="1">
        <v>43684</v>
      </c>
      <c r="R140" s="1">
        <v>43823</v>
      </c>
      <c r="S140">
        <v>5</v>
      </c>
      <c r="T140" t="s">
        <v>445</v>
      </c>
      <c r="U140">
        <v>43191791</v>
      </c>
    </row>
    <row r="141" spans="1:21" x14ac:dyDescent="0.3">
      <c r="A141">
        <v>1900004378</v>
      </c>
      <c r="B141" s="1">
        <v>43804</v>
      </c>
      <c r="C141" t="s">
        <v>17</v>
      </c>
      <c r="D141" t="s">
        <v>32</v>
      </c>
      <c r="E141" t="s">
        <v>25</v>
      </c>
      <c r="F141">
        <v>5</v>
      </c>
      <c r="G141" t="s">
        <v>445</v>
      </c>
      <c r="H141" t="s">
        <v>431</v>
      </c>
      <c r="I141" t="s">
        <v>550</v>
      </c>
      <c r="J141" t="s">
        <v>190</v>
      </c>
      <c r="K141">
        <v>1568</v>
      </c>
      <c r="L141" s="1">
        <v>43504</v>
      </c>
      <c r="R141" s="1">
        <v>43823</v>
      </c>
      <c r="S141">
        <v>1</v>
      </c>
      <c r="T141" t="s">
        <v>450</v>
      </c>
      <c r="U141">
        <v>3.1142029634361999E+18</v>
      </c>
    </row>
    <row r="142" spans="1:21" x14ac:dyDescent="0.3">
      <c r="A142">
        <v>1900004380</v>
      </c>
      <c r="B142" s="1">
        <v>43804</v>
      </c>
      <c r="C142" t="s">
        <v>17</v>
      </c>
      <c r="D142" t="s">
        <v>32</v>
      </c>
      <c r="E142" t="s">
        <v>20</v>
      </c>
      <c r="F142">
        <v>6</v>
      </c>
      <c r="G142" t="s">
        <v>444</v>
      </c>
      <c r="H142" t="s">
        <v>432</v>
      </c>
      <c r="I142" t="s">
        <v>551</v>
      </c>
      <c r="J142" t="s">
        <v>377</v>
      </c>
      <c r="K142">
        <v>18901</v>
      </c>
      <c r="L142" s="1">
        <v>43722</v>
      </c>
      <c r="R142" s="1">
        <v>43823</v>
      </c>
      <c r="S142">
        <v>4</v>
      </c>
      <c r="T142" t="s">
        <v>443</v>
      </c>
      <c r="U142" t="s">
        <v>409</v>
      </c>
    </row>
    <row r="143" spans="1:21" x14ac:dyDescent="0.3">
      <c r="A143">
        <v>1900004382</v>
      </c>
      <c r="B143" s="1">
        <v>43804</v>
      </c>
      <c r="C143" t="s">
        <v>17</v>
      </c>
      <c r="D143" t="s">
        <v>32</v>
      </c>
      <c r="E143" t="s">
        <v>20</v>
      </c>
      <c r="F143">
        <v>6</v>
      </c>
      <c r="G143" t="s">
        <v>444</v>
      </c>
      <c r="H143" t="s">
        <v>431</v>
      </c>
      <c r="I143" t="s">
        <v>552</v>
      </c>
      <c r="J143" t="s">
        <v>377</v>
      </c>
      <c r="K143">
        <v>27682</v>
      </c>
      <c r="L143" s="1">
        <v>43691</v>
      </c>
      <c r="R143" s="1">
        <v>43824</v>
      </c>
      <c r="S143">
        <v>4</v>
      </c>
      <c r="T143" t="s">
        <v>443</v>
      </c>
      <c r="U143" t="s">
        <v>128</v>
      </c>
    </row>
    <row r="144" spans="1:21" x14ac:dyDescent="0.3">
      <c r="A144">
        <v>1900004383</v>
      </c>
      <c r="B144" s="1">
        <v>43804</v>
      </c>
      <c r="C144" t="s">
        <v>17</v>
      </c>
      <c r="D144" t="s">
        <v>32</v>
      </c>
      <c r="E144" t="s">
        <v>20</v>
      </c>
      <c r="F144">
        <v>6</v>
      </c>
      <c r="G144" t="s">
        <v>444</v>
      </c>
      <c r="H144" t="s">
        <v>432</v>
      </c>
      <c r="I144" t="s">
        <v>553</v>
      </c>
      <c r="J144" t="s">
        <v>429</v>
      </c>
      <c r="K144">
        <v>5501</v>
      </c>
      <c r="L144" s="1">
        <v>43759</v>
      </c>
      <c r="R144" s="1">
        <v>43824</v>
      </c>
      <c r="S144">
        <v>4</v>
      </c>
      <c r="T144" t="s">
        <v>443</v>
      </c>
      <c r="U144">
        <v>22531899</v>
      </c>
    </row>
    <row r="145" spans="1:21" x14ac:dyDescent="0.3">
      <c r="A145">
        <v>1900004384</v>
      </c>
      <c r="B145" s="1">
        <v>43804</v>
      </c>
      <c r="C145" t="s">
        <v>17</v>
      </c>
      <c r="D145" t="s">
        <v>32</v>
      </c>
      <c r="E145" t="s">
        <v>20</v>
      </c>
      <c r="F145">
        <v>6</v>
      </c>
      <c r="G145" t="s">
        <v>444</v>
      </c>
      <c r="H145" t="s">
        <v>27</v>
      </c>
      <c r="I145" t="s">
        <v>573</v>
      </c>
      <c r="J145" t="s">
        <v>288</v>
      </c>
      <c r="K145">
        <v>123750</v>
      </c>
      <c r="L145" s="1">
        <v>43738</v>
      </c>
      <c r="R145" s="1">
        <v>43824</v>
      </c>
      <c r="S145">
        <v>4</v>
      </c>
      <c r="T145" t="s">
        <v>443</v>
      </c>
      <c r="U145" t="s">
        <v>145</v>
      </c>
    </row>
    <row r="146" spans="1:21" x14ac:dyDescent="0.3">
      <c r="A146">
        <v>1900004474</v>
      </c>
      <c r="B146" s="1">
        <v>43808</v>
      </c>
      <c r="C146" t="s">
        <v>17</v>
      </c>
      <c r="D146" t="s">
        <v>32</v>
      </c>
      <c r="E146" t="s">
        <v>23</v>
      </c>
      <c r="F146">
        <v>3</v>
      </c>
      <c r="G146" t="s">
        <v>442</v>
      </c>
      <c r="H146" t="s">
        <v>432</v>
      </c>
      <c r="I146" t="s">
        <v>577</v>
      </c>
      <c r="J146" t="s">
        <v>264</v>
      </c>
      <c r="K146">
        <v>15593</v>
      </c>
      <c r="L146" s="1">
        <v>43477</v>
      </c>
      <c r="R146" s="1">
        <v>43824</v>
      </c>
      <c r="S146">
        <v>13</v>
      </c>
      <c r="T146" t="s">
        <v>568</v>
      </c>
      <c r="U146" t="s">
        <v>320</v>
      </c>
    </row>
    <row r="147" spans="1:21" x14ac:dyDescent="0.3">
      <c r="A147">
        <v>1900004500</v>
      </c>
      <c r="B147" s="1">
        <v>43808</v>
      </c>
      <c r="C147" t="s">
        <v>17</v>
      </c>
      <c r="D147" t="s">
        <v>32</v>
      </c>
      <c r="E147" t="s">
        <v>38</v>
      </c>
      <c r="F147">
        <v>3</v>
      </c>
      <c r="G147" t="s">
        <v>442</v>
      </c>
      <c r="H147" t="s">
        <v>432</v>
      </c>
      <c r="I147" t="s">
        <v>578</v>
      </c>
      <c r="J147" t="s">
        <v>913</v>
      </c>
      <c r="K147">
        <v>2212</v>
      </c>
      <c r="L147" s="1">
        <v>43565</v>
      </c>
      <c r="R147" s="1">
        <v>43825</v>
      </c>
      <c r="S147">
        <v>10</v>
      </c>
      <c r="T147" t="s">
        <v>441</v>
      </c>
      <c r="U147">
        <v>2280014070</v>
      </c>
    </row>
    <row r="148" spans="1:21" x14ac:dyDescent="0.3">
      <c r="A148">
        <v>1900004501</v>
      </c>
      <c r="B148" s="1">
        <v>43808</v>
      </c>
      <c r="C148" t="s">
        <v>17</v>
      </c>
      <c r="D148" t="s">
        <v>32</v>
      </c>
      <c r="E148" t="s">
        <v>20</v>
      </c>
      <c r="F148">
        <v>3</v>
      </c>
      <c r="G148" t="s">
        <v>442</v>
      </c>
      <c r="H148" t="s">
        <v>432</v>
      </c>
      <c r="I148" t="s">
        <v>579</v>
      </c>
      <c r="J148" t="s">
        <v>904</v>
      </c>
      <c r="K148">
        <v>9056</v>
      </c>
      <c r="L148" s="1">
        <v>43655</v>
      </c>
      <c r="R148" s="1">
        <v>43825</v>
      </c>
      <c r="S148">
        <v>6</v>
      </c>
      <c r="T148" t="s">
        <v>444</v>
      </c>
      <c r="U148" t="s">
        <v>54</v>
      </c>
    </row>
    <row r="149" spans="1:21" x14ac:dyDescent="0.3">
      <c r="A149">
        <v>1900004919</v>
      </c>
      <c r="B149" s="1">
        <v>43818</v>
      </c>
      <c r="C149" t="s">
        <v>17</v>
      </c>
      <c r="D149" t="s">
        <v>32</v>
      </c>
      <c r="E149" t="s">
        <v>25</v>
      </c>
      <c r="F149">
        <v>5</v>
      </c>
      <c r="G149" t="s">
        <v>445</v>
      </c>
      <c r="H149" t="s">
        <v>431</v>
      </c>
      <c r="I149" t="s">
        <v>594</v>
      </c>
      <c r="J149" t="s">
        <v>863</v>
      </c>
      <c r="K149">
        <v>11550</v>
      </c>
      <c r="L149" s="1">
        <v>43716</v>
      </c>
      <c r="R149" s="1">
        <v>43825</v>
      </c>
      <c r="S149">
        <v>4</v>
      </c>
      <c r="T149" t="s">
        <v>443</v>
      </c>
      <c r="U149">
        <v>1.203004619248E+19</v>
      </c>
    </row>
    <row r="150" spans="1:21" x14ac:dyDescent="0.3">
      <c r="A150">
        <v>1900004920</v>
      </c>
      <c r="B150" s="1">
        <v>43818</v>
      </c>
      <c r="C150" t="s">
        <v>17</v>
      </c>
      <c r="D150" t="s">
        <v>32</v>
      </c>
      <c r="E150" t="s">
        <v>43</v>
      </c>
      <c r="F150">
        <v>5</v>
      </c>
      <c r="G150" t="s">
        <v>445</v>
      </c>
      <c r="H150" t="s">
        <v>431</v>
      </c>
      <c r="I150" t="s">
        <v>595</v>
      </c>
      <c r="J150" t="s">
        <v>863</v>
      </c>
      <c r="K150">
        <v>43033</v>
      </c>
      <c r="L150" s="1">
        <v>43716</v>
      </c>
      <c r="R150" s="1">
        <v>43825</v>
      </c>
      <c r="S150">
        <v>4</v>
      </c>
      <c r="T150" t="s">
        <v>443</v>
      </c>
      <c r="U150">
        <v>1.203004619248E+19</v>
      </c>
    </row>
    <row r="151" spans="1:21" x14ac:dyDescent="0.3">
      <c r="A151">
        <v>1900004922</v>
      </c>
      <c r="B151" s="1">
        <v>43818</v>
      </c>
      <c r="C151" t="s">
        <v>17</v>
      </c>
      <c r="D151" t="s">
        <v>32</v>
      </c>
      <c r="E151" t="s">
        <v>25</v>
      </c>
      <c r="F151">
        <v>5</v>
      </c>
      <c r="G151" t="s">
        <v>445</v>
      </c>
      <c r="H151" t="s">
        <v>431</v>
      </c>
      <c r="I151" t="s">
        <v>596</v>
      </c>
      <c r="J151" t="s">
        <v>863</v>
      </c>
      <c r="K151">
        <v>7700</v>
      </c>
      <c r="L151" s="1">
        <v>43716</v>
      </c>
      <c r="R151" s="1">
        <v>43825</v>
      </c>
      <c r="S151">
        <v>13</v>
      </c>
      <c r="T151" t="s">
        <v>568</v>
      </c>
      <c r="U151" t="s">
        <v>154</v>
      </c>
    </row>
    <row r="152" spans="1:21" x14ac:dyDescent="0.3">
      <c r="A152">
        <v>1900004923</v>
      </c>
      <c r="B152" s="1">
        <v>43818</v>
      </c>
      <c r="C152" t="s">
        <v>17</v>
      </c>
      <c r="D152" t="s">
        <v>32</v>
      </c>
      <c r="E152" t="s">
        <v>43</v>
      </c>
      <c r="F152">
        <v>5</v>
      </c>
      <c r="G152" t="s">
        <v>445</v>
      </c>
      <c r="H152" t="s">
        <v>431</v>
      </c>
      <c r="I152" t="s">
        <v>597</v>
      </c>
      <c r="J152" t="s">
        <v>863</v>
      </c>
      <c r="K152">
        <v>72139</v>
      </c>
      <c r="L152" s="1">
        <v>43716</v>
      </c>
      <c r="R152" s="1">
        <v>43825</v>
      </c>
      <c r="S152">
        <v>13</v>
      </c>
      <c r="T152" t="s">
        <v>568</v>
      </c>
      <c r="U152" t="s">
        <v>153</v>
      </c>
    </row>
    <row r="153" spans="1:21" x14ac:dyDescent="0.3">
      <c r="A153">
        <v>1900004928</v>
      </c>
      <c r="B153" s="1">
        <v>43818</v>
      </c>
      <c r="C153" t="s">
        <v>17</v>
      </c>
      <c r="D153" t="s">
        <v>32</v>
      </c>
      <c r="E153" t="s">
        <v>38</v>
      </c>
      <c r="F153">
        <v>3</v>
      </c>
      <c r="G153" t="s">
        <v>442</v>
      </c>
      <c r="H153" t="s">
        <v>432</v>
      </c>
      <c r="I153" t="s">
        <v>598</v>
      </c>
      <c r="J153" t="s">
        <v>863</v>
      </c>
      <c r="K153">
        <v>32585</v>
      </c>
      <c r="L153" s="1">
        <v>43719</v>
      </c>
      <c r="R153" s="1">
        <v>43825</v>
      </c>
      <c r="S153">
        <v>6</v>
      </c>
      <c r="T153" t="s">
        <v>444</v>
      </c>
      <c r="U153">
        <v>3393</v>
      </c>
    </row>
    <row r="154" spans="1:21" x14ac:dyDescent="0.3">
      <c r="A154">
        <v>1900004933</v>
      </c>
      <c r="B154" s="1">
        <v>43818</v>
      </c>
      <c r="C154" t="s">
        <v>17</v>
      </c>
      <c r="D154" t="s">
        <v>32</v>
      </c>
      <c r="E154" t="s">
        <v>38</v>
      </c>
      <c r="F154">
        <v>3</v>
      </c>
      <c r="G154" t="s">
        <v>442</v>
      </c>
      <c r="H154" t="s">
        <v>432</v>
      </c>
      <c r="I154" t="s">
        <v>599</v>
      </c>
      <c r="J154" t="s">
        <v>863</v>
      </c>
      <c r="K154">
        <v>8045</v>
      </c>
      <c r="L154" s="1">
        <v>43730</v>
      </c>
      <c r="R154" s="1">
        <v>43825</v>
      </c>
      <c r="S154">
        <v>6</v>
      </c>
      <c r="T154" t="s">
        <v>444</v>
      </c>
      <c r="U154" t="s">
        <v>378</v>
      </c>
    </row>
    <row r="155" spans="1:21" x14ac:dyDescent="0.3">
      <c r="A155">
        <v>1900005324</v>
      </c>
      <c r="B155" s="1">
        <v>43823</v>
      </c>
      <c r="C155" t="s">
        <v>17</v>
      </c>
      <c r="D155" t="s">
        <v>32</v>
      </c>
      <c r="E155" t="s">
        <v>38</v>
      </c>
      <c r="F155">
        <v>3</v>
      </c>
      <c r="G155" t="s">
        <v>442</v>
      </c>
      <c r="H155" t="s">
        <v>432</v>
      </c>
      <c r="I155" t="s">
        <v>610</v>
      </c>
      <c r="J155" t="s">
        <v>863</v>
      </c>
      <c r="K155">
        <v>26805</v>
      </c>
      <c r="L155" s="1">
        <v>43788</v>
      </c>
      <c r="R155" s="1">
        <v>43825</v>
      </c>
      <c r="S155">
        <v>13</v>
      </c>
      <c r="T155" t="s">
        <v>568</v>
      </c>
      <c r="U155" t="s">
        <v>326</v>
      </c>
    </row>
    <row r="156" spans="1:21" x14ac:dyDescent="0.3">
      <c r="A156">
        <v>1900005325</v>
      </c>
      <c r="B156" s="1">
        <v>43823</v>
      </c>
      <c r="C156" t="s">
        <v>17</v>
      </c>
      <c r="D156" t="s">
        <v>32</v>
      </c>
      <c r="E156" t="s">
        <v>20</v>
      </c>
      <c r="F156">
        <v>5</v>
      </c>
      <c r="G156" t="s">
        <v>445</v>
      </c>
      <c r="H156" t="s">
        <v>27</v>
      </c>
      <c r="I156" t="s">
        <v>611</v>
      </c>
      <c r="J156" t="s">
        <v>953</v>
      </c>
      <c r="K156">
        <v>956</v>
      </c>
      <c r="L156" s="1">
        <v>43649</v>
      </c>
      <c r="R156" s="1">
        <v>43827</v>
      </c>
      <c r="S156">
        <v>5</v>
      </c>
      <c r="T156" t="s">
        <v>445</v>
      </c>
      <c r="U156">
        <v>2.4142027811737001E+18</v>
      </c>
    </row>
    <row r="157" spans="1:21" x14ac:dyDescent="0.3">
      <c r="A157">
        <v>1900005395</v>
      </c>
      <c r="B157" s="1">
        <v>43824</v>
      </c>
      <c r="C157" t="s">
        <v>17</v>
      </c>
      <c r="D157" t="s">
        <v>32</v>
      </c>
      <c r="E157" t="s">
        <v>23</v>
      </c>
      <c r="F157">
        <v>4</v>
      </c>
      <c r="G157" t="s">
        <v>443</v>
      </c>
      <c r="H157" t="s">
        <v>27</v>
      </c>
      <c r="I157" t="s">
        <v>615</v>
      </c>
      <c r="J157" t="s">
        <v>951</v>
      </c>
      <c r="K157">
        <v>50160</v>
      </c>
      <c r="L157" s="1">
        <v>43765</v>
      </c>
      <c r="R157" s="1">
        <v>43827</v>
      </c>
      <c r="S157">
        <v>4</v>
      </c>
      <c r="T157" t="s">
        <v>443</v>
      </c>
      <c r="U157" t="s">
        <v>125</v>
      </c>
    </row>
    <row r="158" spans="1:21" x14ac:dyDescent="0.3">
      <c r="A158">
        <v>1900005439</v>
      </c>
      <c r="B158" s="1">
        <v>43824</v>
      </c>
      <c r="C158" t="s">
        <v>17</v>
      </c>
      <c r="D158" t="s">
        <v>32</v>
      </c>
      <c r="E158" t="s">
        <v>38</v>
      </c>
      <c r="F158">
        <v>13</v>
      </c>
      <c r="G158" t="s">
        <v>568</v>
      </c>
      <c r="H158" t="s">
        <v>432</v>
      </c>
      <c r="I158" t="s">
        <v>617</v>
      </c>
      <c r="J158" t="s">
        <v>320</v>
      </c>
      <c r="K158">
        <v>62399</v>
      </c>
      <c r="L158" s="1">
        <v>43783</v>
      </c>
      <c r="R158" s="1">
        <v>43827</v>
      </c>
      <c r="S158">
        <v>5</v>
      </c>
      <c r="T158" t="s">
        <v>445</v>
      </c>
      <c r="U158">
        <v>2.3060011180300001E+19</v>
      </c>
    </row>
    <row r="159" spans="1:21" x14ac:dyDescent="0.3">
      <c r="A159">
        <v>1900005516</v>
      </c>
      <c r="B159" s="1">
        <v>43825</v>
      </c>
      <c r="C159" t="s">
        <v>17</v>
      </c>
      <c r="D159" t="s">
        <v>32</v>
      </c>
      <c r="E159" t="s">
        <v>16</v>
      </c>
      <c r="F159">
        <v>10</v>
      </c>
      <c r="G159" t="s">
        <v>441</v>
      </c>
      <c r="H159" t="s">
        <v>432</v>
      </c>
      <c r="I159" t="s">
        <v>618</v>
      </c>
      <c r="J159" t="s">
        <v>905</v>
      </c>
      <c r="K159">
        <v>27530</v>
      </c>
      <c r="L159" s="1">
        <v>43533</v>
      </c>
      <c r="R159" s="1">
        <v>43827</v>
      </c>
      <c r="S159">
        <v>5</v>
      </c>
      <c r="T159" t="s">
        <v>445</v>
      </c>
      <c r="U159">
        <v>2.3060011180300001E+19</v>
      </c>
    </row>
    <row r="160" spans="1:21" x14ac:dyDescent="0.3">
      <c r="A160">
        <v>1900005526</v>
      </c>
      <c r="B160" s="1">
        <v>43825</v>
      </c>
      <c r="C160" t="s">
        <v>17</v>
      </c>
      <c r="D160" t="s">
        <v>32</v>
      </c>
      <c r="E160" t="s">
        <v>20</v>
      </c>
      <c r="F160">
        <v>6</v>
      </c>
      <c r="G160" t="s">
        <v>444</v>
      </c>
      <c r="H160" t="s">
        <v>27</v>
      </c>
      <c r="I160" t="s">
        <v>619</v>
      </c>
      <c r="J160" t="s">
        <v>54</v>
      </c>
      <c r="K160">
        <v>60000</v>
      </c>
      <c r="L160" s="1">
        <v>43556</v>
      </c>
      <c r="R160" s="1">
        <v>43827</v>
      </c>
      <c r="S160">
        <v>5</v>
      </c>
      <c r="T160" t="s">
        <v>445</v>
      </c>
      <c r="U160">
        <v>9.9000046190799995E+19</v>
      </c>
    </row>
    <row r="161" spans="1:21" x14ac:dyDescent="0.3">
      <c r="A161">
        <v>1900005529</v>
      </c>
      <c r="B161" s="1">
        <v>43825</v>
      </c>
      <c r="C161" t="s">
        <v>17</v>
      </c>
      <c r="D161" t="s">
        <v>32</v>
      </c>
      <c r="E161" t="s">
        <v>25</v>
      </c>
      <c r="F161">
        <v>13</v>
      </c>
      <c r="G161" t="s">
        <v>568</v>
      </c>
      <c r="H161" t="s">
        <v>27</v>
      </c>
      <c r="I161" t="s">
        <v>622</v>
      </c>
      <c r="J161" t="s">
        <v>154</v>
      </c>
      <c r="K161">
        <v>275569</v>
      </c>
      <c r="L161" s="1">
        <v>43525</v>
      </c>
      <c r="R161" s="1">
        <v>43827</v>
      </c>
      <c r="S161">
        <v>5</v>
      </c>
      <c r="T161" t="s">
        <v>445</v>
      </c>
      <c r="U161">
        <v>9.9000046190799995E+19</v>
      </c>
    </row>
    <row r="162" spans="1:21" x14ac:dyDescent="0.3">
      <c r="A162">
        <v>1900005530</v>
      </c>
      <c r="B162" s="1">
        <v>43825</v>
      </c>
      <c r="C162" t="s">
        <v>17</v>
      </c>
      <c r="D162" t="s">
        <v>32</v>
      </c>
      <c r="E162" t="s">
        <v>16</v>
      </c>
      <c r="F162">
        <v>13</v>
      </c>
      <c r="G162" t="s">
        <v>568</v>
      </c>
      <c r="H162" t="s">
        <v>27</v>
      </c>
      <c r="I162" t="s">
        <v>623</v>
      </c>
      <c r="J162" t="s">
        <v>153</v>
      </c>
      <c r="K162">
        <v>320000</v>
      </c>
      <c r="L162" s="1">
        <v>43496</v>
      </c>
      <c r="R162" s="1">
        <v>43827</v>
      </c>
      <c r="S162">
        <v>4</v>
      </c>
      <c r="T162" t="s">
        <v>443</v>
      </c>
      <c r="U162" t="s">
        <v>167</v>
      </c>
    </row>
    <row r="163" spans="1:21" x14ac:dyDescent="0.3">
      <c r="A163">
        <v>1900005531</v>
      </c>
      <c r="B163" s="1">
        <v>43825</v>
      </c>
      <c r="C163" t="s">
        <v>17</v>
      </c>
      <c r="D163" t="s">
        <v>32</v>
      </c>
      <c r="E163" t="s">
        <v>20</v>
      </c>
      <c r="F163">
        <v>6</v>
      </c>
      <c r="G163" t="s">
        <v>444</v>
      </c>
      <c r="H163" t="s">
        <v>27</v>
      </c>
      <c r="I163" t="s">
        <v>624</v>
      </c>
      <c r="J163" t="s">
        <v>954</v>
      </c>
      <c r="K163">
        <v>114752</v>
      </c>
      <c r="L163" s="1">
        <v>43770</v>
      </c>
      <c r="R163" s="1">
        <v>43827</v>
      </c>
      <c r="S163">
        <v>4</v>
      </c>
      <c r="T163" t="s">
        <v>443</v>
      </c>
      <c r="U163" t="s">
        <v>168</v>
      </c>
    </row>
    <row r="164" spans="1:21" x14ac:dyDescent="0.3">
      <c r="A164">
        <v>1900005532</v>
      </c>
      <c r="B164" s="1">
        <v>43825</v>
      </c>
      <c r="C164" t="s">
        <v>17</v>
      </c>
      <c r="D164" t="s">
        <v>32</v>
      </c>
      <c r="E164" t="s">
        <v>20</v>
      </c>
      <c r="F164">
        <v>6</v>
      </c>
      <c r="G164" t="s">
        <v>444</v>
      </c>
      <c r="H164" t="s">
        <v>431</v>
      </c>
      <c r="I164" t="s">
        <v>625</v>
      </c>
      <c r="J164" t="s">
        <v>378</v>
      </c>
      <c r="K164">
        <v>49027</v>
      </c>
      <c r="L164" s="1">
        <v>43500</v>
      </c>
      <c r="R164" s="1">
        <v>43827</v>
      </c>
      <c r="S164">
        <v>4</v>
      </c>
      <c r="T164" t="s">
        <v>443</v>
      </c>
      <c r="U164" t="s">
        <v>163</v>
      </c>
    </row>
    <row r="165" spans="1:21" x14ac:dyDescent="0.3">
      <c r="A165">
        <v>1900005555</v>
      </c>
      <c r="B165" s="1">
        <v>43825</v>
      </c>
      <c r="C165" t="s">
        <v>17</v>
      </c>
      <c r="D165" t="s">
        <v>32</v>
      </c>
      <c r="E165" t="s">
        <v>38</v>
      </c>
      <c r="F165">
        <v>13</v>
      </c>
      <c r="G165" t="s">
        <v>568</v>
      </c>
      <c r="H165" t="s">
        <v>432</v>
      </c>
      <c r="I165" t="s">
        <v>626</v>
      </c>
      <c r="J165" t="s">
        <v>326</v>
      </c>
      <c r="K165">
        <v>153332</v>
      </c>
      <c r="L165" s="1">
        <v>43757</v>
      </c>
      <c r="R165" s="1">
        <v>43827</v>
      </c>
      <c r="S165">
        <v>3</v>
      </c>
      <c r="T165" t="s">
        <v>442</v>
      </c>
      <c r="U165" t="s">
        <v>271</v>
      </c>
    </row>
    <row r="166" spans="1:21" x14ac:dyDescent="0.3">
      <c r="A166">
        <v>1900005760</v>
      </c>
      <c r="B166" s="1">
        <v>43827</v>
      </c>
      <c r="C166" t="s">
        <v>17</v>
      </c>
      <c r="D166" t="s">
        <v>32</v>
      </c>
      <c r="E166" t="s">
        <v>23</v>
      </c>
      <c r="F166">
        <v>5</v>
      </c>
      <c r="G166" t="s">
        <v>445</v>
      </c>
      <c r="H166" t="s">
        <v>431</v>
      </c>
      <c r="I166" t="s">
        <v>627</v>
      </c>
      <c r="J166" t="s">
        <v>830</v>
      </c>
      <c r="K166">
        <v>23591</v>
      </c>
      <c r="L166" s="1">
        <v>43586</v>
      </c>
      <c r="R166" s="1">
        <v>43827</v>
      </c>
      <c r="S166">
        <v>3</v>
      </c>
      <c r="T166" t="s">
        <v>442</v>
      </c>
      <c r="U166">
        <v>9.9000044180300005E+19</v>
      </c>
    </row>
    <row r="167" spans="1:21" x14ac:dyDescent="0.3">
      <c r="A167">
        <v>1900005767</v>
      </c>
      <c r="B167" s="1">
        <v>43827</v>
      </c>
      <c r="C167" t="s">
        <v>17</v>
      </c>
      <c r="D167" t="s">
        <v>32</v>
      </c>
      <c r="E167" t="s">
        <v>43</v>
      </c>
      <c r="F167">
        <v>5</v>
      </c>
      <c r="G167" t="s">
        <v>445</v>
      </c>
      <c r="H167" t="s">
        <v>431</v>
      </c>
      <c r="I167" t="s">
        <v>629</v>
      </c>
      <c r="J167" t="s">
        <v>861</v>
      </c>
      <c r="K167">
        <v>8228</v>
      </c>
      <c r="L167" s="1">
        <v>43524</v>
      </c>
      <c r="R167" s="1">
        <v>43827</v>
      </c>
      <c r="S167">
        <v>3</v>
      </c>
      <c r="T167" t="s">
        <v>442</v>
      </c>
      <c r="U167">
        <v>9.9000044180300005E+19</v>
      </c>
    </row>
    <row r="168" spans="1:21" x14ac:dyDescent="0.3">
      <c r="A168">
        <v>1900005768</v>
      </c>
      <c r="B168" s="1">
        <v>43827</v>
      </c>
      <c r="C168" t="s">
        <v>17</v>
      </c>
      <c r="D168" t="s">
        <v>32</v>
      </c>
      <c r="E168" t="s">
        <v>43</v>
      </c>
      <c r="F168">
        <v>5</v>
      </c>
      <c r="G168" t="s">
        <v>445</v>
      </c>
      <c r="H168" t="s">
        <v>432</v>
      </c>
      <c r="I168" t="s">
        <v>630</v>
      </c>
      <c r="J168" t="s">
        <v>861</v>
      </c>
      <c r="K168">
        <v>5241</v>
      </c>
      <c r="L168" s="1">
        <v>43658</v>
      </c>
      <c r="R168" s="1">
        <v>43827</v>
      </c>
      <c r="S168">
        <v>3</v>
      </c>
      <c r="T168" t="s">
        <v>442</v>
      </c>
      <c r="U168">
        <v>9.9000044180300005E+19</v>
      </c>
    </row>
    <row r="169" spans="1:21" x14ac:dyDescent="0.3">
      <c r="A169">
        <v>1900005769</v>
      </c>
      <c r="B169" s="1">
        <v>43827</v>
      </c>
      <c r="C169" t="s">
        <v>17</v>
      </c>
      <c r="D169" t="s">
        <v>32</v>
      </c>
      <c r="E169" t="s">
        <v>43</v>
      </c>
      <c r="F169">
        <v>5</v>
      </c>
      <c r="G169" t="s">
        <v>445</v>
      </c>
      <c r="H169" t="s">
        <v>432</v>
      </c>
      <c r="I169" t="s">
        <v>631</v>
      </c>
      <c r="J169" t="s">
        <v>863</v>
      </c>
      <c r="K169">
        <v>13154</v>
      </c>
      <c r="L169" s="1">
        <v>43748</v>
      </c>
      <c r="R169" s="1">
        <v>43827</v>
      </c>
      <c r="S169">
        <v>3</v>
      </c>
      <c r="T169" t="s">
        <v>442</v>
      </c>
      <c r="U169">
        <v>9.9000044180300005E+19</v>
      </c>
    </row>
    <row r="170" spans="1:21" x14ac:dyDescent="0.3">
      <c r="A170">
        <v>1900005770</v>
      </c>
      <c r="B170" s="1">
        <v>43827</v>
      </c>
      <c r="C170" t="s">
        <v>17</v>
      </c>
      <c r="D170" t="s">
        <v>32</v>
      </c>
      <c r="E170" t="s">
        <v>43</v>
      </c>
      <c r="F170">
        <v>5</v>
      </c>
      <c r="G170" t="s">
        <v>445</v>
      </c>
      <c r="H170" t="s">
        <v>431</v>
      </c>
      <c r="I170" t="s">
        <v>632</v>
      </c>
      <c r="J170" t="s">
        <v>863</v>
      </c>
      <c r="K170">
        <v>14461</v>
      </c>
      <c r="L170" s="1">
        <v>43716</v>
      </c>
      <c r="R170" s="1">
        <v>43827</v>
      </c>
      <c r="S170">
        <v>3</v>
      </c>
      <c r="T170" t="s">
        <v>442</v>
      </c>
      <c r="U170">
        <v>9.9000044180300005E+19</v>
      </c>
    </row>
    <row r="171" spans="1:21" x14ac:dyDescent="0.3">
      <c r="A171">
        <v>1900005774</v>
      </c>
      <c r="B171" s="1">
        <v>43827</v>
      </c>
      <c r="C171" t="s">
        <v>17</v>
      </c>
      <c r="D171" t="s">
        <v>32</v>
      </c>
      <c r="E171" t="s">
        <v>25</v>
      </c>
      <c r="F171">
        <v>3</v>
      </c>
      <c r="G171" t="s">
        <v>442</v>
      </c>
      <c r="H171" t="s">
        <v>432</v>
      </c>
      <c r="I171" t="s">
        <v>636</v>
      </c>
      <c r="J171" t="s">
        <v>271</v>
      </c>
      <c r="K171">
        <v>4596</v>
      </c>
      <c r="L171" s="1">
        <v>43601</v>
      </c>
      <c r="R171" s="1">
        <v>43827</v>
      </c>
      <c r="S171">
        <v>5</v>
      </c>
      <c r="T171" t="s">
        <v>445</v>
      </c>
      <c r="U171" t="s">
        <v>372</v>
      </c>
    </row>
    <row r="172" spans="1:21" x14ac:dyDescent="0.3">
      <c r="A172">
        <v>1900005775</v>
      </c>
      <c r="B172" s="1">
        <v>43827</v>
      </c>
      <c r="C172" t="s">
        <v>17</v>
      </c>
      <c r="D172" t="s">
        <v>32</v>
      </c>
      <c r="E172" t="s">
        <v>38</v>
      </c>
      <c r="F172">
        <v>3</v>
      </c>
      <c r="G172" t="s">
        <v>442</v>
      </c>
      <c r="H172" t="s">
        <v>432</v>
      </c>
      <c r="I172" t="s">
        <v>637</v>
      </c>
      <c r="J172" t="s">
        <v>863</v>
      </c>
      <c r="K172">
        <v>21443</v>
      </c>
      <c r="L172" s="1">
        <v>43649</v>
      </c>
      <c r="R172" s="1">
        <v>43827</v>
      </c>
      <c r="S172">
        <v>3</v>
      </c>
      <c r="T172" t="s">
        <v>442</v>
      </c>
      <c r="U172">
        <v>3.1142031258438999E+18</v>
      </c>
    </row>
    <row r="173" spans="1:21" x14ac:dyDescent="0.3">
      <c r="A173">
        <v>1900005776</v>
      </c>
      <c r="B173" s="1">
        <v>43827</v>
      </c>
      <c r="C173" t="s">
        <v>17</v>
      </c>
      <c r="D173" t="s">
        <v>32</v>
      </c>
      <c r="E173" t="s">
        <v>38</v>
      </c>
      <c r="F173">
        <v>3</v>
      </c>
      <c r="G173" t="s">
        <v>442</v>
      </c>
      <c r="H173" t="s">
        <v>432</v>
      </c>
      <c r="I173" t="s">
        <v>638</v>
      </c>
      <c r="J173" t="s">
        <v>863</v>
      </c>
      <c r="K173">
        <v>21442</v>
      </c>
      <c r="L173" s="1">
        <v>43758</v>
      </c>
      <c r="R173" s="1">
        <v>43827</v>
      </c>
      <c r="S173">
        <v>6</v>
      </c>
      <c r="T173" t="s">
        <v>444</v>
      </c>
      <c r="U173" t="s">
        <v>377</v>
      </c>
    </row>
    <row r="174" spans="1:21" x14ac:dyDescent="0.3">
      <c r="A174">
        <v>1900005777</v>
      </c>
      <c r="B174" s="1">
        <v>43827</v>
      </c>
      <c r="C174" t="s">
        <v>17</v>
      </c>
      <c r="D174" t="s">
        <v>32</v>
      </c>
      <c r="E174" t="s">
        <v>38</v>
      </c>
      <c r="F174">
        <v>3</v>
      </c>
      <c r="G174" t="s">
        <v>442</v>
      </c>
      <c r="H174" t="s">
        <v>432</v>
      </c>
      <c r="I174" t="s">
        <v>639</v>
      </c>
      <c r="J174" t="s">
        <v>863</v>
      </c>
      <c r="K174">
        <v>21443</v>
      </c>
      <c r="L174" s="1">
        <v>43540</v>
      </c>
      <c r="R174" s="1">
        <v>43827</v>
      </c>
      <c r="S174">
        <v>6</v>
      </c>
      <c r="T174" t="s">
        <v>444</v>
      </c>
      <c r="U174" t="s">
        <v>377</v>
      </c>
    </row>
    <row r="175" spans="1:21" x14ac:dyDescent="0.3">
      <c r="A175">
        <v>1900005778</v>
      </c>
      <c r="B175" s="1">
        <v>43827</v>
      </c>
      <c r="C175" t="s">
        <v>17</v>
      </c>
      <c r="D175" t="s">
        <v>32</v>
      </c>
      <c r="E175" t="s">
        <v>38</v>
      </c>
      <c r="F175">
        <v>3</v>
      </c>
      <c r="G175" t="s">
        <v>442</v>
      </c>
      <c r="H175" t="s">
        <v>432</v>
      </c>
      <c r="I175" t="s">
        <v>640</v>
      </c>
      <c r="J175" t="s">
        <v>863</v>
      </c>
      <c r="K175">
        <v>17949</v>
      </c>
      <c r="L175" s="1">
        <v>43649</v>
      </c>
      <c r="R175" s="1">
        <v>43827</v>
      </c>
      <c r="S175">
        <v>6</v>
      </c>
      <c r="T175" t="s">
        <v>444</v>
      </c>
      <c r="U175" t="s">
        <v>377</v>
      </c>
    </row>
    <row r="176" spans="1:21" x14ac:dyDescent="0.3">
      <c r="A176">
        <v>1900005779</v>
      </c>
      <c r="B176" s="1">
        <v>43827</v>
      </c>
      <c r="C176" t="s">
        <v>17</v>
      </c>
      <c r="D176" t="s">
        <v>32</v>
      </c>
      <c r="E176" t="s">
        <v>38</v>
      </c>
      <c r="F176">
        <v>3</v>
      </c>
      <c r="G176" t="s">
        <v>442</v>
      </c>
      <c r="H176" t="s">
        <v>432</v>
      </c>
      <c r="I176" t="s">
        <v>641</v>
      </c>
      <c r="J176" t="s">
        <v>863</v>
      </c>
      <c r="K176">
        <v>17949</v>
      </c>
      <c r="L176" s="1">
        <v>43540</v>
      </c>
      <c r="R176" s="1">
        <v>43827</v>
      </c>
      <c r="S176">
        <v>5</v>
      </c>
      <c r="T176" t="s">
        <v>445</v>
      </c>
      <c r="U176">
        <v>43191787</v>
      </c>
    </row>
    <row r="177" spans="1:21" x14ac:dyDescent="0.3">
      <c r="A177">
        <v>1900005780</v>
      </c>
      <c r="B177" s="1">
        <v>43827</v>
      </c>
      <c r="C177" t="s">
        <v>17</v>
      </c>
      <c r="D177" t="s">
        <v>32</v>
      </c>
      <c r="E177" t="s">
        <v>25</v>
      </c>
      <c r="F177">
        <v>5</v>
      </c>
      <c r="G177" t="s">
        <v>445</v>
      </c>
      <c r="H177" t="s">
        <v>431</v>
      </c>
      <c r="I177" t="s">
        <v>642</v>
      </c>
      <c r="J177" t="s">
        <v>372</v>
      </c>
      <c r="K177">
        <v>7889</v>
      </c>
      <c r="L177" s="1">
        <v>43477</v>
      </c>
      <c r="R177" s="1">
        <v>43827</v>
      </c>
      <c r="S177">
        <v>4</v>
      </c>
      <c r="T177" t="s">
        <v>443</v>
      </c>
      <c r="U177" t="s">
        <v>412</v>
      </c>
    </row>
    <row r="178" spans="1:21" x14ac:dyDescent="0.3">
      <c r="A178">
        <v>1900005781</v>
      </c>
      <c r="B178" s="1">
        <v>43827</v>
      </c>
      <c r="C178" t="s">
        <v>17</v>
      </c>
      <c r="D178" t="s">
        <v>32</v>
      </c>
      <c r="E178" t="s">
        <v>16</v>
      </c>
      <c r="F178">
        <v>3</v>
      </c>
      <c r="G178" t="s">
        <v>442</v>
      </c>
      <c r="H178" t="s">
        <v>432</v>
      </c>
      <c r="I178" t="s">
        <v>643</v>
      </c>
      <c r="J178" t="s">
        <v>834</v>
      </c>
      <c r="K178">
        <v>8198</v>
      </c>
      <c r="L178" s="1">
        <v>43763</v>
      </c>
      <c r="R178" s="1">
        <v>43827</v>
      </c>
      <c r="S178">
        <v>4</v>
      </c>
      <c r="T178" t="s">
        <v>443</v>
      </c>
      <c r="U178" t="s">
        <v>410</v>
      </c>
    </row>
    <row r="179" spans="1:21" x14ac:dyDescent="0.3">
      <c r="A179">
        <v>1900005782</v>
      </c>
      <c r="B179" s="1">
        <v>43827</v>
      </c>
      <c r="C179" t="s">
        <v>17</v>
      </c>
      <c r="D179" t="s">
        <v>32</v>
      </c>
      <c r="E179" t="s">
        <v>20</v>
      </c>
      <c r="F179">
        <v>6</v>
      </c>
      <c r="G179" t="s">
        <v>444</v>
      </c>
      <c r="H179" t="s">
        <v>431</v>
      </c>
      <c r="I179" t="s">
        <v>644</v>
      </c>
      <c r="J179" t="s">
        <v>377</v>
      </c>
      <c r="K179">
        <v>18697</v>
      </c>
      <c r="L179" s="1">
        <v>43535</v>
      </c>
      <c r="R179" s="1">
        <v>43827</v>
      </c>
      <c r="S179">
        <v>4</v>
      </c>
      <c r="T179" t="s">
        <v>443</v>
      </c>
      <c r="U179" t="s">
        <v>405</v>
      </c>
    </row>
    <row r="180" spans="1:21" x14ac:dyDescent="0.3">
      <c r="A180">
        <v>1900005783</v>
      </c>
      <c r="B180" s="1">
        <v>43827</v>
      </c>
      <c r="C180" t="s">
        <v>17</v>
      </c>
      <c r="D180" t="s">
        <v>32</v>
      </c>
      <c r="E180" t="s">
        <v>20</v>
      </c>
      <c r="F180">
        <v>6</v>
      </c>
      <c r="G180" t="s">
        <v>444</v>
      </c>
      <c r="H180" t="s">
        <v>431</v>
      </c>
      <c r="I180" t="s">
        <v>645</v>
      </c>
      <c r="J180" t="s">
        <v>377</v>
      </c>
      <c r="K180">
        <v>17140</v>
      </c>
      <c r="L180" s="1">
        <v>43749</v>
      </c>
      <c r="R180" s="1">
        <v>43827</v>
      </c>
      <c r="S180">
        <v>4</v>
      </c>
      <c r="T180" t="s">
        <v>443</v>
      </c>
      <c r="U180" t="s">
        <v>411</v>
      </c>
    </row>
    <row r="181" spans="1:21" x14ac:dyDescent="0.3">
      <c r="A181">
        <v>1900005784</v>
      </c>
      <c r="B181" s="1">
        <v>43827</v>
      </c>
      <c r="C181" t="s">
        <v>17</v>
      </c>
      <c r="D181" t="s">
        <v>32</v>
      </c>
      <c r="E181" t="s">
        <v>20</v>
      </c>
      <c r="F181">
        <v>6</v>
      </c>
      <c r="G181" t="s">
        <v>444</v>
      </c>
      <c r="H181" t="s">
        <v>431</v>
      </c>
      <c r="I181" t="s">
        <v>646</v>
      </c>
      <c r="J181" t="s">
        <v>377</v>
      </c>
      <c r="K181">
        <v>8561</v>
      </c>
      <c r="L181" s="1">
        <v>43783</v>
      </c>
      <c r="R181" s="1">
        <v>43830</v>
      </c>
      <c r="S181">
        <v>2</v>
      </c>
      <c r="T181" t="s">
        <v>451</v>
      </c>
      <c r="U181" t="s">
        <v>319</v>
      </c>
    </row>
    <row r="182" spans="1:21" x14ac:dyDescent="0.3">
      <c r="A182">
        <v>1900005785</v>
      </c>
      <c r="B182" s="1">
        <v>43827</v>
      </c>
      <c r="C182" t="s">
        <v>17</v>
      </c>
      <c r="D182" t="s">
        <v>32</v>
      </c>
      <c r="E182" t="s">
        <v>16</v>
      </c>
      <c r="F182">
        <v>5</v>
      </c>
      <c r="G182" t="s">
        <v>445</v>
      </c>
      <c r="H182" t="s">
        <v>27</v>
      </c>
      <c r="I182" t="s">
        <v>647</v>
      </c>
      <c r="J182" t="s">
        <v>955</v>
      </c>
      <c r="K182">
        <v>6213</v>
      </c>
      <c r="L182" s="1">
        <v>43649</v>
      </c>
      <c r="R182" s="1">
        <v>43830</v>
      </c>
      <c r="S182">
        <v>13</v>
      </c>
      <c r="T182" t="s">
        <v>568</v>
      </c>
      <c r="U182" t="s">
        <v>320</v>
      </c>
    </row>
    <row r="183" spans="1:21" x14ac:dyDescent="0.3">
      <c r="A183">
        <v>1900005910</v>
      </c>
      <c r="B183" s="1">
        <v>43830</v>
      </c>
      <c r="C183" t="s">
        <v>17</v>
      </c>
      <c r="D183" t="s">
        <v>32</v>
      </c>
      <c r="E183" t="s">
        <v>38</v>
      </c>
      <c r="F183">
        <v>2</v>
      </c>
      <c r="G183" t="s">
        <v>451</v>
      </c>
      <c r="H183" t="s">
        <v>432</v>
      </c>
      <c r="I183" t="s">
        <v>652</v>
      </c>
      <c r="J183" t="s">
        <v>319</v>
      </c>
      <c r="K183">
        <v>90282</v>
      </c>
      <c r="L183" s="1">
        <v>43523</v>
      </c>
      <c r="R183" s="1">
        <v>43830</v>
      </c>
      <c r="S183">
        <v>2</v>
      </c>
      <c r="T183" t="s">
        <v>451</v>
      </c>
      <c r="U183" t="s">
        <v>319</v>
      </c>
    </row>
    <row r="184" spans="1:21" x14ac:dyDescent="0.3">
      <c r="A184">
        <v>1900005911</v>
      </c>
      <c r="B184" s="1">
        <v>43830</v>
      </c>
      <c r="C184" t="s">
        <v>17</v>
      </c>
      <c r="D184" t="s">
        <v>32</v>
      </c>
      <c r="E184" t="s">
        <v>38</v>
      </c>
      <c r="F184">
        <v>13</v>
      </c>
      <c r="G184" t="s">
        <v>568</v>
      </c>
      <c r="H184" t="s">
        <v>432</v>
      </c>
      <c r="I184" t="s">
        <v>653</v>
      </c>
      <c r="J184" t="s">
        <v>320</v>
      </c>
      <c r="K184">
        <v>68639</v>
      </c>
      <c r="L184" s="1">
        <v>43599</v>
      </c>
      <c r="R184" s="1">
        <v>43830</v>
      </c>
      <c r="S184">
        <v>2</v>
      </c>
      <c r="T184" t="s">
        <v>451</v>
      </c>
      <c r="U184" t="s">
        <v>319</v>
      </c>
    </row>
    <row r="185" spans="1:21" x14ac:dyDescent="0.3">
      <c r="A185">
        <v>1900005912</v>
      </c>
      <c r="B185" s="1">
        <v>43830</v>
      </c>
      <c r="C185" t="s">
        <v>17</v>
      </c>
      <c r="D185" t="s">
        <v>32</v>
      </c>
      <c r="E185" t="s">
        <v>38</v>
      </c>
      <c r="F185">
        <v>2</v>
      </c>
      <c r="G185" t="s">
        <v>451</v>
      </c>
      <c r="H185" t="s">
        <v>432</v>
      </c>
      <c r="I185" t="s">
        <v>654</v>
      </c>
      <c r="J185" t="s">
        <v>319</v>
      </c>
      <c r="K185">
        <v>90282</v>
      </c>
      <c r="L185" s="1">
        <v>43704</v>
      </c>
      <c r="R185" s="1">
        <v>43830</v>
      </c>
      <c r="S185">
        <v>13</v>
      </c>
      <c r="T185" t="s">
        <v>568</v>
      </c>
      <c r="U185" t="s">
        <v>325</v>
      </c>
    </row>
    <row r="186" spans="1:21" x14ac:dyDescent="0.3">
      <c r="A186">
        <v>1900005913</v>
      </c>
      <c r="B186" s="1">
        <v>43830</v>
      </c>
      <c r="C186" t="s">
        <v>17</v>
      </c>
      <c r="D186" t="s">
        <v>32</v>
      </c>
      <c r="E186" t="s">
        <v>38</v>
      </c>
      <c r="F186">
        <v>2</v>
      </c>
      <c r="G186" t="s">
        <v>451</v>
      </c>
      <c r="H186" t="s">
        <v>432</v>
      </c>
      <c r="I186" t="s">
        <v>655</v>
      </c>
      <c r="J186" t="s">
        <v>319</v>
      </c>
      <c r="K186">
        <v>90282</v>
      </c>
      <c r="L186" s="1">
        <v>43612</v>
      </c>
      <c r="R186" s="1">
        <v>43830</v>
      </c>
      <c r="S186">
        <v>13</v>
      </c>
      <c r="T186" t="s">
        <v>568</v>
      </c>
      <c r="U186" t="s">
        <v>152</v>
      </c>
    </row>
    <row r="187" spans="1:21" x14ac:dyDescent="0.3">
      <c r="A187">
        <v>1900005915</v>
      </c>
      <c r="B187" s="1">
        <v>43830</v>
      </c>
      <c r="C187" t="s">
        <v>17</v>
      </c>
      <c r="D187" t="s">
        <v>32</v>
      </c>
      <c r="E187" t="s">
        <v>38</v>
      </c>
      <c r="F187">
        <v>13</v>
      </c>
      <c r="G187" t="s">
        <v>568</v>
      </c>
      <c r="H187" t="s">
        <v>432</v>
      </c>
      <c r="I187" t="s">
        <v>656</v>
      </c>
      <c r="J187" t="s">
        <v>325</v>
      </c>
      <c r="K187">
        <v>67102</v>
      </c>
      <c r="L187" s="1">
        <v>43551</v>
      </c>
      <c r="R187" s="1">
        <v>43830</v>
      </c>
      <c r="S187">
        <v>1</v>
      </c>
      <c r="T187" t="s">
        <v>450</v>
      </c>
      <c r="U187" t="s">
        <v>659</v>
      </c>
    </row>
    <row r="188" spans="1:21" x14ac:dyDescent="0.3">
      <c r="A188">
        <v>1900005959</v>
      </c>
      <c r="B188" s="1">
        <v>43830</v>
      </c>
      <c r="C188" t="s">
        <v>17</v>
      </c>
      <c r="D188" t="s">
        <v>32</v>
      </c>
      <c r="E188" t="s">
        <v>16</v>
      </c>
      <c r="F188">
        <v>13</v>
      </c>
      <c r="G188" t="s">
        <v>568</v>
      </c>
      <c r="H188" t="s">
        <v>27</v>
      </c>
      <c r="I188" t="s">
        <v>657</v>
      </c>
      <c r="J188" t="s">
        <v>152</v>
      </c>
      <c r="K188">
        <v>125000</v>
      </c>
      <c r="L188" s="1">
        <v>43496</v>
      </c>
      <c r="R188" s="1">
        <v>43830</v>
      </c>
      <c r="S188">
        <v>13</v>
      </c>
      <c r="T188" t="s">
        <v>568</v>
      </c>
      <c r="U188" t="s">
        <v>85</v>
      </c>
    </row>
    <row r="189" spans="1:21" x14ac:dyDescent="0.3">
      <c r="A189">
        <v>1900005960</v>
      </c>
      <c r="B189" s="1">
        <v>43830</v>
      </c>
      <c r="C189" t="s">
        <v>17</v>
      </c>
      <c r="D189" t="s">
        <v>32</v>
      </c>
      <c r="E189" t="s">
        <v>40</v>
      </c>
      <c r="F189">
        <v>1</v>
      </c>
      <c r="G189" t="s">
        <v>450</v>
      </c>
      <c r="H189" t="s">
        <v>27</v>
      </c>
      <c r="I189" t="s">
        <v>658</v>
      </c>
      <c r="J189" t="s">
        <v>659</v>
      </c>
      <c r="K189">
        <v>115781</v>
      </c>
      <c r="L189" s="1">
        <v>43674</v>
      </c>
      <c r="R189" s="1">
        <v>43830</v>
      </c>
      <c r="S189">
        <v>2</v>
      </c>
      <c r="T189" t="s">
        <v>451</v>
      </c>
      <c r="U189" t="s">
        <v>326</v>
      </c>
    </row>
    <row r="190" spans="1:21" x14ac:dyDescent="0.3">
      <c r="A190">
        <v>1900005961</v>
      </c>
      <c r="B190" s="1">
        <v>43830</v>
      </c>
      <c r="C190" t="s">
        <v>17</v>
      </c>
      <c r="D190" t="s">
        <v>32</v>
      </c>
      <c r="E190" t="s">
        <v>16</v>
      </c>
      <c r="F190">
        <v>13</v>
      </c>
      <c r="G190" t="s">
        <v>568</v>
      </c>
      <c r="H190" t="s">
        <v>27</v>
      </c>
      <c r="I190" t="s">
        <v>660</v>
      </c>
      <c r="J190" t="s">
        <v>85</v>
      </c>
      <c r="K190">
        <v>137500</v>
      </c>
      <c r="L190" s="1">
        <v>43466</v>
      </c>
      <c r="R190" s="1">
        <v>43830</v>
      </c>
      <c r="S190">
        <v>2</v>
      </c>
      <c r="T190" t="s">
        <v>451</v>
      </c>
      <c r="U190" t="s">
        <v>326</v>
      </c>
    </row>
    <row r="191" spans="1:21" x14ac:dyDescent="0.3">
      <c r="A191">
        <v>1900005962</v>
      </c>
      <c r="B191" s="1">
        <v>43830</v>
      </c>
      <c r="C191" t="s">
        <v>17</v>
      </c>
      <c r="D191" t="s">
        <v>32</v>
      </c>
      <c r="E191" t="s">
        <v>38</v>
      </c>
      <c r="F191">
        <v>2</v>
      </c>
      <c r="G191" t="s">
        <v>451</v>
      </c>
      <c r="H191" t="s">
        <v>432</v>
      </c>
      <c r="I191" t="s">
        <v>661</v>
      </c>
      <c r="J191" t="s">
        <v>326</v>
      </c>
      <c r="K191">
        <v>208093</v>
      </c>
      <c r="L191" s="1">
        <v>43549</v>
      </c>
      <c r="R191" s="1">
        <v>43830</v>
      </c>
      <c r="S191">
        <v>13</v>
      </c>
      <c r="T191" t="s">
        <v>568</v>
      </c>
      <c r="U191" t="s">
        <v>99</v>
      </c>
    </row>
    <row r="192" spans="1:21" x14ac:dyDescent="0.3">
      <c r="A192">
        <v>1900005964</v>
      </c>
      <c r="B192" s="1">
        <v>43830</v>
      </c>
      <c r="C192" t="s">
        <v>17</v>
      </c>
      <c r="D192" t="s">
        <v>32</v>
      </c>
      <c r="E192" t="s">
        <v>38</v>
      </c>
      <c r="F192">
        <v>2</v>
      </c>
      <c r="G192" t="s">
        <v>451</v>
      </c>
      <c r="H192" t="s">
        <v>432</v>
      </c>
      <c r="I192" t="s">
        <v>662</v>
      </c>
      <c r="J192" t="s">
        <v>326</v>
      </c>
      <c r="K192">
        <v>153332</v>
      </c>
      <c r="L192" s="1">
        <v>43653</v>
      </c>
      <c r="R192" s="1">
        <v>43833</v>
      </c>
      <c r="S192">
        <v>5</v>
      </c>
      <c r="T192" t="s">
        <v>445</v>
      </c>
      <c r="U192">
        <v>2.4142025629033999E+18</v>
      </c>
    </row>
    <row r="193" spans="1:21" x14ac:dyDescent="0.3">
      <c r="A193">
        <v>1900005965</v>
      </c>
      <c r="B193" s="1">
        <v>43830</v>
      </c>
      <c r="C193" t="s">
        <v>17</v>
      </c>
      <c r="D193" t="s">
        <v>32</v>
      </c>
      <c r="E193" t="s">
        <v>16</v>
      </c>
      <c r="F193">
        <v>13</v>
      </c>
      <c r="G193" t="s">
        <v>568</v>
      </c>
      <c r="H193" t="s">
        <v>27</v>
      </c>
      <c r="I193" t="s">
        <v>663</v>
      </c>
      <c r="J193" t="s">
        <v>99</v>
      </c>
      <c r="K193">
        <v>131250</v>
      </c>
      <c r="L193" s="1">
        <v>43608</v>
      </c>
      <c r="R193" s="1">
        <v>43833</v>
      </c>
      <c r="S193">
        <v>13</v>
      </c>
      <c r="T193" t="s">
        <v>568</v>
      </c>
      <c r="U193" t="s">
        <v>155</v>
      </c>
    </row>
    <row r="194" spans="1:21" x14ac:dyDescent="0.3">
      <c r="A194">
        <v>2000001072</v>
      </c>
      <c r="B194" s="1">
        <v>43833</v>
      </c>
      <c r="C194" t="s">
        <v>17</v>
      </c>
      <c r="D194" t="s">
        <v>32</v>
      </c>
      <c r="E194" t="s">
        <v>23</v>
      </c>
      <c r="F194">
        <v>5</v>
      </c>
      <c r="G194" t="s">
        <v>445</v>
      </c>
      <c r="H194" t="s">
        <v>27</v>
      </c>
      <c r="I194" t="s">
        <v>664</v>
      </c>
      <c r="J194" t="s">
        <v>830</v>
      </c>
      <c r="K194">
        <v>56100</v>
      </c>
      <c r="L194" s="1">
        <v>43532</v>
      </c>
      <c r="R194" s="1">
        <v>43833</v>
      </c>
      <c r="S194">
        <v>13</v>
      </c>
      <c r="T194" t="s">
        <v>568</v>
      </c>
      <c r="U194">
        <v>41046110</v>
      </c>
    </row>
    <row r="195" spans="1:21" x14ac:dyDescent="0.3">
      <c r="A195">
        <v>2000001076</v>
      </c>
      <c r="B195" s="1">
        <v>43833</v>
      </c>
      <c r="C195" t="s">
        <v>17</v>
      </c>
      <c r="D195" t="s">
        <v>32</v>
      </c>
      <c r="E195" t="s">
        <v>23</v>
      </c>
      <c r="F195">
        <v>13</v>
      </c>
      <c r="G195" t="s">
        <v>568</v>
      </c>
      <c r="H195" t="s">
        <v>27</v>
      </c>
      <c r="I195" t="s">
        <v>665</v>
      </c>
      <c r="J195" t="s">
        <v>155</v>
      </c>
      <c r="K195">
        <v>50333</v>
      </c>
      <c r="L195" s="1">
        <v>43525</v>
      </c>
      <c r="R195" s="1">
        <v>43833</v>
      </c>
      <c r="S195">
        <v>5</v>
      </c>
      <c r="T195" t="s">
        <v>445</v>
      </c>
      <c r="U195" t="s">
        <v>265</v>
      </c>
    </row>
    <row r="196" spans="1:21" x14ac:dyDescent="0.3">
      <c r="A196">
        <v>2000001082</v>
      </c>
      <c r="B196" s="1">
        <v>43833</v>
      </c>
      <c r="C196" t="s">
        <v>17</v>
      </c>
      <c r="D196" t="s">
        <v>32</v>
      </c>
      <c r="E196" t="s">
        <v>16</v>
      </c>
      <c r="F196">
        <v>13</v>
      </c>
      <c r="G196" t="s">
        <v>568</v>
      </c>
      <c r="H196" t="s">
        <v>27</v>
      </c>
      <c r="I196" t="s">
        <v>666</v>
      </c>
      <c r="J196" t="s">
        <v>928</v>
      </c>
      <c r="K196">
        <v>74250</v>
      </c>
      <c r="L196" s="1">
        <v>43564</v>
      </c>
      <c r="R196" s="1">
        <v>43833</v>
      </c>
      <c r="S196">
        <v>1</v>
      </c>
      <c r="T196" t="s">
        <v>450</v>
      </c>
      <c r="U196">
        <v>1.11200441808E+19</v>
      </c>
    </row>
    <row r="197" spans="1:21" x14ac:dyDescent="0.3">
      <c r="A197">
        <v>2000001083</v>
      </c>
      <c r="B197" s="1">
        <v>43833</v>
      </c>
      <c r="C197" t="s">
        <v>17</v>
      </c>
      <c r="D197" t="s">
        <v>32</v>
      </c>
      <c r="E197" t="s">
        <v>20</v>
      </c>
      <c r="F197">
        <v>5</v>
      </c>
      <c r="G197" t="s">
        <v>445</v>
      </c>
      <c r="H197" t="s">
        <v>27</v>
      </c>
      <c r="I197" t="s">
        <v>667</v>
      </c>
      <c r="J197" t="s">
        <v>265</v>
      </c>
      <c r="K197">
        <v>48929</v>
      </c>
      <c r="L197" s="1">
        <v>43779</v>
      </c>
      <c r="R197" s="1">
        <v>43846</v>
      </c>
      <c r="S197">
        <v>5</v>
      </c>
      <c r="T197" t="s">
        <v>445</v>
      </c>
      <c r="U197" t="s">
        <v>370</v>
      </c>
    </row>
    <row r="198" spans="1:21" x14ac:dyDescent="0.3">
      <c r="A198">
        <v>2000001563</v>
      </c>
      <c r="B198" s="1">
        <v>43846</v>
      </c>
      <c r="C198" t="s">
        <v>17</v>
      </c>
      <c r="D198" t="s">
        <v>32</v>
      </c>
      <c r="E198" t="s">
        <v>23</v>
      </c>
      <c r="F198">
        <v>5</v>
      </c>
      <c r="G198" t="s">
        <v>445</v>
      </c>
      <c r="H198" t="s">
        <v>431</v>
      </c>
      <c r="I198" t="s">
        <v>669</v>
      </c>
      <c r="J198" t="s">
        <v>370</v>
      </c>
      <c r="K198">
        <v>9075</v>
      </c>
      <c r="L198" s="1">
        <v>43477</v>
      </c>
      <c r="R198" s="1">
        <v>43846</v>
      </c>
      <c r="S198">
        <v>13</v>
      </c>
      <c r="T198" t="s">
        <v>568</v>
      </c>
      <c r="U198" t="s">
        <v>231</v>
      </c>
    </row>
    <row r="199" spans="1:21" x14ac:dyDescent="0.3">
      <c r="A199">
        <v>2000001567</v>
      </c>
      <c r="B199" s="1">
        <v>43846</v>
      </c>
      <c r="C199" t="s">
        <v>17</v>
      </c>
      <c r="D199" t="s">
        <v>32</v>
      </c>
      <c r="E199" t="s">
        <v>38</v>
      </c>
      <c r="F199">
        <v>13</v>
      </c>
      <c r="G199" t="s">
        <v>568</v>
      </c>
      <c r="H199" t="s">
        <v>432</v>
      </c>
      <c r="I199" t="s">
        <v>670</v>
      </c>
      <c r="J199" t="s">
        <v>231</v>
      </c>
      <c r="K199">
        <v>24072</v>
      </c>
      <c r="L199" s="1">
        <v>43537</v>
      </c>
      <c r="R199" s="1">
        <v>43846</v>
      </c>
      <c r="S199">
        <v>6</v>
      </c>
      <c r="T199" t="s">
        <v>444</v>
      </c>
      <c r="U199" t="s">
        <v>422</v>
      </c>
    </row>
    <row r="200" spans="1:21" x14ac:dyDescent="0.3">
      <c r="A200">
        <v>2000001570</v>
      </c>
      <c r="B200" s="1">
        <v>43846</v>
      </c>
      <c r="C200" t="s">
        <v>17</v>
      </c>
      <c r="D200" t="s">
        <v>32</v>
      </c>
      <c r="E200" t="s">
        <v>20</v>
      </c>
      <c r="F200">
        <v>6</v>
      </c>
      <c r="G200" t="s">
        <v>444</v>
      </c>
      <c r="H200" t="s">
        <v>27</v>
      </c>
      <c r="I200" t="s">
        <v>671</v>
      </c>
      <c r="J200" t="s">
        <v>422</v>
      </c>
      <c r="K200">
        <v>5550</v>
      </c>
      <c r="L200" s="1">
        <v>43469</v>
      </c>
      <c r="R200" s="1">
        <v>43846</v>
      </c>
      <c r="S200">
        <v>13</v>
      </c>
      <c r="T200" t="s">
        <v>568</v>
      </c>
      <c r="U200" t="s">
        <v>345</v>
      </c>
    </row>
    <row r="201" spans="1:21" x14ac:dyDescent="0.3">
      <c r="A201">
        <v>2000001575</v>
      </c>
      <c r="B201" s="1">
        <v>43846</v>
      </c>
      <c r="C201" t="s">
        <v>17</v>
      </c>
      <c r="D201" t="s">
        <v>32</v>
      </c>
      <c r="E201" t="s">
        <v>25</v>
      </c>
      <c r="F201">
        <v>13</v>
      </c>
      <c r="G201" t="s">
        <v>568</v>
      </c>
      <c r="H201" t="s">
        <v>432</v>
      </c>
      <c r="I201" t="s">
        <v>672</v>
      </c>
      <c r="J201" t="s">
        <v>345</v>
      </c>
      <c r="K201">
        <v>10938</v>
      </c>
      <c r="L201" s="1">
        <v>43628</v>
      </c>
      <c r="R201" s="1">
        <v>43846</v>
      </c>
      <c r="S201">
        <v>3</v>
      </c>
      <c r="T201" t="s">
        <v>442</v>
      </c>
      <c r="U201">
        <v>2280038722</v>
      </c>
    </row>
    <row r="202" spans="1:21" x14ac:dyDescent="0.3">
      <c r="A202">
        <v>2000001579</v>
      </c>
      <c r="B202" s="1">
        <v>43846</v>
      </c>
      <c r="C202" t="s">
        <v>17</v>
      </c>
      <c r="D202" t="s">
        <v>32</v>
      </c>
      <c r="E202" t="s">
        <v>34</v>
      </c>
      <c r="F202">
        <v>3</v>
      </c>
      <c r="G202" t="s">
        <v>442</v>
      </c>
      <c r="H202" t="s">
        <v>432</v>
      </c>
      <c r="I202" t="s">
        <v>673</v>
      </c>
      <c r="J202" t="s">
        <v>914</v>
      </c>
      <c r="K202">
        <v>2789</v>
      </c>
      <c r="L202" s="1">
        <v>43661</v>
      </c>
      <c r="R202" s="1">
        <v>43846</v>
      </c>
      <c r="S202">
        <v>5</v>
      </c>
      <c r="T202" t="s">
        <v>445</v>
      </c>
      <c r="U202">
        <v>2.4142025629033999E+18</v>
      </c>
    </row>
    <row r="203" spans="1:21" x14ac:dyDescent="0.3">
      <c r="A203">
        <v>2000001583</v>
      </c>
      <c r="B203" s="1">
        <v>43846</v>
      </c>
      <c r="C203" t="s">
        <v>17</v>
      </c>
      <c r="D203" t="s">
        <v>32</v>
      </c>
      <c r="E203" t="s">
        <v>23</v>
      </c>
      <c r="F203">
        <v>5</v>
      </c>
      <c r="G203" t="s">
        <v>445</v>
      </c>
      <c r="H203" t="s">
        <v>27</v>
      </c>
      <c r="I203" t="s">
        <v>674</v>
      </c>
      <c r="J203" t="s">
        <v>830</v>
      </c>
      <c r="K203">
        <v>14025</v>
      </c>
      <c r="L203" s="1">
        <v>43760</v>
      </c>
      <c r="R203" s="1">
        <v>43846</v>
      </c>
      <c r="S203">
        <v>4</v>
      </c>
      <c r="T203" t="s">
        <v>443</v>
      </c>
      <c r="U203" t="s">
        <v>138</v>
      </c>
    </row>
    <row r="204" spans="1:21" x14ac:dyDescent="0.3">
      <c r="A204">
        <v>2000001598</v>
      </c>
      <c r="B204" s="1">
        <v>43846</v>
      </c>
      <c r="C204" t="s">
        <v>17</v>
      </c>
      <c r="D204" t="s">
        <v>32</v>
      </c>
      <c r="E204" t="s">
        <v>20</v>
      </c>
      <c r="F204">
        <v>6</v>
      </c>
      <c r="G204" t="s">
        <v>444</v>
      </c>
      <c r="H204" t="s">
        <v>27</v>
      </c>
      <c r="I204" t="s">
        <v>676</v>
      </c>
      <c r="J204" t="s">
        <v>886</v>
      </c>
      <c r="K204">
        <v>4302</v>
      </c>
      <c r="L204" s="1">
        <v>43770</v>
      </c>
      <c r="R204" s="1">
        <v>43846</v>
      </c>
      <c r="S204">
        <v>6</v>
      </c>
      <c r="T204" t="s">
        <v>444</v>
      </c>
      <c r="U204">
        <v>2.9992015408021002E+18</v>
      </c>
    </row>
    <row r="205" spans="1:21" x14ac:dyDescent="0.3">
      <c r="A205">
        <v>2000001604</v>
      </c>
      <c r="B205" s="1">
        <v>43846</v>
      </c>
      <c r="C205" t="s">
        <v>17</v>
      </c>
      <c r="D205" t="s">
        <v>32</v>
      </c>
      <c r="E205" t="s">
        <v>16</v>
      </c>
      <c r="F205">
        <v>13</v>
      </c>
      <c r="G205" t="s">
        <v>568</v>
      </c>
      <c r="H205" t="s">
        <v>432</v>
      </c>
      <c r="I205" t="s">
        <v>677</v>
      </c>
      <c r="J205" t="s">
        <v>162</v>
      </c>
      <c r="K205">
        <v>21875</v>
      </c>
      <c r="L205" s="1">
        <v>43507</v>
      </c>
      <c r="R205" s="1">
        <v>43846</v>
      </c>
      <c r="S205">
        <v>13</v>
      </c>
      <c r="T205" t="s">
        <v>568</v>
      </c>
      <c r="U205" t="s">
        <v>162</v>
      </c>
    </row>
  </sheetData>
  <pageMargins left="0.7" right="0.7" top="0.75" bottom="0.75" header="0.3" footer="0.3"/>
  <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F3098-F9D9-44F5-A272-F3AC626F58CE}">
  <dimension ref="A1"/>
  <sheetViews>
    <sheetView topLeftCell="A4" zoomScale="80" zoomScaleNormal="80" workbookViewId="0">
      <selection sqref="A1:O30"/>
    </sheetView>
  </sheetViews>
  <sheetFormatPr defaultRowHeight="14.4" x14ac:dyDescent="0.3"/>
  <cols>
    <col min="1" max="1" width="17" bestFit="1" customWidth="1"/>
    <col min="2" max="2" width="18.6640625" bestFit="1" customWidth="1"/>
    <col min="3" max="3" width="14.33203125" bestFit="1" customWidth="1"/>
    <col min="6" max="6" width="22.6640625" bestFit="1" customWidth="1"/>
    <col min="7" max="7" width="15.5546875" bestFit="1" customWidth="1"/>
    <col min="8" max="8" width="4.6640625" bestFit="1" customWidth="1"/>
    <col min="9" max="9" width="8.109375" bestFit="1" customWidth="1"/>
    <col min="10" max="10" width="10.6640625" bestFit="1" customWidth="1"/>
    <col min="19" max="19" width="17.33203125" bestFit="1" customWidth="1"/>
    <col min="20" max="20" width="22.33203125" bestFit="1" customWidth="1"/>
  </cols>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3578E-FC64-47D4-A18A-AC84710AD543}">
  <dimension ref="A1:W47"/>
  <sheetViews>
    <sheetView tabSelected="1" zoomScale="63" workbookViewId="0">
      <selection activeCell="Z16" sqref="Z16"/>
    </sheetView>
  </sheetViews>
  <sheetFormatPr defaultRowHeight="14.4" x14ac:dyDescent="0.3"/>
  <cols>
    <col min="1" max="2" width="30.6640625" customWidth="1"/>
  </cols>
  <sheetData>
    <row r="1" spans="1:23" x14ac:dyDescent="0.3">
      <c r="A1" s="11"/>
      <c r="B1" s="11"/>
      <c r="C1" s="11"/>
      <c r="D1" s="11"/>
      <c r="E1" s="11"/>
      <c r="F1" s="11"/>
      <c r="G1" s="11"/>
      <c r="H1" s="11"/>
      <c r="I1" s="11"/>
      <c r="J1" s="11"/>
      <c r="K1" s="11"/>
      <c r="L1" s="11"/>
      <c r="M1" s="11"/>
      <c r="N1" s="11"/>
      <c r="O1" s="11"/>
      <c r="P1" s="11"/>
      <c r="Q1" s="11"/>
      <c r="R1" s="11"/>
      <c r="S1" s="11"/>
      <c r="T1" s="11"/>
      <c r="U1" s="11"/>
      <c r="V1" s="11"/>
      <c r="W1" s="11"/>
    </row>
    <row r="2" spans="1:23" x14ac:dyDescent="0.3">
      <c r="A2" s="11"/>
      <c r="B2" s="11"/>
      <c r="C2" s="11"/>
      <c r="D2" s="11"/>
      <c r="E2" s="11"/>
      <c r="F2" s="11"/>
      <c r="G2" s="11"/>
      <c r="H2" s="11"/>
      <c r="I2" s="11"/>
      <c r="J2" s="11"/>
      <c r="K2" s="11"/>
      <c r="L2" s="11"/>
      <c r="M2" s="11"/>
      <c r="N2" s="11"/>
      <c r="O2" s="11"/>
      <c r="P2" s="11"/>
      <c r="Q2" s="11"/>
      <c r="R2" s="11"/>
      <c r="S2" s="11"/>
      <c r="T2" s="11"/>
      <c r="U2" s="11"/>
      <c r="V2" s="11"/>
      <c r="W2" s="11"/>
    </row>
    <row r="3" spans="1:23" x14ac:dyDescent="0.3">
      <c r="A3" s="11"/>
      <c r="B3" s="11"/>
      <c r="C3" s="11"/>
      <c r="D3" s="11"/>
      <c r="E3" s="11"/>
      <c r="F3" s="11"/>
      <c r="G3" s="11"/>
      <c r="H3" s="11"/>
      <c r="I3" s="11"/>
      <c r="J3" s="11"/>
      <c r="K3" s="11"/>
      <c r="L3" s="11"/>
      <c r="M3" s="11"/>
      <c r="N3" s="11"/>
      <c r="O3" s="11"/>
      <c r="P3" s="11"/>
      <c r="Q3" s="11"/>
      <c r="R3" s="11"/>
      <c r="S3" s="11"/>
      <c r="T3" s="11"/>
      <c r="U3" s="11"/>
      <c r="V3" s="11"/>
      <c r="W3" s="11"/>
    </row>
    <row r="4" spans="1:23" x14ac:dyDescent="0.3">
      <c r="A4" s="11"/>
      <c r="B4" s="11"/>
      <c r="C4" s="11"/>
      <c r="D4" s="11"/>
      <c r="E4" s="11"/>
      <c r="F4" s="11"/>
      <c r="G4" s="11"/>
      <c r="H4" s="11"/>
      <c r="I4" s="11"/>
      <c r="J4" s="11"/>
      <c r="K4" s="11"/>
      <c r="L4" s="11"/>
      <c r="M4" s="11"/>
      <c r="N4" s="11"/>
      <c r="O4" s="11"/>
      <c r="P4" s="11"/>
      <c r="Q4" s="11"/>
      <c r="R4" s="11"/>
      <c r="S4" s="11"/>
      <c r="T4" s="11"/>
      <c r="U4" s="11"/>
      <c r="V4" s="11"/>
      <c r="W4" s="11"/>
    </row>
    <row r="5" spans="1:23" x14ac:dyDescent="0.3">
      <c r="A5" s="11"/>
      <c r="B5" s="11"/>
      <c r="C5" s="11"/>
      <c r="D5" s="11"/>
      <c r="E5" s="11"/>
      <c r="F5" s="11"/>
      <c r="G5" s="11"/>
      <c r="H5" s="11"/>
      <c r="I5" s="11"/>
      <c r="J5" s="11"/>
      <c r="K5" s="11"/>
      <c r="L5" s="11"/>
      <c r="M5" s="11"/>
      <c r="N5" s="11"/>
      <c r="O5" s="11"/>
      <c r="P5" s="11"/>
      <c r="Q5" s="11"/>
      <c r="R5" s="11"/>
      <c r="S5" s="11"/>
      <c r="T5" s="11"/>
      <c r="U5" s="11"/>
      <c r="V5" s="11"/>
      <c r="W5" s="11"/>
    </row>
    <row r="6" spans="1:23" x14ac:dyDescent="0.3">
      <c r="A6" s="11"/>
      <c r="B6" s="11"/>
      <c r="C6" s="11"/>
      <c r="D6" s="11"/>
      <c r="E6" s="11"/>
      <c r="F6" s="11"/>
      <c r="G6" s="11"/>
      <c r="H6" s="11"/>
      <c r="I6" s="11"/>
      <c r="J6" s="11"/>
      <c r="K6" s="11"/>
      <c r="L6" s="11"/>
      <c r="M6" s="11"/>
      <c r="N6" s="11"/>
      <c r="O6" s="11"/>
      <c r="P6" s="11"/>
      <c r="Q6" s="11"/>
      <c r="R6" s="11"/>
      <c r="S6" s="11"/>
      <c r="T6" s="11"/>
      <c r="U6" s="11"/>
      <c r="V6" s="11"/>
      <c r="W6" s="11"/>
    </row>
    <row r="7" spans="1:23" x14ac:dyDescent="0.3">
      <c r="A7" s="11"/>
      <c r="B7" s="11"/>
      <c r="C7" s="11"/>
      <c r="D7" s="11"/>
      <c r="E7" s="11"/>
      <c r="F7" s="11"/>
      <c r="G7" s="11"/>
      <c r="H7" s="11"/>
      <c r="I7" s="11"/>
      <c r="J7" s="11"/>
      <c r="K7" s="11"/>
      <c r="L7" s="11"/>
      <c r="M7" s="11"/>
      <c r="N7" s="11"/>
      <c r="O7" s="11"/>
      <c r="P7" s="11"/>
      <c r="Q7" s="11"/>
      <c r="R7" s="11"/>
      <c r="S7" s="11"/>
      <c r="T7" s="11"/>
      <c r="U7" s="11"/>
      <c r="V7" s="11"/>
      <c r="W7" s="11"/>
    </row>
    <row r="8" spans="1:23" x14ac:dyDescent="0.3">
      <c r="A8" s="11"/>
      <c r="B8" s="11"/>
      <c r="C8" s="11"/>
      <c r="D8" s="11"/>
      <c r="E8" s="11"/>
      <c r="F8" s="11"/>
      <c r="G8" s="11"/>
      <c r="H8" s="11"/>
      <c r="I8" s="11"/>
      <c r="J8" s="11"/>
      <c r="K8" s="11"/>
      <c r="L8" s="11"/>
      <c r="M8" s="11"/>
      <c r="N8" s="11"/>
      <c r="O8" s="11"/>
      <c r="P8" s="11"/>
      <c r="Q8" s="11"/>
      <c r="R8" s="11"/>
      <c r="S8" s="11"/>
      <c r="T8" s="11"/>
      <c r="U8" s="11"/>
      <c r="V8" s="11"/>
      <c r="W8" s="11"/>
    </row>
    <row r="9" spans="1:23" x14ac:dyDescent="0.3">
      <c r="A9" s="11"/>
      <c r="B9" s="11"/>
      <c r="C9" s="11"/>
      <c r="D9" s="11"/>
      <c r="E9" s="11"/>
      <c r="F9" s="11"/>
      <c r="G9" s="11"/>
      <c r="H9" s="11"/>
      <c r="I9" s="11"/>
      <c r="J9" s="11"/>
      <c r="K9" s="11"/>
      <c r="L9" s="11"/>
      <c r="M9" s="11"/>
      <c r="N9" s="11"/>
      <c r="O9" s="11"/>
      <c r="P9" s="11"/>
      <c r="Q9" s="11"/>
      <c r="R9" s="11"/>
      <c r="S9" s="11"/>
      <c r="T9" s="11"/>
      <c r="U9" s="11"/>
      <c r="V9" s="11"/>
      <c r="W9" s="11"/>
    </row>
    <row r="10" spans="1:23" x14ac:dyDescent="0.3">
      <c r="A10" s="11"/>
      <c r="B10" s="11"/>
      <c r="C10" s="11"/>
      <c r="D10" s="11"/>
      <c r="E10" s="11"/>
      <c r="F10" s="11"/>
      <c r="G10" s="11"/>
      <c r="H10" s="11"/>
      <c r="I10" s="11"/>
      <c r="J10" s="11"/>
      <c r="K10" s="11"/>
      <c r="L10" s="11"/>
      <c r="M10" s="11"/>
      <c r="N10" s="11"/>
      <c r="O10" s="11"/>
      <c r="P10" s="11"/>
      <c r="Q10" s="11"/>
      <c r="R10" s="11"/>
      <c r="S10" s="11"/>
      <c r="T10" s="11"/>
      <c r="U10" s="11"/>
      <c r="V10" s="11"/>
      <c r="W10" s="11"/>
    </row>
    <row r="11" spans="1:23" x14ac:dyDescent="0.3">
      <c r="A11" s="11"/>
      <c r="B11" s="11"/>
      <c r="C11" s="11"/>
      <c r="D11" s="11"/>
      <c r="E11" s="11"/>
      <c r="F11" s="11"/>
      <c r="G11" s="11"/>
      <c r="H11" s="11"/>
      <c r="I11" s="11"/>
      <c r="J11" s="11"/>
      <c r="K11" s="11"/>
      <c r="L11" s="11"/>
      <c r="M11" s="11"/>
      <c r="N11" s="11"/>
      <c r="O11" s="11"/>
      <c r="P11" s="11"/>
      <c r="Q11" s="11"/>
      <c r="R11" s="11"/>
      <c r="S11" s="11"/>
      <c r="T11" s="11"/>
      <c r="U11" s="11"/>
      <c r="V11" s="11"/>
      <c r="W11" s="11"/>
    </row>
    <row r="12" spans="1:23" x14ac:dyDescent="0.3">
      <c r="A12" s="11"/>
      <c r="B12" s="11"/>
      <c r="C12" s="11"/>
      <c r="D12" s="11"/>
      <c r="E12" s="11"/>
      <c r="F12" s="11"/>
      <c r="G12" s="11"/>
      <c r="H12" s="11"/>
      <c r="I12" s="11"/>
      <c r="J12" s="11"/>
      <c r="K12" s="11"/>
      <c r="L12" s="11"/>
      <c r="M12" s="11"/>
      <c r="N12" s="11"/>
      <c r="O12" s="11"/>
      <c r="P12" s="11"/>
      <c r="Q12" s="11"/>
      <c r="R12" s="11"/>
      <c r="S12" s="11"/>
      <c r="T12" s="11"/>
      <c r="U12" s="11"/>
      <c r="V12" s="11"/>
      <c r="W12" s="11"/>
    </row>
    <row r="13" spans="1:23" x14ac:dyDescent="0.3">
      <c r="A13" s="11"/>
      <c r="B13" s="11"/>
      <c r="C13" s="11"/>
      <c r="D13" s="11"/>
      <c r="E13" s="11"/>
      <c r="F13" s="11"/>
      <c r="G13" s="11"/>
      <c r="H13" s="11"/>
      <c r="I13" s="11"/>
      <c r="J13" s="11"/>
      <c r="K13" s="11"/>
      <c r="L13" s="11"/>
      <c r="M13" s="11"/>
      <c r="N13" s="11"/>
      <c r="O13" s="11"/>
      <c r="P13" s="11"/>
      <c r="Q13" s="11"/>
      <c r="R13" s="11"/>
      <c r="S13" s="11"/>
      <c r="T13" s="11"/>
      <c r="U13" s="11"/>
      <c r="V13" s="11"/>
      <c r="W13" s="11"/>
    </row>
    <row r="14" spans="1:23" x14ac:dyDescent="0.3">
      <c r="A14" s="11"/>
      <c r="B14" s="11"/>
      <c r="C14" s="11"/>
      <c r="D14" s="11"/>
      <c r="E14" s="11"/>
      <c r="F14" s="11"/>
      <c r="G14" s="11"/>
      <c r="H14" s="11"/>
      <c r="I14" s="11"/>
      <c r="J14" s="11"/>
      <c r="K14" s="11"/>
      <c r="L14" s="11"/>
      <c r="M14" s="11"/>
      <c r="N14" s="11"/>
      <c r="O14" s="11"/>
      <c r="P14" s="11"/>
      <c r="Q14" s="11"/>
      <c r="R14" s="11"/>
      <c r="S14" s="11"/>
      <c r="T14" s="11"/>
      <c r="U14" s="11"/>
      <c r="V14" s="11"/>
      <c r="W14" s="11"/>
    </row>
    <row r="15" spans="1:23" x14ac:dyDescent="0.3">
      <c r="A15" s="11"/>
      <c r="B15" s="11"/>
      <c r="C15" s="11"/>
      <c r="D15" s="11"/>
      <c r="E15" s="11"/>
      <c r="F15" s="11"/>
      <c r="G15" s="11"/>
      <c r="H15" s="11"/>
      <c r="I15" s="11"/>
      <c r="J15" s="11"/>
      <c r="K15" s="11"/>
      <c r="L15" s="11"/>
      <c r="M15" s="11"/>
      <c r="N15" s="11"/>
      <c r="O15" s="11"/>
      <c r="P15" s="11"/>
      <c r="Q15" s="11"/>
      <c r="R15" s="11"/>
      <c r="S15" s="11"/>
      <c r="T15" s="11"/>
      <c r="U15" s="11"/>
      <c r="V15" s="11"/>
      <c r="W15" s="11"/>
    </row>
    <row r="16" spans="1:23" x14ac:dyDescent="0.3">
      <c r="A16" s="11"/>
      <c r="B16" s="11"/>
      <c r="C16" s="11"/>
      <c r="D16" s="11"/>
      <c r="E16" s="11"/>
      <c r="F16" s="11"/>
      <c r="G16" s="11"/>
      <c r="H16" s="11"/>
      <c r="I16" s="11"/>
      <c r="J16" s="11"/>
      <c r="K16" s="11"/>
      <c r="L16" s="11"/>
      <c r="M16" s="11"/>
      <c r="N16" s="11"/>
      <c r="O16" s="11"/>
      <c r="P16" s="11"/>
      <c r="Q16" s="11"/>
      <c r="R16" s="11"/>
      <c r="S16" s="11"/>
      <c r="T16" s="11"/>
      <c r="U16" s="11"/>
      <c r="V16" s="11"/>
      <c r="W16" s="11"/>
    </row>
    <row r="17" spans="1:23" x14ac:dyDescent="0.3">
      <c r="A17" s="11"/>
      <c r="B17" s="11"/>
      <c r="C17" s="11"/>
      <c r="D17" s="11"/>
      <c r="E17" s="11"/>
      <c r="F17" s="11"/>
      <c r="G17" s="11"/>
      <c r="H17" s="11"/>
      <c r="I17" s="11"/>
      <c r="J17" s="11"/>
      <c r="K17" s="11"/>
      <c r="L17" s="11"/>
      <c r="M17" s="11"/>
      <c r="N17" s="11"/>
      <c r="O17" s="11"/>
      <c r="P17" s="11"/>
      <c r="Q17" s="11"/>
      <c r="R17" s="11"/>
      <c r="S17" s="11"/>
      <c r="T17" s="11"/>
      <c r="U17" s="11"/>
      <c r="V17" s="11"/>
      <c r="W17" s="11"/>
    </row>
    <row r="18" spans="1:23" x14ac:dyDescent="0.3">
      <c r="A18" s="11"/>
      <c r="B18" s="11"/>
      <c r="C18" s="11"/>
      <c r="D18" s="11"/>
      <c r="E18" s="11"/>
      <c r="F18" s="11"/>
      <c r="G18" s="11"/>
      <c r="H18" s="11"/>
      <c r="I18" s="11"/>
      <c r="J18" s="11"/>
      <c r="K18" s="11"/>
      <c r="L18" s="11"/>
      <c r="M18" s="11"/>
      <c r="N18" s="11"/>
      <c r="O18" s="11"/>
      <c r="P18" s="11"/>
      <c r="Q18" s="11"/>
      <c r="R18" s="11"/>
      <c r="S18" s="11"/>
      <c r="T18" s="11"/>
      <c r="U18" s="11"/>
      <c r="V18" s="11"/>
      <c r="W18" s="11"/>
    </row>
    <row r="19" spans="1:23" x14ac:dyDescent="0.3">
      <c r="A19" s="12" t="str" cm="1">
        <f t="array" ref="A19:B20">TRANSPOSE(Table16[])</f>
        <v>2019</v>
      </c>
      <c r="B19" s="12" t="str">
        <v>2020</v>
      </c>
      <c r="C19" s="11"/>
      <c r="D19" s="11"/>
      <c r="E19" s="11"/>
      <c r="F19" s="11"/>
      <c r="G19" s="11"/>
      <c r="H19" s="11"/>
      <c r="I19" s="11"/>
      <c r="J19" s="11"/>
      <c r="K19" s="11"/>
      <c r="L19" s="11"/>
      <c r="M19" s="11"/>
      <c r="N19" s="11"/>
      <c r="O19" s="11"/>
      <c r="P19" s="11"/>
      <c r="Q19" s="11"/>
      <c r="R19" s="11"/>
      <c r="S19" s="11"/>
      <c r="T19" s="11"/>
      <c r="U19" s="11"/>
      <c r="V19" s="11"/>
      <c r="W19" s="11"/>
    </row>
    <row r="20" spans="1:23" x14ac:dyDescent="0.3">
      <c r="A20" s="12">
        <v>3</v>
      </c>
      <c r="B20" s="12">
        <v>31</v>
      </c>
      <c r="C20" s="11"/>
      <c r="D20" s="11"/>
      <c r="E20" s="11"/>
      <c r="F20" s="11"/>
      <c r="G20" s="11"/>
      <c r="H20" s="11"/>
      <c r="I20" s="11"/>
      <c r="J20" s="11"/>
      <c r="K20" s="11"/>
      <c r="L20" s="11"/>
      <c r="M20" s="11"/>
      <c r="N20" s="11"/>
      <c r="O20" s="11"/>
      <c r="P20" s="11"/>
      <c r="Q20" s="11"/>
      <c r="R20" s="11"/>
      <c r="S20" s="11"/>
      <c r="T20" s="11"/>
      <c r="U20" s="11"/>
      <c r="V20" s="11"/>
      <c r="W20" s="11"/>
    </row>
    <row r="21" spans="1:23" x14ac:dyDescent="0.3">
      <c r="A21" s="11"/>
      <c r="B21" s="11"/>
      <c r="C21" s="11"/>
      <c r="D21" s="11"/>
      <c r="E21" s="11"/>
      <c r="F21" s="11"/>
      <c r="G21" s="11"/>
      <c r="H21" s="11"/>
      <c r="I21" s="11"/>
      <c r="J21" s="11"/>
      <c r="K21" s="11"/>
      <c r="L21" s="11"/>
      <c r="M21" s="11"/>
      <c r="N21" s="11"/>
      <c r="O21" s="11"/>
      <c r="P21" s="11"/>
      <c r="Q21" s="11"/>
      <c r="R21" s="11"/>
      <c r="S21" s="11"/>
      <c r="T21" s="11"/>
      <c r="U21" s="11"/>
      <c r="V21" s="11"/>
      <c r="W21" s="11"/>
    </row>
    <row r="22" spans="1:23" x14ac:dyDescent="0.3">
      <c r="A22" s="11"/>
      <c r="B22" s="11"/>
      <c r="C22" s="11"/>
      <c r="D22" s="11"/>
      <c r="E22" s="11"/>
      <c r="F22" s="11"/>
      <c r="G22" s="11"/>
      <c r="H22" s="11"/>
      <c r="I22" s="11"/>
      <c r="J22" s="11"/>
      <c r="K22" s="11"/>
      <c r="L22" s="11"/>
      <c r="M22" s="11"/>
      <c r="N22" s="11"/>
      <c r="O22" s="11"/>
      <c r="P22" s="11"/>
      <c r="Q22" s="11"/>
      <c r="R22" s="11"/>
      <c r="S22" s="11"/>
      <c r="T22" s="11"/>
      <c r="U22" s="11"/>
      <c r="V22" s="11"/>
      <c r="W22" s="11"/>
    </row>
    <row r="23" spans="1:23" x14ac:dyDescent="0.3">
      <c r="A23" s="11"/>
      <c r="B23" s="11"/>
      <c r="C23" s="11"/>
      <c r="D23" s="11"/>
      <c r="E23" s="11"/>
      <c r="F23" s="11"/>
      <c r="G23" s="11"/>
      <c r="H23" s="11"/>
      <c r="I23" s="11"/>
      <c r="J23" s="11"/>
      <c r="K23" s="11"/>
      <c r="L23" s="11"/>
      <c r="M23" s="11"/>
      <c r="N23" s="11"/>
      <c r="O23" s="11"/>
      <c r="P23" s="11"/>
      <c r="Q23" s="11"/>
      <c r="R23" s="11"/>
      <c r="S23" s="11"/>
      <c r="T23" s="11"/>
      <c r="U23" s="11"/>
      <c r="V23" s="11"/>
      <c r="W23" s="11"/>
    </row>
    <row r="24" spans="1:23" x14ac:dyDescent="0.3">
      <c r="A24" s="11"/>
      <c r="B24" s="11"/>
      <c r="C24" s="11"/>
      <c r="D24" s="11"/>
      <c r="E24" s="11"/>
      <c r="F24" s="11"/>
      <c r="G24" s="11"/>
      <c r="H24" s="11"/>
      <c r="I24" s="11"/>
      <c r="J24" s="11"/>
      <c r="K24" s="11"/>
      <c r="L24" s="11"/>
      <c r="M24" s="11"/>
      <c r="N24" s="11"/>
      <c r="O24" s="11"/>
      <c r="P24" s="11"/>
      <c r="Q24" s="11"/>
      <c r="R24" s="11"/>
      <c r="S24" s="11"/>
      <c r="T24" s="11"/>
      <c r="U24" s="11"/>
      <c r="V24" s="11"/>
      <c r="W24" s="11"/>
    </row>
    <row r="25" spans="1:23" x14ac:dyDescent="0.3">
      <c r="A25" s="11"/>
      <c r="B25" s="11"/>
      <c r="C25" s="11"/>
      <c r="D25" s="11"/>
      <c r="E25" s="11"/>
      <c r="F25" s="11"/>
      <c r="G25" s="11"/>
      <c r="H25" s="11"/>
      <c r="I25" s="11"/>
      <c r="J25" s="11"/>
      <c r="K25" s="11"/>
      <c r="L25" s="11"/>
      <c r="M25" s="11"/>
      <c r="N25" s="11"/>
      <c r="O25" s="11"/>
      <c r="P25" s="11"/>
      <c r="Q25" s="11"/>
      <c r="R25" s="11"/>
      <c r="S25" s="11"/>
      <c r="T25" s="11"/>
      <c r="U25" s="11"/>
      <c r="V25" s="11"/>
      <c r="W25" s="11"/>
    </row>
    <row r="26" spans="1:23" x14ac:dyDescent="0.3">
      <c r="A26" s="11"/>
      <c r="B26" s="11"/>
      <c r="C26" s="11"/>
      <c r="D26" s="11"/>
      <c r="E26" s="11"/>
      <c r="F26" s="11"/>
      <c r="G26" s="11"/>
      <c r="H26" s="11"/>
      <c r="I26" s="11"/>
      <c r="J26" s="11"/>
      <c r="K26" s="11"/>
      <c r="L26" s="11"/>
      <c r="M26" s="11"/>
      <c r="N26" s="11"/>
      <c r="O26" s="11"/>
      <c r="P26" s="11"/>
      <c r="Q26" s="11"/>
      <c r="R26" s="11"/>
      <c r="S26" s="11"/>
      <c r="T26" s="11"/>
      <c r="U26" s="11"/>
      <c r="V26" s="11"/>
      <c r="W26" s="11"/>
    </row>
    <row r="27" spans="1:23" x14ac:dyDescent="0.3">
      <c r="A27" s="11"/>
      <c r="B27" s="11"/>
      <c r="C27" s="11"/>
      <c r="D27" s="11"/>
      <c r="E27" s="11"/>
      <c r="F27" s="11"/>
      <c r="G27" s="11"/>
      <c r="H27" s="11"/>
      <c r="I27" s="11"/>
      <c r="J27" s="11"/>
      <c r="K27" s="11"/>
      <c r="L27" s="11"/>
      <c r="M27" s="11"/>
      <c r="N27" s="11"/>
      <c r="O27" s="11"/>
      <c r="P27" s="11"/>
      <c r="Q27" s="11"/>
      <c r="R27" s="11"/>
      <c r="S27" s="11"/>
      <c r="T27" s="11"/>
      <c r="U27" s="11"/>
      <c r="V27" s="11"/>
      <c r="W27" s="11"/>
    </row>
    <row r="28" spans="1:23" x14ac:dyDescent="0.3">
      <c r="A28" s="11"/>
      <c r="B28" s="11"/>
      <c r="C28" s="11"/>
      <c r="D28" s="11"/>
      <c r="E28" s="11"/>
      <c r="F28" s="11"/>
      <c r="G28" s="11"/>
      <c r="H28" s="11"/>
      <c r="I28" s="11"/>
      <c r="J28" s="11"/>
      <c r="K28" s="11"/>
      <c r="L28" s="11"/>
      <c r="M28" s="11"/>
      <c r="N28" s="11"/>
      <c r="O28" s="11"/>
      <c r="P28" s="11"/>
      <c r="Q28" s="11"/>
      <c r="R28" s="11"/>
      <c r="S28" s="11"/>
      <c r="T28" s="11"/>
      <c r="U28" s="11"/>
      <c r="V28" s="11"/>
      <c r="W28" s="11"/>
    </row>
    <row r="29" spans="1:23" x14ac:dyDescent="0.3">
      <c r="A29" s="11"/>
      <c r="B29" s="11"/>
      <c r="C29" s="11"/>
      <c r="D29" s="11"/>
      <c r="E29" s="11"/>
      <c r="F29" s="11"/>
      <c r="G29" s="11"/>
      <c r="H29" s="11"/>
      <c r="I29" s="11"/>
      <c r="J29" s="11"/>
      <c r="K29" s="11"/>
      <c r="L29" s="11"/>
      <c r="M29" s="11"/>
      <c r="N29" s="11"/>
      <c r="O29" s="11"/>
      <c r="P29" s="11"/>
      <c r="Q29" s="11"/>
      <c r="R29" s="11"/>
      <c r="S29" s="11"/>
      <c r="T29" s="11"/>
      <c r="U29" s="11"/>
      <c r="V29" s="11"/>
      <c r="W29" s="11"/>
    </row>
    <row r="30" spans="1:23" x14ac:dyDescent="0.3">
      <c r="A30" s="11"/>
      <c r="B30" s="11"/>
      <c r="C30" s="11"/>
      <c r="D30" s="11"/>
      <c r="E30" s="11"/>
      <c r="F30" s="11"/>
      <c r="G30" s="11"/>
      <c r="H30" s="11"/>
      <c r="I30" s="11"/>
      <c r="J30" s="11"/>
      <c r="K30" s="11"/>
      <c r="L30" s="11"/>
      <c r="M30" s="11"/>
      <c r="N30" s="11"/>
      <c r="O30" s="11"/>
      <c r="P30" s="11"/>
      <c r="Q30" s="11"/>
      <c r="R30" s="11"/>
      <c r="S30" s="11"/>
      <c r="T30" s="11"/>
      <c r="U30" s="11"/>
      <c r="V30" s="11"/>
      <c r="W30" s="11"/>
    </row>
    <row r="31" spans="1:23" x14ac:dyDescent="0.3">
      <c r="A31" s="11"/>
      <c r="B31" s="11"/>
      <c r="C31" s="11"/>
      <c r="D31" s="11"/>
      <c r="E31" s="11"/>
      <c r="F31" s="11"/>
      <c r="G31" s="11"/>
      <c r="H31" s="11"/>
      <c r="I31" s="11"/>
      <c r="J31" s="11"/>
      <c r="K31" s="11"/>
      <c r="L31" s="11"/>
      <c r="M31" s="11"/>
      <c r="N31" s="11"/>
      <c r="O31" s="11"/>
      <c r="P31" s="11"/>
      <c r="Q31" s="11"/>
      <c r="R31" s="11"/>
      <c r="S31" s="11"/>
      <c r="T31" s="11"/>
      <c r="U31" s="11"/>
      <c r="V31" s="11"/>
      <c r="W31" s="11"/>
    </row>
    <row r="32" spans="1:23" x14ac:dyDescent="0.3">
      <c r="A32" s="11"/>
      <c r="B32" s="11"/>
      <c r="C32" s="11"/>
      <c r="D32" s="11"/>
      <c r="E32" s="11"/>
      <c r="F32" s="11"/>
      <c r="G32" s="11"/>
      <c r="H32" s="11"/>
      <c r="I32" s="11"/>
      <c r="J32" s="11"/>
      <c r="K32" s="11"/>
      <c r="L32" s="11"/>
      <c r="M32" s="11"/>
      <c r="N32" s="11"/>
      <c r="O32" s="11"/>
      <c r="P32" s="11"/>
      <c r="Q32" s="11"/>
      <c r="R32" s="11"/>
      <c r="S32" s="11"/>
      <c r="T32" s="11"/>
      <c r="U32" s="11"/>
      <c r="V32" s="11"/>
      <c r="W32" s="11"/>
    </row>
    <row r="33" spans="1:23" x14ac:dyDescent="0.3">
      <c r="A33" s="11"/>
      <c r="B33" s="11"/>
      <c r="C33" s="11"/>
      <c r="D33" s="11"/>
      <c r="E33" s="11"/>
      <c r="F33" s="11"/>
      <c r="G33" s="11"/>
      <c r="H33" s="11"/>
      <c r="I33" s="11"/>
      <c r="J33" s="11"/>
      <c r="K33" s="11"/>
      <c r="L33" s="11"/>
      <c r="M33" s="11"/>
      <c r="N33" s="11"/>
      <c r="O33" s="11"/>
      <c r="P33" s="11"/>
      <c r="Q33" s="11"/>
      <c r="R33" s="11"/>
      <c r="S33" s="11"/>
      <c r="T33" s="11"/>
      <c r="U33" s="11"/>
      <c r="V33" s="11"/>
      <c r="W33" s="11"/>
    </row>
    <row r="34" spans="1:23" x14ac:dyDescent="0.3">
      <c r="A34" s="11"/>
      <c r="B34" s="11"/>
      <c r="C34" s="11"/>
      <c r="D34" s="11"/>
      <c r="E34" s="11"/>
      <c r="F34" s="11"/>
      <c r="G34" s="11"/>
      <c r="H34" s="11"/>
      <c r="I34" s="11"/>
      <c r="J34" s="11"/>
      <c r="K34" s="11"/>
      <c r="L34" s="11"/>
      <c r="M34" s="11"/>
      <c r="N34" s="11"/>
      <c r="O34" s="11"/>
      <c r="P34" s="11"/>
      <c r="Q34" s="11"/>
      <c r="R34" s="11"/>
      <c r="S34" s="11"/>
      <c r="T34" s="11"/>
      <c r="U34" s="11"/>
      <c r="V34" s="11"/>
      <c r="W34" s="11"/>
    </row>
    <row r="35" spans="1:23" x14ac:dyDescent="0.3">
      <c r="A35" s="11"/>
      <c r="B35" s="11"/>
      <c r="C35" s="11"/>
      <c r="D35" s="11"/>
      <c r="E35" s="11"/>
      <c r="F35" s="11"/>
      <c r="G35" s="11"/>
      <c r="H35" s="11"/>
      <c r="I35" s="11"/>
      <c r="J35" s="11"/>
      <c r="K35" s="11"/>
      <c r="L35" s="11"/>
      <c r="M35" s="11"/>
      <c r="N35" s="11"/>
      <c r="O35" s="11"/>
      <c r="P35" s="11"/>
      <c r="Q35" s="11"/>
      <c r="R35" s="11"/>
      <c r="S35" s="11"/>
      <c r="T35" s="11"/>
      <c r="U35" s="11"/>
      <c r="V35" s="11"/>
      <c r="W35" s="11"/>
    </row>
    <row r="36" spans="1:23" x14ac:dyDescent="0.3">
      <c r="A36" s="11"/>
      <c r="B36" s="11"/>
      <c r="C36" s="11"/>
      <c r="D36" s="11"/>
      <c r="E36" s="11"/>
      <c r="F36" s="11"/>
      <c r="G36" s="11"/>
      <c r="H36" s="11"/>
      <c r="I36" s="11"/>
      <c r="J36" s="11"/>
      <c r="K36" s="11"/>
      <c r="L36" s="11"/>
      <c r="M36" s="11"/>
      <c r="N36" s="11"/>
      <c r="O36" s="11"/>
      <c r="P36" s="11"/>
      <c r="Q36" s="11"/>
      <c r="R36" s="11"/>
      <c r="S36" s="11"/>
      <c r="T36" s="11"/>
      <c r="U36" s="11"/>
      <c r="V36" s="11"/>
      <c r="W36" s="11"/>
    </row>
    <row r="37" spans="1:23" x14ac:dyDescent="0.3">
      <c r="A37" s="13"/>
      <c r="B37" s="11"/>
      <c r="C37" s="11"/>
      <c r="D37" s="11"/>
      <c r="E37" s="11"/>
      <c r="F37" s="11"/>
      <c r="G37" s="11"/>
      <c r="H37" s="11"/>
      <c r="I37" s="11"/>
      <c r="J37" s="11"/>
      <c r="K37" s="11"/>
      <c r="L37" s="11"/>
      <c r="M37" s="11"/>
      <c r="N37" s="11"/>
      <c r="O37" s="11"/>
      <c r="P37" s="11"/>
      <c r="Q37" s="11"/>
      <c r="R37" s="11"/>
      <c r="S37" s="11"/>
      <c r="T37" s="11"/>
      <c r="U37" s="11"/>
      <c r="V37" s="11"/>
      <c r="W37" s="11"/>
    </row>
    <row r="38" spans="1:23" x14ac:dyDescent="0.3">
      <c r="A38" s="11"/>
      <c r="B38" s="11"/>
      <c r="C38" s="11"/>
      <c r="D38" s="11"/>
      <c r="E38" s="11"/>
      <c r="F38" s="11"/>
      <c r="G38" s="11"/>
      <c r="H38" s="11"/>
      <c r="I38" s="11"/>
      <c r="J38" s="11"/>
      <c r="K38" s="11"/>
      <c r="L38" s="11"/>
      <c r="M38" s="11"/>
      <c r="N38" s="11"/>
      <c r="O38" s="11"/>
      <c r="P38" s="11"/>
      <c r="Q38" s="11"/>
      <c r="R38" s="11"/>
      <c r="S38" s="11"/>
      <c r="T38" s="11"/>
      <c r="U38" s="11"/>
      <c r="V38" s="11"/>
      <c r="W38" s="11"/>
    </row>
    <row r="39" spans="1:23" x14ac:dyDescent="0.3">
      <c r="A39" s="11"/>
      <c r="B39" s="11"/>
      <c r="C39" s="11"/>
      <c r="D39" s="11"/>
      <c r="E39" s="11"/>
      <c r="F39" s="11"/>
      <c r="G39" s="11"/>
      <c r="H39" s="11"/>
      <c r="I39" s="11"/>
      <c r="J39" s="11"/>
      <c r="K39" s="11"/>
      <c r="L39" s="11"/>
      <c r="M39" s="11"/>
      <c r="N39" s="11"/>
      <c r="O39" s="11"/>
      <c r="P39" s="11"/>
      <c r="Q39" s="11"/>
      <c r="R39" s="11"/>
      <c r="S39" s="11"/>
      <c r="T39" s="11"/>
      <c r="U39" s="11"/>
      <c r="V39" s="11"/>
      <c r="W39" s="11"/>
    </row>
    <row r="40" spans="1:23" x14ac:dyDescent="0.3">
      <c r="A40" s="11"/>
      <c r="B40" s="11"/>
      <c r="C40" s="11"/>
      <c r="D40" s="11"/>
      <c r="E40" s="11"/>
      <c r="F40" s="11"/>
      <c r="G40" s="11"/>
      <c r="H40" s="11"/>
      <c r="I40" s="11"/>
      <c r="J40" s="11"/>
      <c r="K40" s="11"/>
      <c r="L40" s="11"/>
      <c r="M40" s="11"/>
      <c r="N40" s="11"/>
      <c r="O40" s="11"/>
      <c r="P40" s="11"/>
      <c r="Q40" s="11"/>
      <c r="R40" s="11"/>
      <c r="S40" s="11"/>
      <c r="T40" s="11"/>
      <c r="U40" s="11"/>
      <c r="V40" s="11"/>
      <c r="W40" s="11"/>
    </row>
    <row r="41" spans="1:23" x14ac:dyDescent="0.3">
      <c r="A41" s="11"/>
      <c r="B41" s="11"/>
      <c r="C41" s="11"/>
      <c r="D41" s="11"/>
      <c r="E41" s="11"/>
      <c r="F41" s="11"/>
      <c r="G41" s="11"/>
      <c r="H41" s="11"/>
      <c r="I41" s="11"/>
      <c r="J41" s="11"/>
      <c r="K41" s="11"/>
      <c r="L41" s="11"/>
      <c r="M41" s="11"/>
      <c r="N41" s="11"/>
      <c r="O41" s="11"/>
      <c r="P41" s="11"/>
      <c r="Q41" s="11"/>
      <c r="R41" s="11"/>
      <c r="S41" s="11"/>
      <c r="T41" s="11"/>
      <c r="U41" s="11"/>
      <c r="V41" s="11"/>
      <c r="W41" s="11"/>
    </row>
    <row r="42" spans="1:23" x14ac:dyDescent="0.3">
      <c r="A42" s="11"/>
      <c r="B42" s="11"/>
      <c r="C42" s="11"/>
      <c r="D42" s="11"/>
      <c r="E42" s="11"/>
      <c r="F42" s="11"/>
      <c r="G42" s="11"/>
      <c r="H42" s="11"/>
      <c r="I42" s="11"/>
      <c r="J42" s="11"/>
      <c r="K42" s="11"/>
      <c r="L42" s="11"/>
      <c r="M42" s="11"/>
      <c r="N42" s="11"/>
      <c r="O42" s="11"/>
      <c r="P42" s="11"/>
      <c r="Q42" s="11"/>
      <c r="R42" s="11"/>
      <c r="S42" s="11"/>
      <c r="T42" s="11"/>
      <c r="U42" s="11"/>
      <c r="V42" s="11"/>
      <c r="W42" s="11"/>
    </row>
    <row r="43" spans="1:23" x14ac:dyDescent="0.3">
      <c r="A43" s="11"/>
      <c r="B43" s="11"/>
      <c r="C43" s="11"/>
      <c r="D43" s="11"/>
      <c r="E43" s="11"/>
      <c r="F43" s="11"/>
      <c r="G43" s="11"/>
      <c r="H43" s="11"/>
      <c r="I43" s="11"/>
      <c r="J43" s="11"/>
      <c r="K43" s="11"/>
      <c r="L43" s="11"/>
      <c r="M43" s="11"/>
      <c r="N43" s="11"/>
      <c r="O43" s="11"/>
      <c r="P43" s="11"/>
      <c r="Q43" s="11"/>
      <c r="R43" s="11"/>
      <c r="S43" s="11"/>
      <c r="T43" s="11"/>
      <c r="U43" s="11"/>
      <c r="V43" s="11"/>
      <c r="W43" s="11"/>
    </row>
    <row r="44" spans="1:23" x14ac:dyDescent="0.3">
      <c r="A44" s="11"/>
      <c r="B44" s="11"/>
      <c r="C44" s="11"/>
      <c r="D44" s="11"/>
      <c r="E44" s="11"/>
      <c r="F44" s="11"/>
      <c r="G44" s="11"/>
      <c r="H44" s="11"/>
      <c r="I44" s="11"/>
      <c r="J44" s="11"/>
      <c r="K44" s="11"/>
      <c r="L44" s="11"/>
      <c r="M44" s="11"/>
      <c r="N44" s="11"/>
      <c r="O44" s="11"/>
      <c r="P44" s="11"/>
      <c r="Q44" s="11"/>
      <c r="R44" s="11"/>
      <c r="S44" s="11"/>
      <c r="T44" s="11"/>
      <c r="U44" s="11"/>
      <c r="V44" s="11"/>
      <c r="W44" s="11"/>
    </row>
    <row r="45" spans="1:23" x14ac:dyDescent="0.3">
      <c r="A45" s="11"/>
      <c r="B45" s="11"/>
      <c r="C45" s="11"/>
      <c r="D45" s="11"/>
      <c r="E45" s="11"/>
      <c r="F45" s="11"/>
      <c r="G45" s="11"/>
      <c r="H45" s="11"/>
      <c r="I45" s="11"/>
      <c r="J45" s="11"/>
      <c r="K45" s="11"/>
      <c r="L45" s="11"/>
      <c r="M45" s="11"/>
      <c r="N45" s="11"/>
      <c r="O45" s="11"/>
      <c r="P45" s="11"/>
      <c r="Q45" s="11"/>
      <c r="R45" s="11"/>
      <c r="S45" s="11"/>
      <c r="T45" s="11"/>
      <c r="U45" s="11"/>
      <c r="V45" s="11"/>
      <c r="W45" s="11"/>
    </row>
    <row r="46" spans="1:23" x14ac:dyDescent="0.3">
      <c r="A46" s="11"/>
      <c r="B46" s="11"/>
      <c r="C46" s="11"/>
      <c r="D46" s="11"/>
      <c r="E46" s="11"/>
      <c r="F46" s="11"/>
      <c r="G46" s="11"/>
      <c r="H46" s="11"/>
      <c r="I46" s="11"/>
      <c r="J46" s="11"/>
      <c r="K46" s="11"/>
      <c r="L46" s="11"/>
      <c r="M46" s="11"/>
      <c r="N46" s="11"/>
      <c r="O46" s="11"/>
      <c r="P46" s="11"/>
      <c r="Q46" s="11"/>
      <c r="R46" s="11"/>
      <c r="S46" s="11"/>
      <c r="T46" s="11"/>
      <c r="U46" s="11"/>
      <c r="V46" s="11"/>
      <c r="W46" s="11"/>
    </row>
    <row r="47" spans="1:23" x14ac:dyDescent="0.3">
      <c r="A47" s="11"/>
      <c r="B47" s="11"/>
      <c r="C47" s="11"/>
      <c r="D47" s="11"/>
      <c r="E47" s="11"/>
      <c r="F47" s="11"/>
      <c r="G47" s="11"/>
      <c r="H47" s="11"/>
      <c r="I47" s="11"/>
      <c r="J47" s="11"/>
      <c r="K47" s="11"/>
      <c r="L47" s="11"/>
      <c r="M47" s="11"/>
      <c r="N47" s="11"/>
      <c r="O47" s="11"/>
      <c r="P47" s="11"/>
      <c r="Q47" s="11"/>
      <c r="R47" s="11"/>
      <c r="S47" s="11"/>
      <c r="T47" s="11"/>
      <c r="U47" s="11"/>
      <c r="V47" s="11"/>
      <c r="W47" s="1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68FBC-2A42-42AE-A976-8F61B91265A4}">
  <dimension ref="E1:AL35"/>
  <sheetViews>
    <sheetView topLeftCell="M9" workbookViewId="0">
      <selection activeCell="O32" sqref="O32"/>
    </sheetView>
  </sheetViews>
  <sheetFormatPr defaultRowHeight="14.4" x14ac:dyDescent="0.3"/>
  <cols>
    <col min="1" max="1" width="15.88671875" bestFit="1" customWidth="1"/>
    <col min="2" max="2" width="18.6640625" bestFit="1" customWidth="1"/>
    <col min="3" max="3" width="14.88671875" bestFit="1" customWidth="1"/>
    <col min="4" max="4" width="18.6640625" bestFit="1" customWidth="1"/>
    <col min="5" max="5" width="15.88671875" bestFit="1" customWidth="1"/>
    <col min="6" max="6" width="18.6640625" bestFit="1" customWidth="1"/>
    <col min="7" max="7" width="14.88671875" bestFit="1" customWidth="1"/>
    <col min="8" max="8" width="18.6640625" bestFit="1" customWidth="1"/>
    <col min="9" max="9" width="14.88671875" bestFit="1" customWidth="1"/>
    <col min="10" max="10" width="13.77734375" bestFit="1" customWidth="1"/>
    <col min="11" max="11" width="20.6640625" bestFit="1" customWidth="1"/>
    <col min="12" max="12" width="12.5546875" bestFit="1" customWidth="1"/>
    <col min="13" max="13" width="27.109375" bestFit="1" customWidth="1"/>
    <col min="17" max="18" width="10.44140625" customWidth="1"/>
    <col min="37" max="37" width="12.5546875" bestFit="1" customWidth="1"/>
    <col min="38" max="38" width="27.109375" bestFit="1" customWidth="1"/>
  </cols>
  <sheetData>
    <row r="1" spans="5:38" x14ac:dyDescent="0.3">
      <c r="E1" t="s">
        <v>452</v>
      </c>
      <c r="F1" t="s">
        <v>554</v>
      </c>
      <c r="G1" t="s">
        <v>6</v>
      </c>
      <c r="H1" t="s">
        <v>678</v>
      </c>
      <c r="I1" t="s">
        <v>679</v>
      </c>
    </row>
    <row r="2" spans="5:38" x14ac:dyDescent="0.3">
      <c r="E2">
        <v>1</v>
      </c>
      <c r="F2" t="s">
        <v>450</v>
      </c>
      <c r="G2" t="s">
        <v>32</v>
      </c>
      <c r="H2" t="s">
        <v>582</v>
      </c>
      <c r="I2" s="1">
        <v>43836</v>
      </c>
    </row>
    <row r="3" spans="5:38" x14ac:dyDescent="0.3">
      <c r="E3">
        <v>1</v>
      </c>
      <c r="F3" t="s">
        <v>450</v>
      </c>
      <c r="G3" t="s">
        <v>32</v>
      </c>
      <c r="H3" t="s">
        <v>584</v>
      </c>
      <c r="I3" s="1">
        <v>43838</v>
      </c>
    </row>
    <row r="4" spans="5:38" x14ac:dyDescent="0.3">
      <c r="E4">
        <v>1</v>
      </c>
      <c r="F4" t="s">
        <v>450</v>
      </c>
      <c r="G4" t="s">
        <v>32</v>
      </c>
      <c r="H4" t="s">
        <v>583</v>
      </c>
      <c r="I4" s="1">
        <v>43837</v>
      </c>
      <c r="J4" s="9" t="s">
        <v>811</v>
      </c>
      <c r="K4" t="s">
        <v>813</v>
      </c>
    </row>
    <row r="5" spans="5:38" x14ac:dyDescent="0.3">
      <c r="E5">
        <v>1</v>
      </c>
      <c r="F5" t="s">
        <v>450</v>
      </c>
      <c r="G5" t="s">
        <v>32</v>
      </c>
      <c r="H5" t="s">
        <v>581</v>
      </c>
      <c r="I5" s="1">
        <v>43833</v>
      </c>
      <c r="J5" s="10" t="s">
        <v>446</v>
      </c>
      <c r="K5">
        <v>2</v>
      </c>
    </row>
    <row r="6" spans="5:38" x14ac:dyDescent="0.3">
      <c r="E6">
        <v>1</v>
      </c>
      <c r="F6" t="s">
        <v>450</v>
      </c>
      <c r="G6" t="s">
        <v>32</v>
      </c>
      <c r="H6" t="s">
        <v>580</v>
      </c>
      <c r="I6" s="1">
        <v>43832</v>
      </c>
      <c r="J6" s="10" t="s">
        <v>441</v>
      </c>
      <c r="K6">
        <v>2</v>
      </c>
    </row>
    <row r="7" spans="5:38" x14ac:dyDescent="0.3">
      <c r="E7">
        <v>2</v>
      </c>
      <c r="F7" t="s">
        <v>451</v>
      </c>
      <c r="G7" t="s">
        <v>32</v>
      </c>
      <c r="H7" t="s">
        <v>579</v>
      </c>
      <c r="I7" s="1">
        <v>43839</v>
      </c>
      <c r="J7" s="10" t="s">
        <v>448</v>
      </c>
      <c r="K7">
        <v>3</v>
      </c>
    </row>
    <row r="8" spans="5:38" x14ac:dyDescent="0.3">
      <c r="E8">
        <v>2</v>
      </c>
      <c r="F8" t="s">
        <v>451</v>
      </c>
      <c r="G8" t="s">
        <v>32</v>
      </c>
      <c r="H8" t="s">
        <v>573</v>
      </c>
      <c r="I8" s="1">
        <v>43755</v>
      </c>
      <c r="J8" s="10" t="s">
        <v>443</v>
      </c>
      <c r="K8">
        <v>3</v>
      </c>
    </row>
    <row r="9" spans="5:38" x14ac:dyDescent="0.3">
      <c r="E9">
        <v>2</v>
      </c>
      <c r="F9" t="s">
        <v>451</v>
      </c>
      <c r="G9" t="s">
        <v>32</v>
      </c>
      <c r="H9" t="s">
        <v>577</v>
      </c>
      <c r="I9" s="1">
        <v>43838</v>
      </c>
      <c r="J9" s="10" t="s">
        <v>442</v>
      </c>
      <c r="K9">
        <v>4</v>
      </c>
      <c r="AK9" s="9" t="s">
        <v>811</v>
      </c>
      <c r="AL9" t="s">
        <v>824</v>
      </c>
    </row>
    <row r="10" spans="5:38" x14ac:dyDescent="0.3">
      <c r="E10">
        <v>2</v>
      </c>
      <c r="F10" t="s">
        <v>451</v>
      </c>
      <c r="G10" t="s">
        <v>32</v>
      </c>
      <c r="H10" t="s">
        <v>576</v>
      </c>
      <c r="I10" s="1">
        <v>43833</v>
      </c>
      <c r="J10" s="10" t="s">
        <v>444</v>
      </c>
      <c r="K10">
        <v>4</v>
      </c>
      <c r="AK10" s="10" t="s">
        <v>822</v>
      </c>
      <c r="AL10">
        <v>3</v>
      </c>
    </row>
    <row r="11" spans="5:38" x14ac:dyDescent="0.3">
      <c r="E11">
        <v>2</v>
      </c>
      <c r="F11" t="s">
        <v>451</v>
      </c>
      <c r="G11" t="s">
        <v>32</v>
      </c>
      <c r="H11" t="s">
        <v>575</v>
      </c>
      <c r="I11" s="1">
        <v>43823</v>
      </c>
      <c r="J11" s="10" t="s">
        <v>440</v>
      </c>
      <c r="K11">
        <v>4</v>
      </c>
      <c r="AK11" s="10" t="s">
        <v>823</v>
      </c>
      <c r="AL11">
        <v>31</v>
      </c>
    </row>
    <row r="12" spans="5:38" x14ac:dyDescent="0.3">
      <c r="E12">
        <v>2</v>
      </c>
      <c r="F12" t="s">
        <v>451</v>
      </c>
      <c r="G12" t="s">
        <v>32</v>
      </c>
      <c r="H12" t="s">
        <v>574</v>
      </c>
      <c r="I12" s="1">
        <v>43755</v>
      </c>
      <c r="J12" s="10" t="s">
        <v>450</v>
      </c>
      <c r="K12">
        <v>5</v>
      </c>
      <c r="AK12" s="10" t="s">
        <v>812</v>
      </c>
      <c r="AL12">
        <v>34</v>
      </c>
    </row>
    <row r="13" spans="5:38" x14ac:dyDescent="0.3">
      <c r="E13">
        <v>2</v>
      </c>
      <c r="F13" t="s">
        <v>451</v>
      </c>
      <c r="G13" t="s">
        <v>32</v>
      </c>
      <c r="H13" t="s">
        <v>578</v>
      </c>
      <c r="I13" s="1">
        <v>43838</v>
      </c>
      <c r="J13" s="10" t="s">
        <v>451</v>
      </c>
      <c r="K13">
        <v>7</v>
      </c>
    </row>
    <row r="14" spans="5:38" x14ac:dyDescent="0.3">
      <c r="E14">
        <v>3</v>
      </c>
      <c r="F14" t="s">
        <v>442</v>
      </c>
      <c r="G14" t="s">
        <v>32</v>
      </c>
      <c r="H14" t="s">
        <v>585</v>
      </c>
      <c r="I14" s="1">
        <v>43843</v>
      </c>
      <c r="J14" s="10" t="s">
        <v>812</v>
      </c>
      <c r="K14">
        <v>34</v>
      </c>
    </row>
    <row r="15" spans="5:38" x14ac:dyDescent="0.3">
      <c r="E15">
        <v>3</v>
      </c>
      <c r="F15" t="s">
        <v>442</v>
      </c>
      <c r="G15" t="s">
        <v>32</v>
      </c>
      <c r="H15" t="s">
        <v>586</v>
      </c>
      <c r="I15" s="1">
        <v>43843</v>
      </c>
    </row>
    <row r="16" spans="5:38" x14ac:dyDescent="0.3">
      <c r="E16">
        <v>3</v>
      </c>
      <c r="F16" t="s">
        <v>442</v>
      </c>
      <c r="G16" t="s">
        <v>32</v>
      </c>
      <c r="H16" t="s">
        <v>587</v>
      </c>
      <c r="I16" s="1">
        <v>43839</v>
      </c>
    </row>
    <row r="17" spans="5:18" x14ac:dyDescent="0.3">
      <c r="E17">
        <v>3</v>
      </c>
      <c r="F17" t="s">
        <v>442</v>
      </c>
      <c r="G17" t="s">
        <v>32</v>
      </c>
      <c r="H17" t="s">
        <v>588</v>
      </c>
      <c r="I17" s="1">
        <v>43840</v>
      </c>
    </row>
    <row r="18" spans="5:18" x14ac:dyDescent="0.3">
      <c r="E18">
        <v>4</v>
      </c>
      <c r="F18" t="s">
        <v>443</v>
      </c>
      <c r="G18" t="s">
        <v>32</v>
      </c>
      <c r="H18" t="s">
        <v>594</v>
      </c>
      <c r="I18" s="1">
        <v>43850</v>
      </c>
    </row>
    <row r="19" spans="5:18" x14ac:dyDescent="0.3">
      <c r="E19">
        <v>4</v>
      </c>
      <c r="F19" t="s">
        <v>443</v>
      </c>
      <c r="G19" t="s">
        <v>32</v>
      </c>
      <c r="H19" t="s">
        <v>595</v>
      </c>
      <c r="I19" s="1">
        <v>43850</v>
      </c>
    </row>
    <row r="20" spans="5:18" x14ac:dyDescent="0.3">
      <c r="E20">
        <v>4</v>
      </c>
      <c r="F20" t="s">
        <v>443</v>
      </c>
      <c r="G20" t="s">
        <v>32</v>
      </c>
      <c r="H20" t="s">
        <v>593</v>
      </c>
      <c r="I20" s="1">
        <v>43836</v>
      </c>
    </row>
    <row r="21" spans="5:18" x14ac:dyDescent="0.3">
      <c r="E21">
        <v>6</v>
      </c>
      <c r="F21" t="s">
        <v>444</v>
      </c>
      <c r="G21" t="s">
        <v>32</v>
      </c>
      <c r="H21" t="s">
        <v>589</v>
      </c>
      <c r="I21" s="1">
        <v>43833</v>
      </c>
    </row>
    <row r="22" spans="5:18" x14ac:dyDescent="0.3">
      <c r="E22">
        <v>6</v>
      </c>
      <c r="F22" t="s">
        <v>444</v>
      </c>
      <c r="G22" t="s">
        <v>32</v>
      </c>
      <c r="H22" t="s">
        <v>591</v>
      </c>
      <c r="I22" s="1">
        <v>43843</v>
      </c>
    </row>
    <row r="23" spans="5:18" x14ac:dyDescent="0.3">
      <c r="E23">
        <v>6</v>
      </c>
      <c r="F23" t="s">
        <v>444</v>
      </c>
      <c r="G23" t="s">
        <v>32</v>
      </c>
      <c r="H23" t="s">
        <v>590</v>
      </c>
      <c r="I23" s="1">
        <v>43838</v>
      </c>
    </row>
    <row r="24" spans="5:18" x14ac:dyDescent="0.3">
      <c r="E24">
        <v>6</v>
      </c>
      <c r="F24" t="s">
        <v>444</v>
      </c>
      <c r="G24" t="s">
        <v>32</v>
      </c>
      <c r="H24" t="s">
        <v>592</v>
      </c>
      <c r="I24" s="1">
        <v>43839</v>
      </c>
      <c r="L24" s="9" t="s">
        <v>811</v>
      </c>
      <c r="M24" t="s">
        <v>824</v>
      </c>
    </row>
    <row r="25" spans="5:18" x14ac:dyDescent="0.3">
      <c r="E25">
        <v>9</v>
      </c>
      <c r="F25" t="s">
        <v>448</v>
      </c>
      <c r="G25" t="s">
        <v>32</v>
      </c>
      <c r="H25" t="s">
        <v>600</v>
      </c>
      <c r="I25" s="1">
        <v>43843</v>
      </c>
      <c r="L25" s="10" t="s">
        <v>822</v>
      </c>
      <c r="M25">
        <v>3</v>
      </c>
      <c r="Q25" t="s">
        <v>825</v>
      </c>
      <c r="R25" t="s">
        <v>826</v>
      </c>
    </row>
    <row r="26" spans="5:18" x14ac:dyDescent="0.3">
      <c r="E26">
        <v>9</v>
      </c>
      <c r="F26" t="s">
        <v>448</v>
      </c>
      <c r="G26" t="s">
        <v>32</v>
      </c>
      <c r="H26" t="s">
        <v>601</v>
      </c>
      <c r="I26" s="1">
        <v>43839</v>
      </c>
      <c r="L26" s="10" t="s">
        <v>823</v>
      </c>
      <c r="M26">
        <v>31</v>
      </c>
      <c r="Q26" t="str">
        <f>L25</f>
        <v>2019</v>
      </c>
      <c r="R26">
        <f>M25</f>
        <v>3</v>
      </c>
    </row>
    <row r="27" spans="5:18" x14ac:dyDescent="0.3">
      <c r="E27">
        <v>9</v>
      </c>
      <c r="F27" t="s">
        <v>448</v>
      </c>
      <c r="G27" t="s">
        <v>32</v>
      </c>
      <c r="H27" t="s">
        <v>602</v>
      </c>
      <c r="I27" s="1">
        <v>43851</v>
      </c>
      <c r="L27" s="10" t="s">
        <v>812</v>
      </c>
      <c r="M27">
        <v>34</v>
      </c>
      <c r="Q27" t="str">
        <f>L26</f>
        <v>2020</v>
      </c>
      <c r="R27">
        <f>GETPIVOTDATA("Years (meeting_date)",$L$24,"Years (meeting_date)",2020)</f>
        <v>31</v>
      </c>
    </row>
    <row r="28" spans="5:18" x14ac:dyDescent="0.3">
      <c r="E28">
        <v>10</v>
      </c>
      <c r="F28" t="s">
        <v>441</v>
      </c>
      <c r="G28" t="s">
        <v>32</v>
      </c>
      <c r="H28" t="s">
        <v>605</v>
      </c>
      <c r="I28" s="1">
        <v>43852</v>
      </c>
    </row>
    <row r="29" spans="5:18" x14ac:dyDescent="0.3">
      <c r="E29">
        <v>10</v>
      </c>
      <c r="F29" t="s">
        <v>441</v>
      </c>
      <c r="G29" t="s">
        <v>32</v>
      </c>
      <c r="H29" t="s">
        <v>606</v>
      </c>
      <c r="I29" s="1">
        <v>43843</v>
      </c>
      <c r="Q29" t="str" cm="1">
        <f t="array" ref="Q29:R30">TRANSPOSE(Table16[])</f>
        <v>2019</v>
      </c>
      <c r="R29" t="str">
        <v>2020</v>
      </c>
    </row>
    <row r="30" spans="5:18" x14ac:dyDescent="0.3">
      <c r="E30">
        <v>11</v>
      </c>
      <c r="F30" t="s">
        <v>446</v>
      </c>
      <c r="G30" t="s">
        <v>32</v>
      </c>
      <c r="H30" t="s">
        <v>603</v>
      </c>
      <c r="I30" s="1">
        <v>43852</v>
      </c>
      <c r="Q30">
        <v>3</v>
      </c>
      <c r="R30">
        <v>31</v>
      </c>
    </row>
    <row r="31" spans="5:18" x14ac:dyDescent="0.3">
      <c r="E31">
        <v>11</v>
      </c>
      <c r="F31" t="s">
        <v>446</v>
      </c>
      <c r="G31" t="s">
        <v>32</v>
      </c>
      <c r="H31" t="s">
        <v>604</v>
      </c>
      <c r="I31" s="1">
        <v>43850</v>
      </c>
    </row>
    <row r="32" spans="5:18" x14ac:dyDescent="0.3">
      <c r="E32">
        <v>12</v>
      </c>
      <c r="F32" t="s">
        <v>440</v>
      </c>
      <c r="G32" t="s">
        <v>32</v>
      </c>
      <c r="H32" t="s">
        <v>596</v>
      </c>
      <c r="I32" s="1">
        <v>43851</v>
      </c>
    </row>
    <row r="33" spans="5:9" x14ac:dyDescent="0.3">
      <c r="E33">
        <v>12</v>
      </c>
      <c r="F33" t="s">
        <v>440</v>
      </c>
      <c r="G33" t="s">
        <v>32</v>
      </c>
      <c r="H33" t="s">
        <v>597</v>
      </c>
      <c r="I33" s="1">
        <v>43851</v>
      </c>
    </row>
    <row r="34" spans="5:9" x14ac:dyDescent="0.3">
      <c r="E34">
        <v>12</v>
      </c>
      <c r="F34" t="s">
        <v>440</v>
      </c>
      <c r="G34" t="s">
        <v>32</v>
      </c>
      <c r="H34" t="s">
        <v>598</v>
      </c>
      <c r="I34" s="1">
        <v>43851</v>
      </c>
    </row>
    <row r="35" spans="5:9" x14ac:dyDescent="0.3">
      <c r="E35">
        <v>12</v>
      </c>
      <c r="F35" t="s">
        <v>440</v>
      </c>
      <c r="G35" t="s">
        <v>32</v>
      </c>
      <c r="H35" t="s">
        <v>599</v>
      </c>
      <c r="I35" s="1">
        <v>43852</v>
      </c>
    </row>
  </sheetData>
  <pageMargins left="0.7" right="0.7" top="0.75" bottom="0.75" header="0.3" footer="0.3"/>
  <drawing r:id="rId4"/>
  <tableParts count="2">
    <tablePart r:id="rId5"/>
    <tablePart r:id="rId6"/>
  </tableParts>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E52AD-110B-4525-8FE0-57A2E31BD99A}">
  <dimension ref="A1:AT63"/>
  <sheetViews>
    <sheetView topLeftCell="U16" zoomScale="77" zoomScaleNormal="100" workbookViewId="0">
      <selection activeCell="Z38" sqref="Z38"/>
    </sheetView>
  </sheetViews>
  <sheetFormatPr defaultRowHeight="14.4" x14ac:dyDescent="0.3"/>
  <cols>
    <col min="1" max="1" width="26.33203125" bestFit="1" customWidth="1"/>
    <col min="2" max="2" width="16" bestFit="1" customWidth="1"/>
    <col min="3" max="3" width="15.6640625" bestFit="1" customWidth="1"/>
    <col min="4" max="5" width="18.6640625" bestFit="1" customWidth="1"/>
    <col min="6" max="6" width="17.88671875" bestFit="1" customWidth="1"/>
    <col min="7" max="7" width="13.6640625" bestFit="1" customWidth="1"/>
    <col min="8" max="8" width="17.33203125" bestFit="1" customWidth="1"/>
    <col min="9" max="9" width="10.6640625" bestFit="1" customWidth="1"/>
    <col min="10" max="10" width="38.5546875" bestFit="1" customWidth="1"/>
    <col min="11" max="11" width="16.33203125" bestFit="1" customWidth="1"/>
    <col min="12" max="12" width="30.33203125" bestFit="1" customWidth="1"/>
    <col min="13" max="13" width="47.109375" bestFit="1" customWidth="1"/>
    <col min="16" max="16" width="17.6640625" bestFit="1" customWidth="1"/>
    <col min="17" max="17" width="18" bestFit="1" customWidth="1"/>
    <col min="18" max="18" width="22.44140625" bestFit="1" customWidth="1"/>
    <col min="19" max="19" width="17.6640625" bestFit="1" customWidth="1"/>
    <col min="20" max="20" width="15.6640625" bestFit="1" customWidth="1"/>
    <col min="21" max="21" width="14.109375" bestFit="1" customWidth="1"/>
    <col min="22" max="22" width="17.33203125" bestFit="1" customWidth="1"/>
    <col min="23" max="23" width="12.5546875" bestFit="1" customWidth="1"/>
    <col min="24" max="24" width="13.5546875" bestFit="1" customWidth="1"/>
    <col min="25" max="25" width="26" bestFit="1" customWidth="1"/>
    <col min="26" max="27" width="13.5546875" bestFit="1" customWidth="1"/>
    <col min="28" max="29" width="17.21875" bestFit="1" customWidth="1"/>
    <col min="30" max="30" width="13.5546875" bestFit="1" customWidth="1"/>
    <col min="31" max="31" width="18.33203125" bestFit="1" customWidth="1"/>
    <col min="32" max="32" width="8" bestFit="1" customWidth="1"/>
    <col min="33" max="33" width="18.33203125" bestFit="1" customWidth="1"/>
    <col min="34" max="34" width="4" bestFit="1" customWidth="1"/>
    <col min="35" max="35" width="19" bestFit="1" customWidth="1"/>
    <col min="36" max="36" width="8.33203125" bestFit="1" customWidth="1"/>
    <col min="37" max="37" width="9" bestFit="1" customWidth="1"/>
    <col min="38" max="38" width="7" bestFit="1" customWidth="1"/>
    <col min="39" max="39" width="26.33203125" bestFit="1" customWidth="1"/>
    <col min="40" max="40" width="17.88671875" hidden="1" customWidth="1"/>
    <col min="41" max="41" width="13.6640625" bestFit="1" customWidth="1"/>
    <col min="42" max="42" width="7.33203125" bestFit="1" customWidth="1"/>
    <col min="43" max="43" width="17.6640625" bestFit="1" customWidth="1"/>
    <col min="44" max="44" width="22.33203125" bestFit="1" customWidth="1"/>
    <col min="45" max="45" width="17.6640625" bestFit="1" customWidth="1"/>
    <col min="46" max="46" width="22.33203125" bestFit="1" customWidth="1"/>
    <col min="47" max="47" width="7.44140625" bestFit="1" customWidth="1"/>
    <col min="48" max="48" width="11.33203125" bestFit="1" customWidth="1"/>
    <col min="49" max="49" width="7" bestFit="1" customWidth="1"/>
    <col min="50" max="50" width="8.33203125" bestFit="1" customWidth="1"/>
    <col min="51" max="51" width="5" bestFit="1" customWidth="1"/>
    <col min="52" max="52" width="18.88671875" bestFit="1" customWidth="1"/>
    <col min="53" max="53" width="10.6640625" bestFit="1" customWidth="1"/>
    <col min="54" max="54" width="7.44140625" bestFit="1" customWidth="1"/>
    <col min="55" max="55" width="18.109375" bestFit="1" customWidth="1"/>
    <col min="56" max="56" width="15.6640625" bestFit="1" customWidth="1"/>
    <col min="57" max="57" width="13.6640625" bestFit="1" customWidth="1"/>
    <col min="58" max="58" width="5" bestFit="1" customWidth="1"/>
    <col min="59" max="59" width="9.33203125" bestFit="1" customWidth="1"/>
    <col min="60" max="60" width="6.6640625" bestFit="1" customWidth="1"/>
    <col min="61" max="61" width="8.109375" bestFit="1" customWidth="1"/>
    <col min="62" max="62" width="9.88671875" bestFit="1" customWidth="1"/>
    <col min="63" max="63" width="9.33203125" bestFit="1" customWidth="1"/>
    <col min="64" max="64" width="10.44140625" bestFit="1" customWidth="1"/>
    <col min="65" max="65" width="7.88671875" bestFit="1" customWidth="1"/>
    <col min="66" max="66" width="7" bestFit="1" customWidth="1"/>
    <col min="67" max="67" width="10.6640625" bestFit="1" customWidth="1"/>
  </cols>
  <sheetData>
    <row r="1" spans="1:46" x14ac:dyDescent="0.3">
      <c r="A1" t="s">
        <v>680</v>
      </c>
      <c r="B1" t="s">
        <v>681</v>
      </c>
      <c r="C1" t="s">
        <v>682</v>
      </c>
      <c r="D1" t="s">
        <v>554</v>
      </c>
      <c r="E1" t="s">
        <v>683</v>
      </c>
      <c r="F1" t="s">
        <v>684</v>
      </c>
      <c r="G1" t="s">
        <v>685</v>
      </c>
      <c r="H1" t="s">
        <v>686</v>
      </c>
      <c r="I1" t="s">
        <v>687</v>
      </c>
      <c r="J1" t="s">
        <v>688</v>
      </c>
      <c r="K1" t="s">
        <v>5</v>
      </c>
      <c r="L1" t="s">
        <v>689</v>
      </c>
      <c r="M1" t="s">
        <v>690</v>
      </c>
      <c r="S1" t="s">
        <v>680</v>
      </c>
      <c r="T1" t="s">
        <v>683</v>
      </c>
      <c r="U1" t="s">
        <v>685</v>
      </c>
      <c r="V1" t="s">
        <v>686</v>
      </c>
      <c r="W1" t="s">
        <v>684</v>
      </c>
      <c r="AM1" t="s">
        <v>680</v>
      </c>
      <c r="AN1" t="s">
        <v>684</v>
      </c>
      <c r="AO1" t="s">
        <v>685</v>
      </c>
    </row>
    <row r="2" spans="1:46" x14ac:dyDescent="0.3">
      <c r="A2" t="s">
        <v>691</v>
      </c>
      <c r="B2" t="s">
        <v>692</v>
      </c>
      <c r="C2">
        <v>3</v>
      </c>
      <c r="D2" t="s">
        <v>442</v>
      </c>
      <c r="E2">
        <v>8000000</v>
      </c>
      <c r="F2">
        <v>400000</v>
      </c>
      <c r="G2" s="1">
        <v>43782</v>
      </c>
      <c r="H2" t="s">
        <v>693</v>
      </c>
      <c r="I2" t="s">
        <v>32</v>
      </c>
      <c r="J2" t="s">
        <v>20</v>
      </c>
      <c r="K2" t="s">
        <v>19</v>
      </c>
      <c r="L2" t="s">
        <v>694</v>
      </c>
      <c r="M2" t="s">
        <v>695</v>
      </c>
      <c r="S2" t="s">
        <v>691</v>
      </c>
      <c r="T2">
        <v>8000000</v>
      </c>
      <c r="U2" s="1">
        <v>43782</v>
      </c>
      <c r="V2" t="s">
        <v>693</v>
      </c>
      <c r="W2">
        <v>400000</v>
      </c>
      <c r="AB2" s="9" t="s">
        <v>811</v>
      </c>
      <c r="AC2" t="s">
        <v>819</v>
      </c>
      <c r="AM2" t="s">
        <v>691</v>
      </c>
      <c r="AN2">
        <v>400000</v>
      </c>
      <c r="AO2" s="1">
        <v>43782</v>
      </c>
    </row>
    <row r="3" spans="1:46" x14ac:dyDescent="0.3">
      <c r="A3" t="s">
        <v>696</v>
      </c>
      <c r="B3" t="s">
        <v>697</v>
      </c>
      <c r="C3">
        <v>1</v>
      </c>
      <c r="D3" t="s">
        <v>450</v>
      </c>
      <c r="E3">
        <v>200000</v>
      </c>
      <c r="F3">
        <v>30000</v>
      </c>
      <c r="G3" s="1">
        <v>43921</v>
      </c>
      <c r="H3" t="s">
        <v>693</v>
      </c>
      <c r="I3" t="s">
        <v>32</v>
      </c>
      <c r="J3" t="s">
        <v>20</v>
      </c>
      <c r="K3" t="s">
        <v>19</v>
      </c>
      <c r="L3" t="s">
        <v>694</v>
      </c>
      <c r="M3" t="s">
        <v>698</v>
      </c>
      <c r="S3" t="s">
        <v>696</v>
      </c>
      <c r="T3">
        <v>200000</v>
      </c>
      <c r="U3" s="1">
        <v>43921</v>
      </c>
      <c r="V3" t="s">
        <v>693</v>
      </c>
      <c r="W3">
        <v>30000</v>
      </c>
      <c r="AB3" s="10" t="s">
        <v>737</v>
      </c>
      <c r="AC3">
        <v>699000</v>
      </c>
      <c r="AM3" t="s">
        <v>696</v>
      </c>
      <c r="AN3">
        <v>30000</v>
      </c>
      <c r="AO3" s="1">
        <v>43921</v>
      </c>
    </row>
    <row r="4" spans="1:46" x14ac:dyDescent="0.3">
      <c r="A4" t="s">
        <v>699</v>
      </c>
      <c r="B4" t="s">
        <v>700</v>
      </c>
      <c r="C4">
        <v>1</v>
      </c>
      <c r="D4" t="s">
        <v>450</v>
      </c>
      <c r="E4">
        <v>0</v>
      </c>
      <c r="F4">
        <v>100000</v>
      </c>
      <c r="G4" s="1">
        <v>44012</v>
      </c>
      <c r="H4" t="s">
        <v>693</v>
      </c>
      <c r="I4" t="s">
        <v>32</v>
      </c>
      <c r="J4" t="s">
        <v>23</v>
      </c>
      <c r="K4" t="s">
        <v>23</v>
      </c>
      <c r="L4" t="s">
        <v>701</v>
      </c>
      <c r="M4" t="s">
        <v>702</v>
      </c>
      <c r="S4" t="s">
        <v>699</v>
      </c>
      <c r="T4">
        <v>0</v>
      </c>
      <c r="U4" s="1">
        <v>44012</v>
      </c>
      <c r="V4" t="s">
        <v>693</v>
      </c>
      <c r="W4">
        <v>100000</v>
      </c>
      <c r="AB4" s="10" t="s">
        <v>764</v>
      </c>
      <c r="AC4">
        <v>60000</v>
      </c>
      <c r="AM4" t="s">
        <v>699</v>
      </c>
      <c r="AN4">
        <v>100000</v>
      </c>
      <c r="AO4" s="1">
        <v>44012</v>
      </c>
    </row>
    <row r="5" spans="1:46" x14ac:dyDescent="0.3">
      <c r="A5" t="s">
        <v>703</v>
      </c>
      <c r="B5" t="s">
        <v>704</v>
      </c>
      <c r="C5">
        <v>1</v>
      </c>
      <c r="D5" t="s">
        <v>450</v>
      </c>
      <c r="E5">
        <v>0</v>
      </c>
      <c r="F5">
        <v>100000</v>
      </c>
      <c r="G5" s="1">
        <v>43921</v>
      </c>
      <c r="H5" t="s">
        <v>693</v>
      </c>
      <c r="I5" t="s">
        <v>32</v>
      </c>
      <c r="J5" t="s">
        <v>23</v>
      </c>
      <c r="K5" t="s">
        <v>23</v>
      </c>
      <c r="L5" t="s">
        <v>701</v>
      </c>
      <c r="M5" t="s">
        <v>702</v>
      </c>
      <c r="S5" t="s">
        <v>703</v>
      </c>
      <c r="T5">
        <v>0</v>
      </c>
      <c r="U5" s="1">
        <v>43921</v>
      </c>
      <c r="V5" t="s">
        <v>693</v>
      </c>
      <c r="W5">
        <v>100000</v>
      </c>
      <c r="AB5" s="10" t="s">
        <v>693</v>
      </c>
      <c r="AC5">
        <v>4944500</v>
      </c>
      <c r="AM5" t="s">
        <v>703</v>
      </c>
      <c r="AN5">
        <v>100000</v>
      </c>
      <c r="AO5" s="1">
        <v>43921</v>
      </c>
    </row>
    <row r="6" spans="1:46" x14ac:dyDescent="0.3">
      <c r="A6" t="s">
        <v>705</v>
      </c>
      <c r="B6" t="s">
        <v>706</v>
      </c>
      <c r="C6">
        <v>1</v>
      </c>
      <c r="D6" t="s">
        <v>450</v>
      </c>
      <c r="E6">
        <v>1200000</v>
      </c>
      <c r="F6">
        <v>100000</v>
      </c>
      <c r="G6" s="1">
        <v>43921</v>
      </c>
      <c r="H6" t="s">
        <v>693</v>
      </c>
      <c r="I6" t="s">
        <v>32</v>
      </c>
      <c r="J6" t="s">
        <v>40</v>
      </c>
      <c r="K6" t="s">
        <v>26</v>
      </c>
      <c r="L6" t="s">
        <v>26</v>
      </c>
      <c r="M6" t="s">
        <v>707</v>
      </c>
      <c r="S6" t="s">
        <v>705</v>
      </c>
      <c r="T6">
        <v>1200000</v>
      </c>
      <c r="U6" s="1">
        <v>43921</v>
      </c>
      <c r="V6" t="s">
        <v>693</v>
      </c>
      <c r="W6">
        <v>100000</v>
      </c>
      <c r="AB6" s="10" t="s">
        <v>812</v>
      </c>
      <c r="AC6">
        <v>5703500</v>
      </c>
      <c r="AM6" t="s">
        <v>705</v>
      </c>
      <c r="AN6">
        <v>100000</v>
      </c>
      <c r="AO6" s="1">
        <v>43921</v>
      </c>
    </row>
    <row r="7" spans="1:46" x14ac:dyDescent="0.3">
      <c r="A7" t="s">
        <v>708</v>
      </c>
      <c r="B7" t="s">
        <v>709</v>
      </c>
      <c r="C7">
        <v>1</v>
      </c>
      <c r="D7" t="s">
        <v>450</v>
      </c>
      <c r="E7">
        <v>0</v>
      </c>
      <c r="F7">
        <v>100000</v>
      </c>
      <c r="G7" s="1">
        <v>43982</v>
      </c>
      <c r="H7" t="s">
        <v>693</v>
      </c>
      <c r="I7" t="s">
        <v>32</v>
      </c>
      <c r="J7" t="s">
        <v>16</v>
      </c>
      <c r="K7" t="s">
        <v>16</v>
      </c>
      <c r="L7" t="s">
        <v>710</v>
      </c>
      <c r="M7" t="s">
        <v>711</v>
      </c>
      <c r="S7" t="s">
        <v>708</v>
      </c>
      <c r="T7">
        <v>0</v>
      </c>
      <c r="U7" s="1">
        <v>43982</v>
      </c>
      <c r="V7" t="s">
        <v>693</v>
      </c>
      <c r="W7">
        <v>100000</v>
      </c>
      <c r="AM7" t="s">
        <v>708</v>
      </c>
      <c r="AN7">
        <v>100000</v>
      </c>
      <c r="AO7" s="1">
        <v>43982</v>
      </c>
      <c r="AS7" s="9" t="s">
        <v>811</v>
      </c>
      <c r="AT7" t="s">
        <v>819</v>
      </c>
    </row>
    <row r="8" spans="1:46" x14ac:dyDescent="0.3">
      <c r="A8" t="s">
        <v>712</v>
      </c>
      <c r="B8" t="s">
        <v>713</v>
      </c>
      <c r="C8">
        <v>1</v>
      </c>
      <c r="D8" t="s">
        <v>450</v>
      </c>
      <c r="E8">
        <v>0</v>
      </c>
      <c r="F8">
        <v>100000</v>
      </c>
      <c r="G8" s="1">
        <v>43982</v>
      </c>
      <c r="H8" t="s">
        <v>693</v>
      </c>
      <c r="I8" t="s">
        <v>32</v>
      </c>
      <c r="J8" t="s">
        <v>23</v>
      </c>
      <c r="K8" t="s">
        <v>23</v>
      </c>
      <c r="L8" t="s">
        <v>701</v>
      </c>
      <c r="M8" t="s">
        <v>702</v>
      </c>
      <c r="S8" t="s">
        <v>712</v>
      </c>
      <c r="T8">
        <v>0</v>
      </c>
      <c r="U8" s="1">
        <v>43982</v>
      </c>
      <c r="V8" t="s">
        <v>693</v>
      </c>
      <c r="W8">
        <v>100000</v>
      </c>
      <c r="AM8" t="s">
        <v>712</v>
      </c>
      <c r="AN8">
        <v>100000</v>
      </c>
      <c r="AO8" s="1">
        <v>43982</v>
      </c>
      <c r="AS8" s="10" t="s">
        <v>733</v>
      </c>
      <c r="AT8" s="15">
        <v>350000</v>
      </c>
    </row>
    <row r="9" spans="1:46" x14ac:dyDescent="0.3">
      <c r="A9" t="s">
        <v>714</v>
      </c>
      <c r="B9" t="s">
        <v>715</v>
      </c>
      <c r="C9">
        <v>1</v>
      </c>
      <c r="D9" t="s">
        <v>450</v>
      </c>
      <c r="E9">
        <v>0</v>
      </c>
      <c r="F9">
        <v>125000</v>
      </c>
      <c r="G9" s="1">
        <v>44012</v>
      </c>
      <c r="H9" t="s">
        <v>693</v>
      </c>
      <c r="I9" t="s">
        <v>32</v>
      </c>
      <c r="J9" t="s">
        <v>20</v>
      </c>
      <c r="K9" t="s">
        <v>19</v>
      </c>
      <c r="L9" t="s">
        <v>694</v>
      </c>
      <c r="M9" t="s">
        <v>695</v>
      </c>
      <c r="S9" t="s">
        <v>714</v>
      </c>
      <c r="T9">
        <v>0</v>
      </c>
      <c r="U9" s="1">
        <v>44012</v>
      </c>
      <c r="V9" t="s">
        <v>693</v>
      </c>
      <c r="W9">
        <v>125000</v>
      </c>
      <c r="AM9" t="s">
        <v>714</v>
      </c>
      <c r="AN9">
        <v>125000</v>
      </c>
      <c r="AO9" s="1">
        <v>44012</v>
      </c>
      <c r="AS9" s="10" t="s">
        <v>691</v>
      </c>
      <c r="AT9" s="15">
        <v>400000</v>
      </c>
    </row>
    <row r="10" spans="1:46" x14ac:dyDescent="0.3">
      <c r="A10" t="s">
        <v>716</v>
      </c>
      <c r="B10" t="s">
        <v>717</v>
      </c>
      <c r="C10">
        <v>1</v>
      </c>
      <c r="D10" t="s">
        <v>450</v>
      </c>
      <c r="E10">
        <v>0</v>
      </c>
      <c r="F10">
        <v>100000</v>
      </c>
      <c r="G10" s="1">
        <v>43921</v>
      </c>
      <c r="H10" t="s">
        <v>693</v>
      </c>
      <c r="I10" t="s">
        <v>32</v>
      </c>
      <c r="J10" t="s">
        <v>23</v>
      </c>
      <c r="K10" t="s">
        <v>23</v>
      </c>
      <c r="L10" t="s">
        <v>701</v>
      </c>
      <c r="M10" t="s">
        <v>702</v>
      </c>
      <c r="S10" t="s">
        <v>716</v>
      </c>
      <c r="T10">
        <v>0</v>
      </c>
      <c r="U10" s="1">
        <v>43921</v>
      </c>
      <c r="V10" t="s">
        <v>693</v>
      </c>
      <c r="W10">
        <v>100000</v>
      </c>
      <c r="AM10" t="s">
        <v>716</v>
      </c>
      <c r="AN10">
        <v>100000</v>
      </c>
      <c r="AO10" s="1">
        <v>43921</v>
      </c>
      <c r="AS10" s="10" t="s">
        <v>783</v>
      </c>
      <c r="AT10" s="15">
        <v>400000</v>
      </c>
    </row>
    <row r="11" spans="1:46" x14ac:dyDescent="0.3">
      <c r="A11" t="s">
        <v>718</v>
      </c>
      <c r="B11" t="s">
        <v>719</v>
      </c>
      <c r="C11">
        <v>12</v>
      </c>
      <c r="D11" t="s">
        <v>440</v>
      </c>
      <c r="E11">
        <v>0</v>
      </c>
      <c r="F11">
        <v>200000</v>
      </c>
      <c r="G11" s="1">
        <v>43921</v>
      </c>
      <c r="H11" t="s">
        <v>693</v>
      </c>
      <c r="I11" t="s">
        <v>32</v>
      </c>
      <c r="J11" t="s">
        <v>23</v>
      </c>
      <c r="K11" t="s">
        <v>23</v>
      </c>
      <c r="L11" t="s">
        <v>701</v>
      </c>
      <c r="M11" t="s">
        <v>702</v>
      </c>
      <c r="S11" t="s">
        <v>718</v>
      </c>
      <c r="T11">
        <v>0</v>
      </c>
      <c r="U11" s="1">
        <v>43921</v>
      </c>
      <c r="V11" t="s">
        <v>693</v>
      </c>
      <c r="W11">
        <v>200000</v>
      </c>
      <c r="AM11" t="s">
        <v>718</v>
      </c>
      <c r="AN11">
        <v>200000</v>
      </c>
      <c r="AO11" s="1">
        <v>43921</v>
      </c>
      <c r="AS11" s="10" t="s">
        <v>24</v>
      </c>
      <c r="AT11" s="15">
        <v>500000</v>
      </c>
    </row>
    <row r="12" spans="1:46" x14ac:dyDescent="0.3">
      <c r="A12" t="s">
        <v>720</v>
      </c>
      <c r="B12" t="s">
        <v>721</v>
      </c>
      <c r="C12">
        <v>12</v>
      </c>
      <c r="D12" t="s">
        <v>440</v>
      </c>
      <c r="E12">
        <v>0</v>
      </c>
      <c r="F12">
        <v>75000</v>
      </c>
      <c r="G12" s="1">
        <v>43921</v>
      </c>
      <c r="H12" t="s">
        <v>693</v>
      </c>
      <c r="I12" t="s">
        <v>32</v>
      </c>
      <c r="J12" t="s">
        <v>20</v>
      </c>
      <c r="K12" t="s">
        <v>19</v>
      </c>
      <c r="L12" t="s">
        <v>694</v>
      </c>
      <c r="M12" t="s">
        <v>695</v>
      </c>
      <c r="S12" t="s">
        <v>720</v>
      </c>
      <c r="T12">
        <v>0</v>
      </c>
      <c r="U12" s="1">
        <v>43921</v>
      </c>
      <c r="V12" t="s">
        <v>693</v>
      </c>
      <c r="W12">
        <v>75000</v>
      </c>
      <c r="AM12" t="s">
        <v>720</v>
      </c>
      <c r="AN12">
        <v>75000</v>
      </c>
      <c r="AO12" s="1">
        <v>43921</v>
      </c>
      <c r="AS12" s="10" t="s">
        <v>812</v>
      </c>
      <c r="AT12" s="15">
        <v>1650000</v>
      </c>
    </row>
    <row r="13" spans="1:46" x14ac:dyDescent="0.3">
      <c r="A13" t="s">
        <v>722</v>
      </c>
      <c r="B13" t="s">
        <v>723</v>
      </c>
      <c r="C13">
        <v>12</v>
      </c>
      <c r="D13" t="s">
        <v>440</v>
      </c>
      <c r="E13">
        <v>0</v>
      </c>
      <c r="F13">
        <v>25000</v>
      </c>
      <c r="G13" s="1">
        <v>43921</v>
      </c>
      <c r="H13" t="s">
        <v>693</v>
      </c>
      <c r="I13" t="s">
        <v>32</v>
      </c>
      <c r="J13" t="s">
        <v>20</v>
      </c>
      <c r="K13" t="s">
        <v>19</v>
      </c>
      <c r="L13" t="s">
        <v>694</v>
      </c>
      <c r="M13" t="s">
        <v>698</v>
      </c>
      <c r="S13" t="s">
        <v>722</v>
      </c>
      <c r="T13">
        <v>0</v>
      </c>
      <c r="U13" s="1">
        <v>43921</v>
      </c>
      <c r="V13" t="s">
        <v>693</v>
      </c>
      <c r="W13">
        <v>25000</v>
      </c>
      <c r="AM13" t="s">
        <v>722</v>
      </c>
      <c r="AN13">
        <v>25000</v>
      </c>
      <c r="AO13" s="1">
        <v>43921</v>
      </c>
    </row>
    <row r="14" spans="1:46" x14ac:dyDescent="0.3">
      <c r="A14" t="s">
        <v>724</v>
      </c>
      <c r="B14" t="s">
        <v>725</v>
      </c>
      <c r="C14">
        <v>12</v>
      </c>
      <c r="D14" t="s">
        <v>440</v>
      </c>
      <c r="E14">
        <v>2000000</v>
      </c>
      <c r="F14">
        <v>150000</v>
      </c>
      <c r="G14" s="1">
        <v>43982</v>
      </c>
      <c r="H14" t="s">
        <v>693</v>
      </c>
      <c r="I14" t="s">
        <v>32</v>
      </c>
      <c r="J14" t="s">
        <v>20</v>
      </c>
      <c r="K14" t="s">
        <v>19</v>
      </c>
      <c r="L14" t="s">
        <v>694</v>
      </c>
      <c r="M14" t="s">
        <v>695</v>
      </c>
      <c r="S14" t="s">
        <v>724</v>
      </c>
      <c r="T14">
        <v>2000000</v>
      </c>
      <c r="U14" s="1">
        <v>43982</v>
      </c>
      <c r="V14" t="s">
        <v>693</v>
      </c>
      <c r="W14">
        <v>150000</v>
      </c>
      <c r="AM14" t="s">
        <v>724</v>
      </c>
      <c r="AN14">
        <v>150000</v>
      </c>
      <c r="AO14" s="1">
        <v>43982</v>
      </c>
    </row>
    <row r="15" spans="1:46" x14ac:dyDescent="0.3">
      <c r="A15" t="s">
        <v>726</v>
      </c>
      <c r="B15" t="s">
        <v>727</v>
      </c>
      <c r="C15">
        <v>12</v>
      </c>
      <c r="D15" t="s">
        <v>440</v>
      </c>
      <c r="E15">
        <v>500000</v>
      </c>
      <c r="F15">
        <v>75000</v>
      </c>
      <c r="G15" s="1">
        <v>43982</v>
      </c>
      <c r="H15" t="s">
        <v>693</v>
      </c>
      <c r="I15" t="s">
        <v>32</v>
      </c>
      <c r="J15" t="s">
        <v>16</v>
      </c>
      <c r="K15" t="s">
        <v>16</v>
      </c>
      <c r="L15" t="s">
        <v>710</v>
      </c>
      <c r="M15" t="s">
        <v>728</v>
      </c>
      <c r="S15" t="s">
        <v>726</v>
      </c>
      <c r="T15">
        <v>500000</v>
      </c>
      <c r="U15" s="1">
        <v>43982</v>
      </c>
      <c r="V15" t="s">
        <v>693</v>
      </c>
      <c r="W15">
        <v>75000</v>
      </c>
      <c r="AM15" t="s">
        <v>726</v>
      </c>
      <c r="AN15">
        <v>75000</v>
      </c>
      <c r="AO15" s="1">
        <v>43982</v>
      </c>
    </row>
    <row r="16" spans="1:46" x14ac:dyDescent="0.3">
      <c r="A16" t="s">
        <v>729</v>
      </c>
      <c r="B16" t="s">
        <v>730</v>
      </c>
      <c r="C16">
        <v>3</v>
      </c>
      <c r="D16" t="s">
        <v>442</v>
      </c>
      <c r="E16">
        <v>2500000</v>
      </c>
      <c r="F16">
        <v>125000</v>
      </c>
      <c r="G16" s="1">
        <v>43800</v>
      </c>
      <c r="H16" t="s">
        <v>693</v>
      </c>
      <c r="I16" t="s">
        <v>32</v>
      </c>
      <c r="J16" t="s">
        <v>20</v>
      </c>
      <c r="K16" t="s">
        <v>19</v>
      </c>
      <c r="L16" t="s">
        <v>694</v>
      </c>
      <c r="M16" t="s">
        <v>695</v>
      </c>
      <c r="AM16" t="s">
        <v>729</v>
      </c>
      <c r="AN16">
        <v>125000</v>
      </c>
      <c r="AO16" s="1">
        <v>43800</v>
      </c>
    </row>
    <row r="17" spans="1:44" x14ac:dyDescent="0.3">
      <c r="A17" t="s">
        <v>731</v>
      </c>
      <c r="B17" t="s">
        <v>732</v>
      </c>
      <c r="C17">
        <v>10</v>
      </c>
      <c r="D17" t="s">
        <v>441</v>
      </c>
      <c r="E17">
        <v>1400000</v>
      </c>
      <c r="F17">
        <v>100000</v>
      </c>
      <c r="G17" s="1">
        <v>43808</v>
      </c>
      <c r="H17" t="s">
        <v>693</v>
      </c>
      <c r="I17" t="s">
        <v>32</v>
      </c>
      <c r="J17" t="s">
        <v>20</v>
      </c>
      <c r="K17" t="s">
        <v>19</v>
      </c>
      <c r="L17" t="s">
        <v>694</v>
      </c>
      <c r="M17" t="s">
        <v>695</v>
      </c>
      <c r="AM17" t="s">
        <v>731</v>
      </c>
      <c r="AN17">
        <v>100000</v>
      </c>
      <c r="AO17" s="1">
        <v>43808</v>
      </c>
    </row>
    <row r="18" spans="1:44" x14ac:dyDescent="0.3">
      <c r="A18" t="s">
        <v>733</v>
      </c>
      <c r="B18" t="s">
        <v>734</v>
      </c>
      <c r="C18">
        <v>10</v>
      </c>
      <c r="D18" t="s">
        <v>441</v>
      </c>
      <c r="E18">
        <v>4500000</v>
      </c>
      <c r="F18">
        <v>350000</v>
      </c>
      <c r="G18" s="1">
        <v>43810</v>
      </c>
      <c r="H18" t="s">
        <v>693</v>
      </c>
      <c r="I18" t="s">
        <v>32</v>
      </c>
      <c r="J18" t="s">
        <v>20</v>
      </c>
      <c r="K18" t="s">
        <v>26</v>
      </c>
      <c r="L18" t="s">
        <v>26</v>
      </c>
      <c r="M18" t="s">
        <v>695</v>
      </c>
      <c r="AM18" t="s">
        <v>733</v>
      </c>
      <c r="AN18">
        <v>350000</v>
      </c>
      <c r="AO18" s="1">
        <v>43810</v>
      </c>
      <c r="AQ18" s="9" t="s">
        <v>811</v>
      </c>
      <c r="AR18" t="s">
        <v>819</v>
      </c>
    </row>
    <row r="19" spans="1:44" x14ac:dyDescent="0.3">
      <c r="A19" t="s">
        <v>735</v>
      </c>
      <c r="B19" t="s">
        <v>736</v>
      </c>
      <c r="C19">
        <v>3</v>
      </c>
      <c r="D19" t="s">
        <v>442</v>
      </c>
      <c r="E19">
        <v>9500000</v>
      </c>
      <c r="F19">
        <v>200000</v>
      </c>
      <c r="G19" s="1">
        <v>43738</v>
      </c>
      <c r="H19" t="s">
        <v>737</v>
      </c>
      <c r="I19" t="s">
        <v>32</v>
      </c>
      <c r="J19" t="s">
        <v>20</v>
      </c>
      <c r="K19" t="s">
        <v>19</v>
      </c>
      <c r="L19" t="s">
        <v>694</v>
      </c>
      <c r="M19" t="s">
        <v>695</v>
      </c>
      <c r="AM19" t="s">
        <v>735</v>
      </c>
      <c r="AN19">
        <v>200000</v>
      </c>
      <c r="AO19" s="1">
        <v>43738</v>
      </c>
      <c r="AQ19" s="10" t="s">
        <v>24</v>
      </c>
      <c r="AR19">
        <v>500000</v>
      </c>
    </row>
    <row r="20" spans="1:44" x14ac:dyDescent="0.3">
      <c r="A20" t="s">
        <v>738</v>
      </c>
      <c r="B20" t="s">
        <v>739</v>
      </c>
      <c r="C20">
        <v>10</v>
      </c>
      <c r="D20" t="s">
        <v>441</v>
      </c>
      <c r="E20">
        <v>4500000</v>
      </c>
      <c r="F20">
        <v>300000</v>
      </c>
      <c r="G20" s="1">
        <v>43767</v>
      </c>
      <c r="H20" t="s">
        <v>693</v>
      </c>
      <c r="I20" t="s">
        <v>32</v>
      </c>
      <c r="J20" t="s">
        <v>20</v>
      </c>
      <c r="K20" t="s">
        <v>19</v>
      </c>
      <c r="L20" t="s">
        <v>694</v>
      </c>
      <c r="M20" t="s">
        <v>695</v>
      </c>
      <c r="AM20" t="s">
        <v>738</v>
      </c>
      <c r="AN20">
        <v>300000</v>
      </c>
      <c r="AO20" s="1">
        <v>43767</v>
      </c>
      <c r="AQ20" s="10" t="s">
        <v>691</v>
      </c>
      <c r="AR20">
        <v>400000</v>
      </c>
    </row>
    <row r="21" spans="1:44" x14ac:dyDescent="0.3">
      <c r="A21" t="s">
        <v>740</v>
      </c>
      <c r="B21" t="s">
        <v>741</v>
      </c>
      <c r="C21">
        <v>3</v>
      </c>
      <c r="D21" t="s">
        <v>442</v>
      </c>
      <c r="E21">
        <v>0</v>
      </c>
      <c r="F21">
        <v>100000</v>
      </c>
      <c r="G21" s="1">
        <v>43784</v>
      </c>
      <c r="H21" t="s">
        <v>693</v>
      </c>
      <c r="I21" t="s">
        <v>32</v>
      </c>
      <c r="J21" t="s">
        <v>20</v>
      </c>
      <c r="K21" t="s">
        <v>19</v>
      </c>
      <c r="L21" t="s">
        <v>694</v>
      </c>
      <c r="M21" t="s">
        <v>695</v>
      </c>
      <c r="AM21" t="s">
        <v>740</v>
      </c>
      <c r="AN21">
        <v>100000</v>
      </c>
      <c r="AO21" s="1">
        <v>43784</v>
      </c>
      <c r="AQ21" s="10" t="s">
        <v>783</v>
      </c>
      <c r="AR21">
        <v>400000</v>
      </c>
    </row>
    <row r="22" spans="1:44" x14ac:dyDescent="0.3">
      <c r="A22" t="s">
        <v>742</v>
      </c>
      <c r="B22" t="s">
        <v>743</v>
      </c>
      <c r="C22">
        <v>3</v>
      </c>
      <c r="D22" t="s">
        <v>442</v>
      </c>
      <c r="E22">
        <v>6000000</v>
      </c>
      <c r="F22">
        <v>300000</v>
      </c>
      <c r="G22" s="1">
        <v>43800</v>
      </c>
      <c r="H22" t="s">
        <v>693</v>
      </c>
      <c r="I22" t="s">
        <v>32</v>
      </c>
      <c r="J22" t="s">
        <v>20</v>
      </c>
      <c r="K22" t="s">
        <v>19</v>
      </c>
      <c r="L22" t="s">
        <v>694</v>
      </c>
      <c r="M22" t="s">
        <v>695</v>
      </c>
      <c r="U22" s="1">
        <v>43800</v>
      </c>
      <c r="V22" t="s">
        <v>693</v>
      </c>
      <c r="W22">
        <v>300000</v>
      </c>
      <c r="AM22" t="s">
        <v>742</v>
      </c>
      <c r="AN22">
        <v>300000</v>
      </c>
      <c r="AO22" s="1">
        <v>43800</v>
      </c>
      <c r="AQ22" s="10" t="s">
        <v>733</v>
      </c>
      <c r="AR22">
        <v>350000</v>
      </c>
    </row>
    <row r="23" spans="1:44" x14ac:dyDescent="0.3">
      <c r="A23" t="s">
        <v>744</v>
      </c>
      <c r="B23" t="s">
        <v>745</v>
      </c>
      <c r="C23">
        <v>10</v>
      </c>
      <c r="D23" t="s">
        <v>441</v>
      </c>
      <c r="E23">
        <v>600000</v>
      </c>
      <c r="F23">
        <v>100000</v>
      </c>
      <c r="G23" s="1">
        <v>43799</v>
      </c>
      <c r="H23" t="s">
        <v>693</v>
      </c>
      <c r="I23" t="s">
        <v>32</v>
      </c>
      <c r="J23" t="s">
        <v>34</v>
      </c>
      <c r="K23" t="s">
        <v>19</v>
      </c>
      <c r="L23" t="s">
        <v>694</v>
      </c>
      <c r="M23" t="s">
        <v>695</v>
      </c>
      <c r="U23" s="1">
        <v>43799</v>
      </c>
      <c r="V23" t="s">
        <v>693</v>
      </c>
      <c r="W23">
        <v>100000</v>
      </c>
      <c r="AM23" t="s">
        <v>744</v>
      </c>
      <c r="AN23">
        <v>100000</v>
      </c>
      <c r="AO23" s="1">
        <v>43799</v>
      </c>
      <c r="AQ23" s="10" t="s">
        <v>812</v>
      </c>
      <c r="AR23">
        <v>1650000</v>
      </c>
    </row>
    <row r="24" spans="1:44" x14ac:dyDescent="0.3">
      <c r="A24" t="s">
        <v>746</v>
      </c>
      <c r="B24" t="s">
        <v>747</v>
      </c>
      <c r="C24">
        <v>10</v>
      </c>
      <c r="D24" t="s">
        <v>441</v>
      </c>
      <c r="E24">
        <v>210000</v>
      </c>
      <c r="F24">
        <v>35000</v>
      </c>
      <c r="G24" s="1">
        <v>43799</v>
      </c>
      <c r="H24" t="s">
        <v>693</v>
      </c>
      <c r="I24" t="s">
        <v>32</v>
      </c>
      <c r="J24" t="s">
        <v>34</v>
      </c>
      <c r="K24" t="s">
        <v>19</v>
      </c>
      <c r="L24" t="s">
        <v>694</v>
      </c>
      <c r="M24" t="s">
        <v>698</v>
      </c>
      <c r="U24" s="1">
        <v>43799</v>
      </c>
      <c r="V24" t="s">
        <v>693</v>
      </c>
      <c r="W24">
        <v>35000</v>
      </c>
      <c r="AM24" t="s">
        <v>746</v>
      </c>
      <c r="AN24">
        <v>35000</v>
      </c>
      <c r="AO24" s="1">
        <v>43799</v>
      </c>
    </row>
    <row r="25" spans="1:44" x14ac:dyDescent="0.3">
      <c r="A25" t="s">
        <v>748</v>
      </c>
      <c r="B25" t="s">
        <v>749</v>
      </c>
      <c r="C25">
        <v>10</v>
      </c>
      <c r="D25" t="s">
        <v>441</v>
      </c>
      <c r="E25">
        <v>300000</v>
      </c>
      <c r="F25">
        <v>49500</v>
      </c>
      <c r="G25" s="1">
        <v>43738</v>
      </c>
      <c r="H25" t="s">
        <v>737</v>
      </c>
      <c r="I25" t="s">
        <v>32</v>
      </c>
      <c r="J25" t="s">
        <v>16</v>
      </c>
      <c r="K25" t="s">
        <v>16</v>
      </c>
      <c r="L25" t="s">
        <v>710</v>
      </c>
      <c r="M25" t="s">
        <v>711</v>
      </c>
      <c r="U25" s="1">
        <v>43738</v>
      </c>
      <c r="V25" t="s">
        <v>737</v>
      </c>
      <c r="W25">
        <v>49500</v>
      </c>
      <c r="AM25" t="s">
        <v>748</v>
      </c>
      <c r="AN25">
        <v>49500</v>
      </c>
      <c r="AO25" s="1">
        <v>43738</v>
      </c>
    </row>
    <row r="26" spans="1:44" x14ac:dyDescent="0.3">
      <c r="A26" t="s">
        <v>750</v>
      </c>
      <c r="B26" t="s">
        <v>751</v>
      </c>
      <c r="C26">
        <v>10</v>
      </c>
      <c r="D26" t="s">
        <v>441</v>
      </c>
      <c r="E26">
        <v>300000</v>
      </c>
      <c r="F26">
        <v>49500</v>
      </c>
      <c r="G26" s="1">
        <v>43738</v>
      </c>
      <c r="H26" t="s">
        <v>737</v>
      </c>
      <c r="I26" t="s">
        <v>32</v>
      </c>
      <c r="J26" t="s">
        <v>16</v>
      </c>
      <c r="K26" t="s">
        <v>16</v>
      </c>
      <c r="L26" t="s">
        <v>710</v>
      </c>
      <c r="M26" t="s">
        <v>752</v>
      </c>
      <c r="U26" s="1">
        <v>43738</v>
      </c>
      <c r="V26" t="s">
        <v>737</v>
      </c>
      <c r="W26">
        <v>49500</v>
      </c>
      <c r="AM26" t="s">
        <v>750</v>
      </c>
      <c r="AN26">
        <v>49500</v>
      </c>
      <c r="AO26" s="1">
        <v>43738</v>
      </c>
    </row>
    <row r="27" spans="1:44" x14ac:dyDescent="0.3">
      <c r="A27" t="s">
        <v>753</v>
      </c>
      <c r="B27" t="s">
        <v>754</v>
      </c>
      <c r="C27">
        <v>10</v>
      </c>
      <c r="D27" t="s">
        <v>441</v>
      </c>
      <c r="E27">
        <v>5000000</v>
      </c>
      <c r="F27">
        <v>250000</v>
      </c>
      <c r="G27" s="1">
        <v>43799</v>
      </c>
      <c r="H27" t="s">
        <v>693</v>
      </c>
      <c r="I27" t="s">
        <v>32</v>
      </c>
      <c r="J27" t="s">
        <v>20</v>
      </c>
      <c r="K27" t="s">
        <v>19</v>
      </c>
      <c r="L27" t="s">
        <v>694</v>
      </c>
      <c r="M27" t="s">
        <v>695</v>
      </c>
      <c r="U27" s="1">
        <v>43799</v>
      </c>
      <c r="V27" t="s">
        <v>693</v>
      </c>
      <c r="W27">
        <v>250000</v>
      </c>
      <c r="AM27" t="s">
        <v>753</v>
      </c>
      <c r="AN27">
        <v>250000</v>
      </c>
      <c r="AO27" s="1">
        <v>43799</v>
      </c>
    </row>
    <row r="28" spans="1:44" x14ac:dyDescent="0.3">
      <c r="A28" t="s">
        <v>23</v>
      </c>
      <c r="B28" t="s">
        <v>755</v>
      </c>
      <c r="C28">
        <v>3</v>
      </c>
      <c r="D28" t="s">
        <v>442</v>
      </c>
      <c r="E28">
        <v>0</v>
      </c>
      <c r="F28">
        <v>100000</v>
      </c>
      <c r="G28" s="1">
        <v>43769</v>
      </c>
      <c r="H28" t="s">
        <v>737</v>
      </c>
      <c r="I28" t="s">
        <v>32</v>
      </c>
      <c r="J28" t="s">
        <v>23</v>
      </c>
      <c r="K28" t="s">
        <v>23</v>
      </c>
      <c r="L28" t="s">
        <v>756</v>
      </c>
      <c r="M28" t="s">
        <v>757</v>
      </c>
      <c r="U28" s="1">
        <v>43769</v>
      </c>
      <c r="V28" t="s">
        <v>737</v>
      </c>
      <c r="W28">
        <v>100000</v>
      </c>
      <c r="AM28" t="s">
        <v>23</v>
      </c>
      <c r="AN28">
        <v>100000</v>
      </c>
      <c r="AO28" s="1">
        <v>43769</v>
      </c>
    </row>
    <row r="29" spans="1:44" x14ac:dyDescent="0.3">
      <c r="A29" t="s">
        <v>758</v>
      </c>
      <c r="B29" t="s">
        <v>759</v>
      </c>
      <c r="C29">
        <v>12</v>
      </c>
      <c r="D29" t="s">
        <v>440</v>
      </c>
      <c r="E29">
        <v>90000000</v>
      </c>
      <c r="F29">
        <v>200000</v>
      </c>
      <c r="G29" s="1">
        <v>44074</v>
      </c>
      <c r="H29" t="s">
        <v>693</v>
      </c>
      <c r="I29" t="s">
        <v>32</v>
      </c>
      <c r="J29" t="s">
        <v>25</v>
      </c>
      <c r="K29" t="s">
        <v>24</v>
      </c>
      <c r="L29" t="s">
        <v>760</v>
      </c>
      <c r="M29" t="s">
        <v>761</v>
      </c>
      <c r="U29" s="1">
        <v>44074</v>
      </c>
      <c r="V29" t="s">
        <v>693</v>
      </c>
      <c r="W29">
        <v>200000</v>
      </c>
      <c r="AM29" t="s">
        <v>758</v>
      </c>
      <c r="AN29">
        <v>200000</v>
      </c>
      <c r="AO29" s="1">
        <v>44074</v>
      </c>
    </row>
    <row r="30" spans="1:44" x14ac:dyDescent="0.3">
      <c r="A30" t="s">
        <v>762</v>
      </c>
      <c r="B30" t="s">
        <v>763</v>
      </c>
      <c r="C30">
        <v>3</v>
      </c>
      <c r="D30" t="s">
        <v>442</v>
      </c>
      <c r="E30">
        <v>0</v>
      </c>
      <c r="F30">
        <v>10000</v>
      </c>
      <c r="G30" s="1">
        <v>43738</v>
      </c>
      <c r="H30" t="s">
        <v>764</v>
      </c>
      <c r="I30" t="s">
        <v>32</v>
      </c>
      <c r="J30" t="s">
        <v>23</v>
      </c>
      <c r="K30" t="s">
        <v>23</v>
      </c>
      <c r="L30" t="s">
        <v>756</v>
      </c>
      <c r="M30" t="s">
        <v>756</v>
      </c>
      <c r="U30" s="1">
        <v>43738</v>
      </c>
      <c r="V30" t="s">
        <v>764</v>
      </c>
      <c r="W30">
        <v>10000</v>
      </c>
      <c r="AM30" t="s">
        <v>762</v>
      </c>
      <c r="AN30">
        <v>10000</v>
      </c>
      <c r="AO30" s="1">
        <v>43738</v>
      </c>
    </row>
    <row r="31" spans="1:44" x14ac:dyDescent="0.3">
      <c r="A31" t="s">
        <v>765</v>
      </c>
      <c r="B31" t="s">
        <v>766</v>
      </c>
      <c r="C31">
        <v>6</v>
      </c>
      <c r="D31" t="s">
        <v>444</v>
      </c>
      <c r="E31">
        <v>0</v>
      </c>
      <c r="F31">
        <v>50000</v>
      </c>
      <c r="G31" s="1">
        <v>43921</v>
      </c>
      <c r="H31" t="s">
        <v>693</v>
      </c>
      <c r="I31" t="s">
        <v>32</v>
      </c>
      <c r="J31" t="s">
        <v>25</v>
      </c>
      <c r="K31" t="s">
        <v>24</v>
      </c>
      <c r="L31" t="s">
        <v>760</v>
      </c>
      <c r="M31" t="s">
        <v>767</v>
      </c>
      <c r="U31" s="1">
        <v>43921</v>
      </c>
      <c r="V31" t="s">
        <v>693</v>
      </c>
      <c r="W31">
        <v>50000</v>
      </c>
      <c r="AM31" t="s">
        <v>765</v>
      </c>
      <c r="AN31">
        <v>50000</v>
      </c>
      <c r="AO31" s="1">
        <v>43921</v>
      </c>
    </row>
    <row r="32" spans="1:44" x14ac:dyDescent="0.3">
      <c r="A32" t="s">
        <v>768</v>
      </c>
      <c r="B32" t="s">
        <v>769</v>
      </c>
      <c r="C32">
        <v>6</v>
      </c>
      <c r="D32" t="s">
        <v>444</v>
      </c>
      <c r="E32">
        <v>300000</v>
      </c>
      <c r="F32">
        <v>30000</v>
      </c>
      <c r="G32" s="1">
        <v>43921</v>
      </c>
      <c r="H32" t="s">
        <v>693</v>
      </c>
      <c r="I32" t="s">
        <v>32</v>
      </c>
      <c r="J32" t="s">
        <v>38</v>
      </c>
      <c r="K32" t="s">
        <v>28</v>
      </c>
      <c r="L32" t="s">
        <v>28</v>
      </c>
      <c r="M32" t="s">
        <v>770</v>
      </c>
      <c r="U32" s="1">
        <v>43921</v>
      </c>
      <c r="V32" t="s">
        <v>693</v>
      </c>
      <c r="W32">
        <v>30000</v>
      </c>
      <c r="AM32" t="s">
        <v>768</v>
      </c>
      <c r="AN32">
        <v>30000</v>
      </c>
      <c r="AO32" s="1">
        <v>43921</v>
      </c>
    </row>
    <row r="33" spans="1:41" x14ac:dyDescent="0.3">
      <c r="A33" t="s">
        <v>771</v>
      </c>
      <c r="B33" t="s">
        <v>772</v>
      </c>
      <c r="C33">
        <v>6</v>
      </c>
      <c r="D33" t="s">
        <v>444</v>
      </c>
      <c r="E33">
        <v>0</v>
      </c>
      <c r="F33">
        <v>200000</v>
      </c>
      <c r="G33" s="1">
        <v>43921</v>
      </c>
      <c r="H33" t="s">
        <v>693</v>
      </c>
      <c r="I33" t="s">
        <v>32</v>
      </c>
      <c r="J33" t="s">
        <v>25</v>
      </c>
      <c r="K33" t="s">
        <v>24</v>
      </c>
      <c r="L33" t="s">
        <v>760</v>
      </c>
      <c r="M33" t="s">
        <v>767</v>
      </c>
      <c r="U33" s="1">
        <v>43921</v>
      </c>
      <c r="V33" t="s">
        <v>693</v>
      </c>
      <c r="W33">
        <v>200000</v>
      </c>
      <c r="AM33" t="s">
        <v>771</v>
      </c>
      <c r="AN33">
        <v>200000</v>
      </c>
      <c r="AO33" s="1">
        <v>43921</v>
      </c>
    </row>
    <row r="34" spans="1:41" x14ac:dyDescent="0.3">
      <c r="A34" t="s">
        <v>773</v>
      </c>
      <c r="B34" t="s">
        <v>774</v>
      </c>
      <c r="C34">
        <v>6</v>
      </c>
      <c r="D34" t="s">
        <v>444</v>
      </c>
      <c r="E34">
        <v>300000</v>
      </c>
      <c r="F34">
        <v>50000</v>
      </c>
      <c r="G34" s="1">
        <v>43921</v>
      </c>
      <c r="H34" t="s">
        <v>693</v>
      </c>
      <c r="I34" t="s">
        <v>32</v>
      </c>
      <c r="J34" t="s">
        <v>25</v>
      </c>
      <c r="K34" t="s">
        <v>24</v>
      </c>
      <c r="L34" t="s">
        <v>760</v>
      </c>
      <c r="M34" t="s">
        <v>767</v>
      </c>
      <c r="U34" s="1">
        <v>43921</v>
      </c>
      <c r="V34" t="s">
        <v>693</v>
      </c>
      <c r="W34">
        <v>50000</v>
      </c>
      <c r="AM34" t="s">
        <v>773</v>
      </c>
      <c r="AN34">
        <v>50000</v>
      </c>
      <c r="AO34" s="1">
        <v>43921</v>
      </c>
    </row>
    <row r="35" spans="1:41" x14ac:dyDescent="0.3">
      <c r="A35" t="s">
        <v>775</v>
      </c>
      <c r="B35" t="s">
        <v>776</v>
      </c>
      <c r="C35">
        <v>6</v>
      </c>
      <c r="D35" t="s">
        <v>444</v>
      </c>
      <c r="E35">
        <v>1000000</v>
      </c>
      <c r="F35">
        <v>100000</v>
      </c>
      <c r="G35" s="1">
        <v>44043</v>
      </c>
      <c r="H35" t="s">
        <v>693</v>
      </c>
      <c r="I35" t="s">
        <v>32</v>
      </c>
      <c r="J35" t="s">
        <v>25</v>
      </c>
      <c r="K35" t="s">
        <v>24</v>
      </c>
      <c r="L35" t="s">
        <v>760</v>
      </c>
      <c r="M35" t="s">
        <v>767</v>
      </c>
      <c r="U35" s="1">
        <v>44043</v>
      </c>
      <c r="V35" t="s">
        <v>693</v>
      </c>
      <c r="W35">
        <v>100000</v>
      </c>
      <c r="AC35" s="9" t="s">
        <v>811</v>
      </c>
      <c r="AD35" t="s">
        <v>821</v>
      </c>
      <c r="AM35" t="s">
        <v>775</v>
      </c>
      <c r="AN35">
        <v>100000</v>
      </c>
      <c r="AO35" s="1">
        <v>44043</v>
      </c>
    </row>
    <row r="36" spans="1:41" x14ac:dyDescent="0.3">
      <c r="A36" t="s">
        <v>777</v>
      </c>
      <c r="B36" t="s">
        <v>778</v>
      </c>
      <c r="C36">
        <v>6</v>
      </c>
      <c r="D36" t="s">
        <v>444</v>
      </c>
      <c r="E36">
        <v>0</v>
      </c>
      <c r="F36">
        <v>300000</v>
      </c>
      <c r="G36" s="1">
        <v>44012</v>
      </c>
      <c r="H36" t="s">
        <v>693</v>
      </c>
      <c r="I36" t="s">
        <v>32</v>
      </c>
      <c r="J36" t="s">
        <v>25</v>
      </c>
      <c r="K36" t="s">
        <v>24</v>
      </c>
      <c r="L36" t="s">
        <v>760</v>
      </c>
      <c r="M36" t="s">
        <v>767</v>
      </c>
      <c r="U36" s="1">
        <v>44012</v>
      </c>
      <c r="V36" t="s">
        <v>693</v>
      </c>
      <c r="W36">
        <v>300000</v>
      </c>
      <c r="AC36" s="10" t="s">
        <v>693</v>
      </c>
      <c r="AD36">
        <v>2964500</v>
      </c>
      <c r="AE36" t="str">
        <f>AC36</f>
        <v>Qualify Opportunity</v>
      </c>
      <c r="AF36">
        <f>GETPIVOTDATA("300000",$AC$35,"Qualify Opportunity","Qualify Opportunity")</f>
        <v>2964500</v>
      </c>
      <c r="AM36" t="s">
        <v>777</v>
      </c>
      <c r="AN36">
        <v>300000</v>
      </c>
      <c r="AO36" s="1">
        <v>44012</v>
      </c>
    </row>
    <row r="37" spans="1:41" x14ac:dyDescent="0.3">
      <c r="A37" t="s">
        <v>779</v>
      </c>
      <c r="B37" t="s">
        <v>780</v>
      </c>
      <c r="C37">
        <v>6</v>
      </c>
      <c r="D37" t="s">
        <v>444</v>
      </c>
      <c r="E37">
        <v>0</v>
      </c>
      <c r="F37">
        <v>200000</v>
      </c>
      <c r="G37" s="1">
        <v>44012</v>
      </c>
      <c r="H37" t="s">
        <v>693</v>
      </c>
      <c r="I37" t="s">
        <v>32</v>
      </c>
      <c r="J37" t="s">
        <v>25</v>
      </c>
      <c r="K37" t="s">
        <v>24</v>
      </c>
      <c r="L37" t="s">
        <v>760</v>
      </c>
      <c r="M37" t="s">
        <v>767</v>
      </c>
      <c r="U37" s="1">
        <v>44012</v>
      </c>
      <c r="V37" t="s">
        <v>693</v>
      </c>
      <c r="W37">
        <v>200000</v>
      </c>
      <c r="AC37" s="10" t="s">
        <v>737</v>
      </c>
      <c r="AD37">
        <v>699000</v>
      </c>
      <c r="AE37" t="str">
        <f>AC37</f>
        <v>Negotiate</v>
      </c>
      <c r="AF37">
        <f>GETPIVOTDATA("300000",$AC$35,"Qualify Opportunity","Negotiate")</f>
        <v>699000</v>
      </c>
      <c r="AM37" t="s">
        <v>779</v>
      </c>
      <c r="AN37">
        <v>200000</v>
      </c>
      <c r="AO37" s="1">
        <v>44012</v>
      </c>
    </row>
    <row r="38" spans="1:41" x14ac:dyDescent="0.3">
      <c r="A38" t="s">
        <v>781</v>
      </c>
      <c r="B38" t="s">
        <v>782</v>
      </c>
      <c r="C38">
        <v>6</v>
      </c>
      <c r="D38" t="s">
        <v>444</v>
      </c>
      <c r="E38">
        <v>0</v>
      </c>
      <c r="F38">
        <v>200000</v>
      </c>
      <c r="G38" s="1">
        <v>44012</v>
      </c>
      <c r="H38" t="s">
        <v>693</v>
      </c>
      <c r="I38" t="s">
        <v>32</v>
      </c>
      <c r="J38" t="s">
        <v>25</v>
      </c>
      <c r="K38" t="s">
        <v>24</v>
      </c>
      <c r="L38" t="s">
        <v>760</v>
      </c>
      <c r="M38" t="s">
        <v>767</v>
      </c>
      <c r="U38" s="1">
        <v>44012</v>
      </c>
      <c r="V38" t="s">
        <v>693</v>
      </c>
      <c r="W38">
        <v>200000</v>
      </c>
      <c r="AC38" s="10" t="s">
        <v>764</v>
      </c>
      <c r="AD38">
        <v>60000</v>
      </c>
      <c r="AE38" t="str">
        <f>AC38</f>
        <v>Propose Solution</v>
      </c>
      <c r="AF38">
        <f>GETPIVOTDATA("300000",$AC$35,"Qualify Opportunity","Propose Solution")</f>
        <v>60000</v>
      </c>
      <c r="AM38" t="s">
        <v>781</v>
      </c>
      <c r="AN38">
        <v>200000</v>
      </c>
      <c r="AO38" s="1">
        <v>44012</v>
      </c>
    </row>
    <row r="39" spans="1:41" x14ac:dyDescent="0.3">
      <c r="A39" t="s">
        <v>783</v>
      </c>
      <c r="B39" t="s">
        <v>784</v>
      </c>
      <c r="C39">
        <v>6</v>
      </c>
      <c r="D39" t="s">
        <v>444</v>
      </c>
      <c r="E39">
        <v>0</v>
      </c>
      <c r="F39">
        <v>400000</v>
      </c>
      <c r="G39" s="1">
        <v>44012</v>
      </c>
      <c r="H39" t="s">
        <v>693</v>
      </c>
      <c r="I39" t="s">
        <v>32</v>
      </c>
      <c r="J39" t="s">
        <v>25</v>
      </c>
      <c r="K39" t="s">
        <v>24</v>
      </c>
      <c r="L39" t="s">
        <v>760</v>
      </c>
      <c r="M39" t="s">
        <v>767</v>
      </c>
      <c r="U39" s="1">
        <v>44012</v>
      </c>
      <c r="V39" t="s">
        <v>693</v>
      </c>
      <c r="W39">
        <v>400000</v>
      </c>
      <c r="AC39" s="10" t="s">
        <v>812</v>
      </c>
      <c r="AD39">
        <v>3723500</v>
      </c>
      <c r="AM39" t="s">
        <v>783</v>
      </c>
      <c r="AN39">
        <v>400000</v>
      </c>
      <c r="AO39" s="1">
        <v>44012</v>
      </c>
    </row>
    <row r="40" spans="1:41" x14ac:dyDescent="0.3">
      <c r="A40" t="s">
        <v>785</v>
      </c>
      <c r="B40" t="s">
        <v>786</v>
      </c>
      <c r="C40">
        <v>12</v>
      </c>
      <c r="D40" t="s">
        <v>440</v>
      </c>
      <c r="E40">
        <v>0</v>
      </c>
      <c r="F40">
        <v>300000</v>
      </c>
      <c r="G40" s="1">
        <v>44012</v>
      </c>
      <c r="H40" t="s">
        <v>693</v>
      </c>
      <c r="I40" t="s">
        <v>32</v>
      </c>
      <c r="J40" t="s">
        <v>787</v>
      </c>
      <c r="K40" t="s">
        <v>788</v>
      </c>
      <c r="L40" t="s">
        <v>789</v>
      </c>
      <c r="M40" t="s">
        <v>790</v>
      </c>
      <c r="U40" s="1">
        <v>44012</v>
      </c>
      <c r="V40" t="s">
        <v>693</v>
      </c>
      <c r="W40">
        <v>300000</v>
      </c>
      <c r="AM40" t="s">
        <v>785</v>
      </c>
      <c r="AN40">
        <v>300000</v>
      </c>
      <c r="AO40" s="1">
        <v>44012</v>
      </c>
    </row>
    <row r="41" spans="1:41" x14ac:dyDescent="0.3">
      <c r="A41" t="s">
        <v>791</v>
      </c>
      <c r="B41" t="s">
        <v>792</v>
      </c>
      <c r="C41">
        <v>12</v>
      </c>
      <c r="D41" t="s">
        <v>440</v>
      </c>
      <c r="E41">
        <v>500000</v>
      </c>
      <c r="F41">
        <v>50000</v>
      </c>
      <c r="G41" s="1">
        <v>43830</v>
      </c>
      <c r="H41" t="s">
        <v>693</v>
      </c>
      <c r="I41" t="s">
        <v>32</v>
      </c>
      <c r="J41" t="s">
        <v>38</v>
      </c>
      <c r="K41" t="s">
        <v>28</v>
      </c>
      <c r="L41" t="s">
        <v>28</v>
      </c>
      <c r="M41" t="s">
        <v>770</v>
      </c>
      <c r="U41" s="1">
        <v>43830</v>
      </c>
      <c r="V41" t="s">
        <v>693</v>
      </c>
      <c r="W41">
        <v>50000</v>
      </c>
      <c r="AM41" t="s">
        <v>791</v>
      </c>
      <c r="AN41">
        <v>50000</v>
      </c>
      <c r="AO41" s="1">
        <v>43830</v>
      </c>
    </row>
    <row r="42" spans="1:41" x14ac:dyDescent="0.3">
      <c r="A42" t="s">
        <v>793</v>
      </c>
      <c r="B42" t="s">
        <v>794</v>
      </c>
      <c r="C42">
        <v>12</v>
      </c>
      <c r="D42" t="s">
        <v>440</v>
      </c>
      <c r="E42">
        <v>1000000</v>
      </c>
      <c r="F42">
        <v>100000</v>
      </c>
      <c r="G42" s="1">
        <v>43738</v>
      </c>
      <c r="H42" t="s">
        <v>693</v>
      </c>
      <c r="I42" t="s">
        <v>32</v>
      </c>
      <c r="J42" t="s">
        <v>38</v>
      </c>
      <c r="K42" t="s">
        <v>28</v>
      </c>
      <c r="L42" t="s">
        <v>28</v>
      </c>
      <c r="M42" t="s">
        <v>770</v>
      </c>
      <c r="U42" s="1">
        <v>43738</v>
      </c>
      <c r="V42" t="s">
        <v>693</v>
      </c>
      <c r="W42">
        <v>100000</v>
      </c>
      <c r="AM42" t="s">
        <v>793</v>
      </c>
      <c r="AN42">
        <v>100000</v>
      </c>
      <c r="AO42" s="1">
        <v>43738</v>
      </c>
    </row>
    <row r="43" spans="1:41" x14ac:dyDescent="0.3">
      <c r="A43" t="s">
        <v>795</v>
      </c>
      <c r="B43" t="s">
        <v>796</v>
      </c>
      <c r="C43">
        <v>10</v>
      </c>
      <c r="D43" t="s">
        <v>441</v>
      </c>
      <c r="E43">
        <v>500000</v>
      </c>
      <c r="F43">
        <v>62000</v>
      </c>
      <c r="G43" s="1">
        <v>43738</v>
      </c>
      <c r="H43" t="s">
        <v>693</v>
      </c>
      <c r="I43" t="s">
        <v>32</v>
      </c>
      <c r="J43" t="s">
        <v>38</v>
      </c>
      <c r="K43" t="s">
        <v>28</v>
      </c>
      <c r="L43" t="s">
        <v>28</v>
      </c>
      <c r="M43" t="s">
        <v>770</v>
      </c>
      <c r="U43" s="1">
        <v>43738</v>
      </c>
      <c r="V43" t="s">
        <v>693</v>
      </c>
      <c r="W43">
        <v>62000</v>
      </c>
      <c r="AM43" t="s">
        <v>795</v>
      </c>
      <c r="AN43">
        <v>62000</v>
      </c>
      <c r="AO43" s="1">
        <v>43738</v>
      </c>
    </row>
    <row r="44" spans="1:41" x14ac:dyDescent="0.3">
      <c r="A44" t="s">
        <v>797</v>
      </c>
      <c r="B44" t="s">
        <v>798</v>
      </c>
      <c r="C44">
        <v>10</v>
      </c>
      <c r="D44" t="s">
        <v>441</v>
      </c>
      <c r="E44">
        <v>300000</v>
      </c>
      <c r="F44">
        <v>37500</v>
      </c>
      <c r="G44" s="1">
        <v>43738</v>
      </c>
      <c r="H44" t="s">
        <v>693</v>
      </c>
      <c r="I44" t="s">
        <v>32</v>
      </c>
      <c r="J44" t="s">
        <v>38</v>
      </c>
      <c r="K44" t="s">
        <v>28</v>
      </c>
      <c r="L44" t="s">
        <v>28</v>
      </c>
      <c r="M44" t="s">
        <v>770</v>
      </c>
      <c r="U44" s="1">
        <v>43738</v>
      </c>
      <c r="V44" t="s">
        <v>693</v>
      </c>
      <c r="W44">
        <v>37500</v>
      </c>
      <c r="AM44" t="s">
        <v>797</v>
      </c>
      <c r="AN44">
        <v>37500</v>
      </c>
      <c r="AO44" s="1">
        <v>43738</v>
      </c>
    </row>
    <row r="45" spans="1:41" x14ac:dyDescent="0.3">
      <c r="A45" t="s">
        <v>799</v>
      </c>
      <c r="B45" t="s">
        <v>800</v>
      </c>
      <c r="C45">
        <v>3</v>
      </c>
      <c r="D45" t="s">
        <v>442</v>
      </c>
      <c r="E45">
        <v>700000</v>
      </c>
      <c r="F45">
        <v>100000</v>
      </c>
      <c r="G45" s="1">
        <v>43830</v>
      </c>
      <c r="H45" t="s">
        <v>693</v>
      </c>
      <c r="I45" t="s">
        <v>32</v>
      </c>
      <c r="J45" t="s">
        <v>25</v>
      </c>
      <c r="K45" t="s">
        <v>24</v>
      </c>
      <c r="L45" t="s">
        <v>760</v>
      </c>
      <c r="M45" t="s">
        <v>767</v>
      </c>
      <c r="U45" s="1">
        <v>43830</v>
      </c>
      <c r="V45" t="s">
        <v>693</v>
      </c>
      <c r="W45">
        <v>100000</v>
      </c>
      <c r="AM45" t="s">
        <v>799</v>
      </c>
      <c r="AN45">
        <v>100000</v>
      </c>
      <c r="AO45" s="1">
        <v>43830</v>
      </c>
    </row>
    <row r="46" spans="1:41" x14ac:dyDescent="0.3">
      <c r="A46" t="s">
        <v>801</v>
      </c>
      <c r="B46" t="s">
        <v>802</v>
      </c>
      <c r="C46">
        <v>10</v>
      </c>
      <c r="D46" t="s">
        <v>441</v>
      </c>
      <c r="E46">
        <v>800000</v>
      </c>
      <c r="F46">
        <v>50000</v>
      </c>
      <c r="G46" s="1">
        <v>43738</v>
      </c>
      <c r="H46" t="s">
        <v>693</v>
      </c>
      <c r="I46" t="s">
        <v>32</v>
      </c>
      <c r="J46" t="s">
        <v>38</v>
      </c>
      <c r="K46" t="s">
        <v>28</v>
      </c>
      <c r="L46" t="s">
        <v>28</v>
      </c>
      <c r="M46" t="s">
        <v>770</v>
      </c>
      <c r="U46" s="1">
        <v>43738</v>
      </c>
      <c r="V46" t="s">
        <v>693</v>
      </c>
      <c r="W46">
        <v>50000</v>
      </c>
      <c r="AM46" t="s">
        <v>801</v>
      </c>
      <c r="AN46">
        <v>50000</v>
      </c>
      <c r="AO46" s="1">
        <v>43738</v>
      </c>
    </row>
    <row r="47" spans="1:41" x14ac:dyDescent="0.3">
      <c r="A47" t="s">
        <v>24</v>
      </c>
      <c r="B47" t="s">
        <v>803</v>
      </c>
      <c r="C47">
        <v>3</v>
      </c>
      <c r="D47" t="s">
        <v>442</v>
      </c>
      <c r="E47">
        <v>0</v>
      </c>
      <c r="F47">
        <v>500000</v>
      </c>
      <c r="G47" s="1">
        <v>43739</v>
      </c>
      <c r="H47" t="s">
        <v>737</v>
      </c>
      <c r="I47" t="s">
        <v>32</v>
      </c>
      <c r="J47" t="s">
        <v>25</v>
      </c>
      <c r="K47" t="s">
        <v>24</v>
      </c>
      <c r="L47" t="s">
        <v>760</v>
      </c>
      <c r="M47" t="s">
        <v>767</v>
      </c>
      <c r="U47" s="1">
        <v>43739</v>
      </c>
      <c r="V47" t="s">
        <v>737</v>
      </c>
      <c r="W47">
        <v>500000</v>
      </c>
      <c r="AM47" t="s">
        <v>24</v>
      </c>
      <c r="AN47">
        <v>500000</v>
      </c>
      <c r="AO47" s="1">
        <v>43739</v>
      </c>
    </row>
    <row r="48" spans="1:41" x14ac:dyDescent="0.3">
      <c r="A48" t="s">
        <v>804</v>
      </c>
      <c r="B48" t="s">
        <v>805</v>
      </c>
      <c r="C48">
        <v>12</v>
      </c>
      <c r="D48" t="s">
        <v>440</v>
      </c>
      <c r="E48">
        <v>1000000</v>
      </c>
      <c r="F48">
        <v>100000</v>
      </c>
      <c r="G48" s="1">
        <v>43830</v>
      </c>
      <c r="H48" t="s">
        <v>693</v>
      </c>
      <c r="I48" t="s">
        <v>32</v>
      </c>
      <c r="J48" t="s">
        <v>25</v>
      </c>
      <c r="K48" t="s">
        <v>24</v>
      </c>
      <c r="L48" t="s">
        <v>760</v>
      </c>
      <c r="M48" t="s">
        <v>767</v>
      </c>
      <c r="U48" s="1">
        <v>43830</v>
      </c>
      <c r="V48" t="s">
        <v>693</v>
      </c>
      <c r="W48">
        <v>100000</v>
      </c>
      <c r="AM48" t="s">
        <v>804</v>
      </c>
      <c r="AN48">
        <v>100000</v>
      </c>
      <c r="AO48" s="1">
        <v>43830</v>
      </c>
    </row>
    <row r="49" spans="1:41" x14ac:dyDescent="0.3">
      <c r="A49" t="s">
        <v>806</v>
      </c>
      <c r="B49" t="s">
        <v>807</v>
      </c>
      <c r="C49">
        <v>3</v>
      </c>
      <c r="D49" t="s">
        <v>442</v>
      </c>
      <c r="E49">
        <v>0</v>
      </c>
      <c r="F49">
        <v>50000</v>
      </c>
      <c r="G49" s="1">
        <v>43738</v>
      </c>
      <c r="H49" t="s">
        <v>764</v>
      </c>
      <c r="I49" t="s">
        <v>32</v>
      </c>
      <c r="J49" t="s">
        <v>25</v>
      </c>
      <c r="K49" t="s">
        <v>24</v>
      </c>
      <c r="L49" t="s">
        <v>760</v>
      </c>
      <c r="M49" t="s">
        <v>767</v>
      </c>
      <c r="U49" s="1">
        <v>43738</v>
      </c>
      <c r="V49" t="s">
        <v>764</v>
      </c>
      <c r="W49">
        <v>50000</v>
      </c>
      <c r="AM49" t="s">
        <v>806</v>
      </c>
      <c r="AN49">
        <v>50000</v>
      </c>
      <c r="AO49" s="1">
        <v>43738</v>
      </c>
    </row>
    <row r="50" spans="1:41" x14ac:dyDescent="0.3">
      <c r="A50" t="s">
        <v>808</v>
      </c>
      <c r="B50" t="s">
        <v>809</v>
      </c>
      <c r="C50">
        <v>12</v>
      </c>
      <c r="D50" t="s">
        <v>440</v>
      </c>
      <c r="E50">
        <v>0</v>
      </c>
      <c r="F50">
        <v>50000</v>
      </c>
      <c r="G50" s="1">
        <v>43921</v>
      </c>
      <c r="H50" t="s">
        <v>693</v>
      </c>
      <c r="I50" t="s">
        <v>32</v>
      </c>
      <c r="J50" t="s">
        <v>16</v>
      </c>
      <c r="K50" t="s">
        <v>16</v>
      </c>
      <c r="L50" t="s">
        <v>710</v>
      </c>
      <c r="M50" t="s">
        <v>810</v>
      </c>
      <c r="U50" s="1">
        <v>43921</v>
      </c>
      <c r="V50" t="s">
        <v>693</v>
      </c>
      <c r="W50">
        <v>50000</v>
      </c>
      <c r="AM50" t="s">
        <v>808</v>
      </c>
      <c r="AN50">
        <v>50000</v>
      </c>
      <c r="AO50" s="1">
        <v>43921</v>
      </c>
    </row>
    <row r="54" spans="1:41" x14ac:dyDescent="0.3">
      <c r="Q54" s="9" t="s">
        <v>811</v>
      </c>
      <c r="R54" t="s">
        <v>820</v>
      </c>
    </row>
    <row r="55" spans="1:41" x14ac:dyDescent="0.3">
      <c r="Q55" s="10" t="s">
        <v>19</v>
      </c>
      <c r="R55">
        <v>15</v>
      </c>
    </row>
    <row r="56" spans="1:41" x14ac:dyDescent="0.3">
      <c r="Q56" s="10" t="s">
        <v>24</v>
      </c>
      <c r="R56">
        <v>13</v>
      </c>
    </row>
    <row r="57" spans="1:41" x14ac:dyDescent="0.3">
      <c r="Q57" s="10" t="s">
        <v>23</v>
      </c>
      <c r="R57">
        <v>7</v>
      </c>
      <c r="T57" t="str">
        <f>Q55</f>
        <v>Employee Benefits</v>
      </c>
      <c r="U57">
        <f>GETPIVOTDATA("product_group",Q54,"product_group","Employee Benefits")</f>
        <v>15</v>
      </c>
    </row>
    <row r="58" spans="1:41" x14ac:dyDescent="0.3">
      <c r="Q58" s="10" t="s">
        <v>28</v>
      </c>
      <c r="R58">
        <v>6</v>
      </c>
      <c r="T58" t="str">
        <f t="shared" ref="T58:T63" si="0">Q56</f>
        <v>Fire</v>
      </c>
      <c r="U58">
        <f>GETPIVOTDATA("product_group",$Q$54,"product_group","Engineering")</f>
        <v>6</v>
      </c>
    </row>
    <row r="59" spans="1:41" x14ac:dyDescent="0.3">
      <c r="Q59" s="10" t="s">
        <v>16</v>
      </c>
      <c r="R59">
        <v>5</v>
      </c>
      <c r="T59" t="str">
        <f t="shared" si="0"/>
        <v>Marine</v>
      </c>
      <c r="U59">
        <f>GETPIVOTDATA("product_group",$Q$54,"product_group","Fire")</f>
        <v>13</v>
      </c>
    </row>
    <row r="60" spans="1:41" x14ac:dyDescent="0.3">
      <c r="Q60" s="10" t="s">
        <v>26</v>
      </c>
      <c r="R60">
        <v>2</v>
      </c>
      <c r="T60" t="str">
        <f t="shared" si="0"/>
        <v>Engineering</v>
      </c>
      <c r="U60">
        <f>GETPIVOTDATA("product_group",$Q$54,"product_group","Liability")</f>
        <v>5</v>
      </c>
    </row>
    <row r="61" spans="1:41" x14ac:dyDescent="0.3">
      <c r="Q61" s="10" t="s">
        <v>788</v>
      </c>
      <c r="R61">
        <v>1</v>
      </c>
      <c r="T61" t="str">
        <f t="shared" si="0"/>
        <v>Liability</v>
      </c>
      <c r="U61">
        <f>GETPIVOTDATA("product_group",$Q$54,"product_group","Marine")</f>
        <v>7</v>
      </c>
    </row>
    <row r="62" spans="1:41" x14ac:dyDescent="0.3">
      <c r="Q62" s="10" t="s">
        <v>812</v>
      </c>
      <c r="R62">
        <v>49</v>
      </c>
      <c r="T62" t="str">
        <f t="shared" si="0"/>
        <v>Miscellaneous</v>
      </c>
      <c r="U62">
        <f>GETPIVOTDATA("product_group",$Q$54,"product_group","Miscellaneous")</f>
        <v>2</v>
      </c>
    </row>
    <row r="63" spans="1:41" x14ac:dyDescent="0.3">
      <c r="T63" t="str">
        <f t="shared" si="0"/>
        <v>Terrorism</v>
      </c>
      <c r="U63">
        <f>GETPIVOTDATA("product_group",$Q$54,"product_group","Terrorism")</f>
        <v>1</v>
      </c>
    </row>
  </sheetData>
  <pageMargins left="0.7" right="0.7" top="0.75" bottom="0.75" header="0.3" footer="0.3"/>
  <drawing r:id="rId6"/>
  <tableParts count="1">
    <tablePart r:id="rId7"/>
  </tableParts>
  <extLst>
    <ext xmlns:x14="http://schemas.microsoft.com/office/spreadsheetml/2009/9/main" uri="{A8765BA9-456A-4dab-B4F3-ACF838C121DE}">
      <x14:slicerList>
        <x14:slicer r:id="rId8"/>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C97181DA-E62F-42B7-8AB4-CA6D615FB5B3}">
  <ds:schemaRefs/>
</ds:datastoreItem>
</file>

<file path=customXml/itemProps2.xml><?xml version="1.0" encoding="utf-8"?>
<ds:datastoreItem xmlns:ds="http://schemas.openxmlformats.org/officeDocument/2006/customXml" ds:itemID="{5361CC82-ADE2-4091-A718-8E9140661625}">
  <ds:schemaRefs/>
</ds:datastoreItem>
</file>

<file path=customXml/itemProps3.xml><?xml version="1.0" encoding="utf-8"?>
<ds:datastoreItem xmlns:ds="http://schemas.openxmlformats.org/officeDocument/2006/customXml" ds:itemID="{4FF7E022-FE6C-496E-95B2-30761D50D788}">
  <ds:schemaRefs/>
</ds:datastoreItem>
</file>

<file path=customXml/itemProps4.xml><?xml version="1.0" encoding="utf-8"?>
<ds:datastoreItem xmlns:ds="http://schemas.openxmlformats.org/officeDocument/2006/customXml" ds:itemID="{E5C2BC0E-9216-434F-9445-6C07FE19D9FB}">
  <ds:schemaRefs/>
</ds:datastoreItem>
</file>

<file path=customXml/itemProps5.xml><?xml version="1.0" encoding="utf-8"?>
<ds:datastoreItem xmlns:ds="http://schemas.openxmlformats.org/officeDocument/2006/customXml" ds:itemID="{262B14A1-6627-44DC-B24A-62631A27EFC5}">
  <ds:schemaRefs/>
</ds:datastoreItem>
</file>

<file path=customXml/itemProps6.xml><?xml version="1.0" encoding="utf-8"?>
<ds:datastoreItem xmlns:ds="http://schemas.openxmlformats.org/officeDocument/2006/customXml" ds:itemID="{E238BA80-2D12-4127-8C96-F401EA4CA373}">
  <ds:schemaRefs/>
</ds:datastoreItem>
</file>

<file path=customXml/itemProps7.xml><?xml version="1.0" encoding="utf-8"?>
<ds:datastoreItem xmlns:ds="http://schemas.openxmlformats.org/officeDocument/2006/customXml" ds:itemID="{D169CF92-71E0-44F5-9F89-231DDDDC318B}">
  <ds:schemaRefs>
    <ds:schemaRef ds:uri="http://schemas.microsoft.com/DataMashup"/>
  </ds:schemaRefs>
</ds:datastoreItem>
</file>

<file path=customXml/itemProps8.xml><?xml version="1.0" encoding="utf-8"?>
<ds:datastoreItem xmlns:ds="http://schemas.openxmlformats.org/officeDocument/2006/customXml" ds:itemID="{67C2CA1B-F103-4F9D-B8FB-0975E11EF1D3}">
  <ds:schemaRefs/>
</ds:datastoreItem>
</file>

<file path=customXml/itemProps9.xml><?xml version="1.0" encoding="utf-8"?>
<ds:datastoreItem xmlns:ds="http://schemas.openxmlformats.org/officeDocument/2006/customXml" ds:itemID="{E59E06AB-CB63-4937-BD21-63E023F70AE7}">
  <ds:schemaRefs/>
</ds:datastoreItem>
</file>

<file path=customXml/itemProps10.xml><?xml version="1.0" encoding="utf-8"?>
<ds:datastoreItem xmlns:ds="http://schemas.openxmlformats.org/officeDocument/2006/customXml" ds:itemID="{4EAB9DC3-69C4-4258-A108-8829CE129B36}">
  <ds:schemaRefs/>
</ds:datastoreItem>
</file>

<file path=customXml/itemProps11.xml><?xml version="1.0" encoding="utf-8"?>
<ds:datastoreItem xmlns:ds="http://schemas.openxmlformats.org/officeDocument/2006/customXml" ds:itemID="{B560201D-CB87-44ED-A9C7-03542CCCDA97}">
  <ds:schemaRefs/>
</ds:datastoreItem>
</file>

<file path=customXml/itemProps12.xml><?xml version="1.0" encoding="utf-8"?>
<ds:datastoreItem xmlns:ds="http://schemas.openxmlformats.org/officeDocument/2006/customXml" ds:itemID="{B4EC9C7B-5E40-4D35-8F8A-6D0928BA1B56}">
  <ds:schemaRefs/>
</ds:datastoreItem>
</file>

<file path=customXml/itemProps13.xml><?xml version="1.0" encoding="utf-8"?>
<ds:datastoreItem xmlns:ds="http://schemas.openxmlformats.org/officeDocument/2006/customXml" ds:itemID="{224AB888-38F3-4E9C-9FB2-81D3D3778E05}">
  <ds:schemaRefs/>
</ds:datastoreItem>
</file>

<file path=customXml/itemProps14.xml><?xml version="1.0" encoding="utf-8"?>
<ds:datastoreItem xmlns:ds="http://schemas.openxmlformats.org/officeDocument/2006/customXml" ds:itemID="{597252FE-15F7-492F-8E61-1B5838BFC159}">
  <ds:schemaRefs/>
</ds:datastoreItem>
</file>

<file path=customXml/itemProps15.xml><?xml version="1.0" encoding="utf-8"?>
<ds:datastoreItem xmlns:ds="http://schemas.openxmlformats.org/officeDocument/2006/customXml" ds:itemID="{75B72421-094E-4976-862A-A62D088CD1A7}">
  <ds:schemaRefs/>
</ds:datastoreItem>
</file>

<file path=customXml/itemProps16.xml><?xml version="1.0" encoding="utf-8"?>
<ds:datastoreItem xmlns:ds="http://schemas.openxmlformats.org/officeDocument/2006/customXml" ds:itemID="{14A37FEA-073B-443D-BD5E-91AE9CA5CF2C}">
  <ds:schemaRefs/>
</ds:datastoreItem>
</file>

<file path=customXml/itemProps17.xml><?xml version="1.0" encoding="utf-8"?>
<ds:datastoreItem xmlns:ds="http://schemas.openxmlformats.org/officeDocument/2006/customXml" ds:itemID="{4F42B570-0D45-4167-B894-52FB23CECC8D}">
  <ds:schemaRefs/>
</ds:datastoreItem>
</file>

<file path=customXml/itemProps18.xml><?xml version="1.0" encoding="utf-8"?>
<ds:datastoreItem xmlns:ds="http://schemas.openxmlformats.org/officeDocument/2006/customXml" ds:itemID="{95923E37-8405-413E-9059-E2D8874C426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brokerage_202001231040</vt:lpstr>
      <vt:lpstr>fees_202001231041</vt:lpstr>
      <vt:lpstr>NN+EN+EE Indi bdgt -20012020</vt:lpstr>
      <vt:lpstr>Sheet1</vt:lpstr>
      <vt:lpstr>invoice_202001231041</vt:lpstr>
      <vt:lpstr>Sheet3</vt:lpstr>
      <vt:lpstr>Dashboard</vt:lpstr>
      <vt:lpstr>meeting_list_202001231041</vt:lpstr>
      <vt:lpstr>gcrm_opportunity_202001231041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Mohit Cheulkar</dc:creator>
  <cp:lastModifiedBy>Srilekha Rangubothu</cp:lastModifiedBy>
  <dcterms:created xsi:type="dcterms:W3CDTF">2020-02-11T13:11:16Z</dcterms:created>
  <dcterms:modified xsi:type="dcterms:W3CDTF">2025-02-03T09:10:56Z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2023-12-18T06:35:30Z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c621ef38-2e0b-4c02-9596-5d255e25cc47</vt:lpwstr>
  </property>
  <property fmtid="{D5CDD505-2E9C-101B-9397-08002B2CF9AE}" pid="7" name="MSIP_Label_defa4170-0d19-0005-0004-bc88714345d2_ActionId">
    <vt:lpwstr>76f530a3-47bb-48f9-a860-8d8dbf3ee2cc</vt:lpwstr>
  </property>
  <property fmtid="{D5CDD505-2E9C-101B-9397-08002B2CF9AE}" pid="8" name="MSIP_Label_defa4170-0d19-0005-0004-bc88714345d2_ContentBits">
    <vt:lpwstr>0</vt:lpwstr>
  </property>
</Properties>
</file>