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CL4\"/>
    </mc:Choice>
  </mc:AlternateContent>
  <xr:revisionPtr revIDLastSave="0" documentId="8_{09F72437-A08B-42F2-ABD5-8861E518D05B}" xr6:coauthVersionLast="47" xr6:coauthVersionMax="47" xr10:uidLastSave="{00000000-0000-0000-0000-000000000000}"/>
  <bookViews>
    <workbookView xWindow="-108" yWindow="-108" windowWidth="23256" windowHeight="12456" activeTab="3" xr2:uid="{C6D9FD16-C473-44E2-B9BB-DEF07ADE0613}"/>
  </bookViews>
  <sheets>
    <sheet name="MasterData" sheetId="2" r:id="rId1"/>
    <sheet name="InputData" sheetId="3" r:id="rId2"/>
    <sheet name="Dashboard" sheetId="1" r:id="rId3"/>
    <sheet name="Analysis" sheetId="5" r:id="rId4"/>
  </sheets>
  <definedNames>
    <definedName name="ExternalData_1" localSheetId="1" hidden="1">InputData!$A$1:$F$528</definedName>
    <definedName name="ExternalData_1" localSheetId="0" hidden="1">MasterData!$A$1:$F$46</definedName>
    <definedName name="Slicer_CATEGORY">#N/A</definedName>
    <definedName name="Slicer_MONTH">#N/A</definedName>
    <definedName name="Slicer_PAYMENT_MODE">#N/A</definedName>
    <definedName name="Slicer_SALE_TYPE">#N/A</definedName>
    <definedName name="Slicer_YEAR">#N/A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3" l="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M105" i="3"/>
  <c r="M112" i="3"/>
  <c r="M132" i="3"/>
  <c r="M135" i="3"/>
  <c r="M152" i="3"/>
  <c r="M164" i="3"/>
  <c r="M165" i="3"/>
  <c r="M167" i="3"/>
  <c r="M168" i="3"/>
  <c r="M169" i="3"/>
  <c r="M212" i="3"/>
  <c r="M292" i="3"/>
  <c r="M312" i="3"/>
  <c r="M324" i="3"/>
  <c r="M325" i="3"/>
  <c r="M327" i="3"/>
  <c r="M328" i="3"/>
  <c r="M352" i="3"/>
  <c r="M356" i="3"/>
  <c r="M429" i="3"/>
  <c r="M472" i="3"/>
  <c r="M484" i="3"/>
  <c r="M485" i="3"/>
  <c r="M487" i="3"/>
  <c r="M488" i="3"/>
  <c r="M489" i="3"/>
  <c r="M512" i="3"/>
  <c r="M516" i="3"/>
  <c r="L5" i="3"/>
  <c r="L18" i="3"/>
  <c r="L125" i="3"/>
  <c r="L165" i="3"/>
  <c r="L177" i="3"/>
  <c r="L178" i="3"/>
  <c r="L185" i="3"/>
  <c r="L189" i="3"/>
  <c r="L197" i="3"/>
  <c r="L205" i="3"/>
  <c r="L300" i="3"/>
  <c r="L301" i="3"/>
  <c r="L325" i="3"/>
  <c r="L337" i="3"/>
  <c r="L338" i="3"/>
  <c r="L365" i="3"/>
  <c r="L369" i="3"/>
  <c r="L385" i="3"/>
  <c r="L388" i="3"/>
  <c r="L425" i="3"/>
  <c r="L498" i="3"/>
  <c r="L500" i="3"/>
  <c r="L501" i="3"/>
  <c r="L502" i="3"/>
  <c r="L505" i="3"/>
  <c r="L525" i="3"/>
  <c r="L528" i="3"/>
  <c r="K2" i="3"/>
  <c r="M2" i="3" s="1"/>
  <c r="K3" i="3"/>
  <c r="M3" i="3" s="1"/>
  <c r="K4" i="3"/>
  <c r="M4" i="3" s="1"/>
  <c r="K5" i="3"/>
  <c r="M5" i="3" s="1"/>
  <c r="K6" i="3"/>
  <c r="M6" i="3" s="1"/>
  <c r="K7" i="3"/>
  <c r="M7" i="3" s="1"/>
  <c r="K8" i="3"/>
  <c r="M8" i="3" s="1"/>
  <c r="K9" i="3"/>
  <c r="M9" i="3" s="1"/>
  <c r="K10" i="3"/>
  <c r="M10" i="3" s="1"/>
  <c r="K11" i="3"/>
  <c r="M11" i="3" s="1"/>
  <c r="K12" i="3"/>
  <c r="M12" i="3" s="1"/>
  <c r="K13" i="3"/>
  <c r="M13" i="3" s="1"/>
  <c r="K14" i="3"/>
  <c r="M14" i="3" s="1"/>
  <c r="K15" i="3"/>
  <c r="M15" i="3" s="1"/>
  <c r="K16" i="3"/>
  <c r="M16"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40" i="3"/>
  <c r="M40" i="3" s="1"/>
  <c r="K41" i="3"/>
  <c r="M41" i="3" s="1"/>
  <c r="K42" i="3"/>
  <c r="M42" i="3" s="1"/>
  <c r="K43" i="3"/>
  <c r="M43" i="3" s="1"/>
  <c r="K44" i="3"/>
  <c r="M44" i="3" s="1"/>
  <c r="K45" i="3"/>
  <c r="M45" i="3" s="1"/>
  <c r="K46" i="3"/>
  <c r="M46" i="3" s="1"/>
  <c r="K47" i="3"/>
  <c r="M47" i="3" s="1"/>
  <c r="K48" i="3"/>
  <c r="M48" i="3" s="1"/>
  <c r="K49" i="3"/>
  <c r="M49" i="3" s="1"/>
  <c r="K50" i="3"/>
  <c r="M50" i="3" s="1"/>
  <c r="K51" i="3"/>
  <c r="M51" i="3" s="1"/>
  <c r="K52" i="3"/>
  <c r="M52" i="3" s="1"/>
  <c r="K53" i="3"/>
  <c r="M53" i="3" s="1"/>
  <c r="K54" i="3"/>
  <c r="M54" i="3" s="1"/>
  <c r="K55" i="3"/>
  <c r="M55" i="3" s="1"/>
  <c r="K56" i="3"/>
  <c r="M56" i="3" s="1"/>
  <c r="K57" i="3"/>
  <c r="M57" i="3" s="1"/>
  <c r="K58" i="3"/>
  <c r="M58" i="3" s="1"/>
  <c r="K59" i="3"/>
  <c r="M59" i="3" s="1"/>
  <c r="K60" i="3"/>
  <c r="M60" i="3" s="1"/>
  <c r="K61" i="3"/>
  <c r="M61" i="3" s="1"/>
  <c r="K62" i="3"/>
  <c r="M62" i="3" s="1"/>
  <c r="K63" i="3"/>
  <c r="M63" i="3" s="1"/>
  <c r="K64" i="3"/>
  <c r="M64" i="3" s="1"/>
  <c r="K65" i="3"/>
  <c r="M65" i="3" s="1"/>
  <c r="K66" i="3"/>
  <c r="M66" i="3" s="1"/>
  <c r="K67" i="3"/>
  <c r="M67" i="3" s="1"/>
  <c r="K68" i="3"/>
  <c r="M68" i="3" s="1"/>
  <c r="K69" i="3"/>
  <c r="M69" i="3" s="1"/>
  <c r="K70" i="3"/>
  <c r="M70" i="3" s="1"/>
  <c r="K71" i="3"/>
  <c r="M71" i="3" s="1"/>
  <c r="K72" i="3"/>
  <c r="M72" i="3" s="1"/>
  <c r="K73" i="3"/>
  <c r="M73" i="3" s="1"/>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K106" i="3"/>
  <c r="M106" i="3" s="1"/>
  <c r="K107" i="3"/>
  <c r="M107" i="3" s="1"/>
  <c r="K108" i="3"/>
  <c r="M108" i="3" s="1"/>
  <c r="K109" i="3"/>
  <c r="M109" i="3" s="1"/>
  <c r="K110" i="3"/>
  <c r="M110" i="3" s="1"/>
  <c r="K111" i="3"/>
  <c r="M111" i="3" s="1"/>
  <c r="K112" i="3"/>
  <c r="K113" i="3"/>
  <c r="M113" i="3" s="1"/>
  <c r="K114" i="3"/>
  <c r="M114" i="3" s="1"/>
  <c r="K115" i="3"/>
  <c r="M115" i="3" s="1"/>
  <c r="K116" i="3"/>
  <c r="M116" i="3" s="1"/>
  <c r="K117" i="3"/>
  <c r="M117" i="3" s="1"/>
  <c r="K118" i="3"/>
  <c r="M118" i="3" s="1"/>
  <c r="K119" i="3"/>
  <c r="M119" i="3" s="1"/>
  <c r="K120" i="3"/>
  <c r="M120" i="3" s="1"/>
  <c r="K121" i="3"/>
  <c r="M121" i="3" s="1"/>
  <c r="K122" i="3"/>
  <c r="M122" i="3" s="1"/>
  <c r="K123" i="3"/>
  <c r="M123" i="3" s="1"/>
  <c r="K124" i="3"/>
  <c r="M124" i="3" s="1"/>
  <c r="K125" i="3"/>
  <c r="M125" i="3" s="1"/>
  <c r="K126" i="3"/>
  <c r="M126" i="3" s="1"/>
  <c r="K127" i="3"/>
  <c r="M127" i="3" s="1"/>
  <c r="K128" i="3"/>
  <c r="M128" i="3" s="1"/>
  <c r="K129" i="3"/>
  <c r="M129" i="3" s="1"/>
  <c r="K130" i="3"/>
  <c r="M130" i="3" s="1"/>
  <c r="K131" i="3"/>
  <c r="M131" i="3" s="1"/>
  <c r="K132" i="3"/>
  <c r="K133" i="3"/>
  <c r="M133" i="3" s="1"/>
  <c r="K134" i="3"/>
  <c r="M134" i="3" s="1"/>
  <c r="K135" i="3"/>
  <c r="K136" i="3"/>
  <c r="M136" i="3" s="1"/>
  <c r="K137" i="3"/>
  <c r="M137" i="3" s="1"/>
  <c r="K138" i="3"/>
  <c r="M138" i="3" s="1"/>
  <c r="K139" i="3"/>
  <c r="M139" i="3" s="1"/>
  <c r="K140" i="3"/>
  <c r="M140" i="3" s="1"/>
  <c r="K141" i="3"/>
  <c r="M141" i="3" s="1"/>
  <c r="K142" i="3"/>
  <c r="M142" i="3" s="1"/>
  <c r="K143" i="3"/>
  <c r="M143" i="3" s="1"/>
  <c r="K144" i="3"/>
  <c r="M144" i="3" s="1"/>
  <c r="K145" i="3"/>
  <c r="M145" i="3" s="1"/>
  <c r="K146" i="3"/>
  <c r="M146" i="3" s="1"/>
  <c r="K147" i="3"/>
  <c r="M147" i="3" s="1"/>
  <c r="K148" i="3"/>
  <c r="M148" i="3" s="1"/>
  <c r="K149" i="3"/>
  <c r="M149" i="3" s="1"/>
  <c r="K150" i="3"/>
  <c r="M150" i="3" s="1"/>
  <c r="K151" i="3"/>
  <c r="M151" i="3" s="1"/>
  <c r="K152" i="3"/>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K165" i="3"/>
  <c r="K166" i="3"/>
  <c r="M166" i="3" s="1"/>
  <c r="K167" i="3"/>
  <c r="K168" i="3"/>
  <c r="K169" i="3"/>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s="1"/>
  <c r="K244" i="3"/>
  <c r="M244" i="3" s="1"/>
  <c r="K245" i="3"/>
  <c r="M245" i="3" s="1"/>
  <c r="K246" i="3"/>
  <c r="M246" i="3" s="1"/>
  <c r="K247" i="3"/>
  <c r="M247" i="3" s="1"/>
  <c r="K248" i="3"/>
  <c r="M248" i="3" s="1"/>
  <c r="K249" i="3"/>
  <c r="M249" i="3" s="1"/>
  <c r="K250" i="3"/>
  <c r="M250" i="3" s="1"/>
  <c r="K251" i="3"/>
  <c r="M251" i="3" s="1"/>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s="1"/>
  <c r="K268" i="3"/>
  <c r="M268" i="3" s="1"/>
  <c r="K269" i="3"/>
  <c r="M269" i="3" s="1"/>
  <c r="K270" i="3"/>
  <c r="M270" i="3" s="1"/>
  <c r="K271" i="3"/>
  <c r="M271" i="3" s="1"/>
  <c r="K272" i="3"/>
  <c r="M272" i="3" s="1"/>
  <c r="K273" i="3"/>
  <c r="M273" i="3" s="1"/>
  <c r="K274" i="3"/>
  <c r="M274" i="3" s="1"/>
  <c r="K275" i="3"/>
  <c r="M275" i="3" s="1"/>
  <c r="K276" i="3"/>
  <c r="M276" i="3" s="1"/>
  <c r="K277" i="3"/>
  <c r="M277" i="3" s="1"/>
  <c r="K278" i="3"/>
  <c r="M278" i="3" s="1"/>
  <c r="K279" i="3"/>
  <c r="M279" i="3" s="1"/>
  <c r="K280" i="3"/>
  <c r="M280" i="3" s="1"/>
  <c r="K281" i="3"/>
  <c r="M281" i="3" s="1"/>
  <c r="K282" i="3"/>
  <c r="M282" i="3" s="1"/>
  <c r="K283" i="3"/>
  <c r="M283" i="3" s="1"/>
  <c r="K284" i="3"/>
  <c r="M284" i="3" s="1"/>
  <c r="K285" i="3"/>
  <c r="M285" i="3" s="1"/>
  <c r="K286" i="3"/>
  <c r="M286" i="3" s="1"/>
  <c r="K287" i="3"/>
  <c r="M287" i="3" s="1"/>
  <c r="K288" i="3"/>
  <c r="M288" i="3" s="1"/>
  <c r="K289" i="3"/>
  <c r="M289" i="3" s="1"/>
  <c r="K290" i="3"/>
  <c r="M290" i="3" s="1"/>
  <c r="K291" i="3"/>
  <c r="M291" i="3" s="1"/>
  <c r="K292" i="3"/>
  <c r="K293" i="3"/>
  <c r="M293" i="3" s="1"/>
  <c r="K294" i="3"/>
  <c r="M294" i="3" s="1"/>
  <c r="K295" i="3"/>
  <c r="M295" i="3" s="1"/>
  <c r="K296" i="3"/>
  <c r="M296" i="3" s="1"/>
  <c r="K297" i="3"/>
  <c r="M297" i="3" s="1"/>
  <c r="K298" i="3"/>
  <c r="M298" i="3" s="1"/>
  <c r="K299" i="3"/>
  <c r="M299" i="3" s="1"/>
  <c r="K300" i="3"/>
  <c r="M300" i="3" s="1"/>
  <c r="K301" i="3"/>
  <c r="M301" i="3" s="1"/>
  <c r="K302" i="3"/>
  <c r="M302" i="3" s="1"/>
  <c r="K303" i="3"/>
  <c r="M303" i="3" s="1"/>
  <c r="K304" i="3"/>
  <c r="M304" i="3" s="1"/>
  <c r="K305" i="3"/>
  <c r="M305" i="3" s="1"/>
  <c r="K306" i="3"/>
  <c r="M306" i="3" s="1"/>
  <c r="K307" i="3"/>
  <c r="M307" i="3" s="1"/>
  <c r="K308" i="3"/>
  <c r="M308" i="3" s="1"/>
  <c r="K309" i="3"/>
  <c r="M309" i="3" s="1"/>
  <c r="K310" i="3"/>
  <c r="M310" i="3" s="1"/>
  <c r="K311" i="3"/>
  <c r="M311" i="3" s="1"/>
  <c r="K312" i="3"/>
  <c r="K313" i="3"/>
  <c r="M313" i="3" s="1"/>
  <c r="K314" i="3"/>
  <c r="M314" i="3" s="1"/>
  <c r="K315" i="3"/>
  <c r="M315" i="3" s="1"/>
  <c r="K316" i="3"/>
  <c r="M316" i="3" s="1"/>
  <c r="K317" i="3"/>
  <c r="M317" i="3" s="1"/>
  <c r="K318" i="3"/>
  <c r="M318" i="3" s="1"/>
  <c r="K319" i="3"/>
  <c r="M319" i="3" s="1"/>
  <c r="K320" i="3"/>
  <c r="M320" i="3" s="1"/>
  <c r="K321" i="3"/>
  <c r="M321" i="3" s="1"/>
  <c r="K322" i="3"/>
  <c r="M322" i="3" s="1"/>
  <c r="K323" i="3"/>
  <c r="M323" i="3" s="1"/>
  <c r="K324" i="3"/>
  <c r="K325" i="3"/>
  <c r="K326" i="3"/>
  <c r="M326" i="3" s="1"/>
  <c r="K327" i="3"/>
  <c r="K328" i="3"/>
  <c r="K329" i="3"/>
  <c r="M329" i="3" s="1"/>
  <c r="K330" i="3"/>
  <c r="M330" i="3" s="1"/>
  <c r="K331" i="3"/>
  <c r="M331" i="3" s="1"/>
  <c r="K332" i="3"/>
  <c r="M332" i="3" s="1"/>
  <c r="K333" i="3"/>
  <c r="M333" i="3" s="1"/>
  <c r="K334" i="3"/>
  <c r="M334" i="3" s="1"/>
  <c r="K335" i="3"/>
  <c r="M335" i="3" s="1"/>
  <c r="K336" i="3"/>
  <c r="M336" i="3" s="1"/>
  <c r="K337" i="3"/>
  <c r="M337" i="3" s="1"/>
  <c r="K338" i="3"/>
  <c r="M338" i="3" s="1"/>
  <c r="K339" i="3"/>
  <c r="M339" i="3" s="1"/>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K353" i="3"/>
  <c r="M353" i="3" s="1"/>
  <c r="K354" i="3"/>
  <c r="M354" i="3" s="1"/>
  <c r="K355" i="3"/>
  <c r="M355" i="3" s="1"/>
  <c r="K356" i="3"/>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s="1"/>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 r="K390" i="3"/>
  <c r="M390" i="3" s="1"/>
  <c r="K391" i="3"/>
  <c r="M391" i="3" s="1"/>
  <c r="K392" i="3"/>
  <c r="M392" i="3" s="1"/>
  <c r="K393" i="3"/>
  <c r="M393" i="3" s="1"/>
  <c r="K394" i="3"/>
  <c r="M394" i="3" s="1"/>
  <c r="K395" i="3"/>
  <c r="M395" i="3" s="1"/>
  <c r="K396" i="3"/>
  <c r="M396" i="3" s="1"/>
  <c r="K397" i="3"/>
  <c r="M397" i="3" s="1"/>
  <c r="K398" i="3"/>
  <c r="M398" i="3" s="1"/>
  <c r="K399" i="3"/>
  <c r="M399" i="3" s="1"/>
  <c r="K400" i="3"/>
  <c r="M400" i="3" s="1"/>
  <c r="K401" i="3"/>
  <c r="M401" i="3" s="1"/>
  <c r="K402" i="3"/>
  <c r="M402" i="3" s="1"/>
  <c r="K403" i="3"/>
  <c r="M403" i="3" s="1"/>
  <c r="K404" i="3"/>
  <c r="M404" i="3" s="1"/>
  <c r="K405" i="3"/>
  <c r="M405" i="3" s="1"/>
  <c r="K406" i="3"/>
  <c r="M406" i="3" s="1"/>
  <c r="K407" i="3"/>
  <c r="M407" i="3" s="1"/>
  <c r="K408" i="3"/>
  <c r="M408" i="3" s="1"/>
  <c r="K409" i="3"/>
  <c r="M409" i="3" s="1"/>
  <c r="K410" i="3"/>
  <c r="M410" i="3" s="1"/>
  <c r="K411" i="3"/>
  <c r="M411" i="3" s="1"/>
  <c r="K412" i="3"/>
  <c r="M412" i="3" s="1"/>
  <c r="K413" i="3"/>
  <c r="M413" i="3" s="1"/>
  <c r="K414" i="3"/>
  <c r="M414" i="3" s="1"/>
  <c r="K415" i="3"/>
  <c r="M415" i="3" s="1"/>
  <c r="K416" i="3"/>
  <c r="M416" i="3" s="1"/>
  <c r="K417" i="3"/>
  <c r="M417" i="3" s="1"/>
  <c r="K418" i="3"/>
  <c r="M418" i="3" s="1"/>
  <c r="K419" i="3"/>
  <c r="M419" i="3" s="1"/>
  <c r="K420" i="3"/>
  <c r="M420" i="3" s="1"/>
  <c r="K421" i="3"/>
  <c r="M421" i="3" s="1"/>
  <c r="K422" i="3"/>
  <c r="M422" i="3" s="1"/>
  <c r="K423" i="3"/>
  <c r="M423" i="3" s="1"/>
  <c r="K424" i="3"/>
  <c r="M424" i="3" s="1"/>
  <c r="K425" i="3"/>
  <c r="M425" i="3" s="1"/>
  <c r="K426" i="3"/>
  <c r="M426" i="3" s="1"/>
  <c r="K427" i="3"/>
  <c r="M427" i="3" s="1"/>
  <c r="K428" i="3"/>
  <c r="M428" i="3" s="1"/>
  <c r="K429" i="3"/>
  <c r="K430" i="3"/>
  <c r="M430" i="3" s="1"/>
  <c r="K431" i="3"/>
  <c r="M431" i="3" s="1"/>
  <c r="K432" i="3"/>
  <c r="M432" i="3" s="1"/>
  <c r="K433" i="3"/>
  <c r="M433" i="3" s="1"/>
  <c r="K434" i="3"/>
  <c r="M434" i="3" s="1"/>
  <c r="K435" i="3"/>
  <c r="M435" i="3" s="1"/>
  <c r="K436" i="3"/>
  <c r="M436" i="3" s="1"/>
  <c r="K437" i="3"/>
  <c r="M437" i="3" s="1"/>
  <c r="K438" i="3"/>
  <c r="M438" i="3" s="1"/>
  <c r="K439" i="3"/>
  <c r="M439" i="3" s="1"/>
  <c r="K440" i="3"/>
  <c r="M440" i="3" s="1"/>
  <c r="K441" i="3"/>
  <c r="M441" i="3" s="1"/>
  <c r="K442" i="3"/>
  <c r="M442" i="3" s="1"/>
  <c r="K443" i="3"/>
  <c r="M443" i="3" s="1"/>
  <c r="K444" i="3"/>
  <c r="M444" i="3" s="1"/>
  <c r="K445" i="3"/>
  <c r="M445" i="3" s="1"/>
  <c r="K446" i="3"/>
  <c r="M446" i="3" s="1"/>
  <c r="K447" i="3"/>
  <c r="M447" i="3" s="1"/>
  <c r="K448" i="3"/>
  <c r="M448" i="3" s="1"/>
  <c r="K449" i="3"/>
  <c r="M449" i="3" s="1"/>
  <c r="K450" i="3"/>
  <c r="M450" i="3" s="1"/>
  <c r="K451" i="3"/>
  <c r="M451" i="3" s="1"/>
  <c r="K452" i="3"/>
  <c r="M452" i="3" s="1"/>
  <c r="K453" i="3"/>
  <c r="M453" i="3" s="1"/>
  <c r="K454" i="3"/>
  <c r="M454" i="3" s="1"/>
  <c r="K455" i="3"/>
  <c r="M455" i="3" s="1"/>
  <c r="K456" i="3"/>
  <c r="M456" i="3" s="1"/>
  <c r="K457" i="3"/>
  <c r="M457" i="3" s="1"/>
  <c r="K458" i="3"/>
  <c r="M458" i="3" s="1"/>
  <c r="K459" i="3"/>
  <c r="M459" i="3" s="1"/>
  <c r="K460" i="3"/>
  <c r="M460" i="3" s="1"/>
  <c r="K461" i="3"/>
  <c r="M461" i="3" s="1"/>
  <c r="K462" i="3"/>
  <c r="M462" i="3" s="1"/>
  <c r="K463" i="3"/>
  <c r="M463" i="3" s="1"/>
  <c r="K464" i="3"/>
  <c r="M464" i="3" s="1"/>
  <c r="K465" i="3"/>
  <c r="M465" i="3" s="1"/>
  <c r="K466" i="3"/>
  <c r="M466" i="3" s="1"/>
  <c r="K467" i="3"/>
  <c r="M467" i="3" s="1"/>
  <c r="K468" i="3"/>
  <c r="M468" i="3" s="1"/>
  <c r="K469" i="3"/>
  <c r="M469" i="3" s="1"/>
  <c r="K470" i="3"/>
  <c r="M470" i="3" s="1"/>
  <c r="K471" i="3"/>
  <c r="M471" i="3" s="1"/>
  <c r="K472" i="3"/>
  <c r="K473" i="3"/>
  <c r="M473" i="3" s="1"/>
  <c r="K474" i="3"/>
  <c r="M474" i="3" s="1"/>
  <c r="K475" i="3"/>
  <c r="M475" i="3" s="1"/>
  <c r="K476" i="3"/>
  <c r="M476" i="3" s="1"/>
  <c r="K477" i="3"/>
  <c r="M477" i="3" s="1"/>
  <c r="K478" i="3"/>
  <c r="M478" i="3" s="1"/>
  <c r="K479" i="3"/>
  <c r="M479" i="3" s="1"/>
  <c r="K480" i="3"/>
  <c r="M480" i="3" s="1"/>
  <c r="K481" i="3"/>
  <c r="M481" i="3" s="1"/>
  <c r="K482" i="3"/>
  <c r="M482" i="3" s="1"/>
  <c r="K483" i="3"/>
  <c r="M483" i="3" s="1"/>
  <c r="K484" i="3"/>
  <c r="K485" i="3"/>
  <c r="K486" i="3"/>
  <c r="M486" i="3" s="1"/>
  <c r="K487" i="3"/>
  <c r="K488" i="3"/>
  <c r="K489" i="3"/>
  <c r="K490" i="3"/>
  <c r="M490" i="3" s="1"/>
  <c r="K491" i="3"/>
  <c r="M491" i="3" s="1"/>
  <c r="K492" i="3"/>
  <c r="M492" i="3" s="1"/>
  <c r="K493" i="3"/>
  <c r="M493" i="3" s="1"/>
  <c r="K494" i="3"/>
  <c r="M494" i="3" s="1"/>
  <c r="K495" i="3"/>
  <c r="M495" i="3" s="1"/>
  <c r="K496" i="3"/>
  <c r="M496" i="3" s="1"/>
  <c r="K497" i="3"/>
  <c r="M497" i="3" s="1"/>
  <c r="K498" i="3"/>
  <c r="M498" i="3" s="1"/>
  <c r="K499" i="3"/>
  <c r="M499" i="3" s="1"/>
  <c r="K500" i="3"/>
  <c r="M500" i="3" s="1"/>
  <c r="K501" i="3"/>
  <c r="M501" i="3" s="1"/>
  <c r="K502" i="3"/>
  <c r="M502" i="3" s="1"/>
  <c r="K503" i="3"/>
  <c r="M503" i="3" s="1"/>
  <c r="K504" i="3"/>
  <c r="M504" i="3" s="1"/>
  <c r="K505" i="3"/>
  <c r="M505" i="3" s="1"/>
  <c r="K506" i="3"/>
  <c r="M506" i="3" s="1"/>
  <c r="K507" i="3"/>
  <c r="M507" i="3" s="1"/>
  <c r="K508" i="3"/>
  <c r="M508" i="3" s="1"/>
  <c r="K509" i="3"/>
  <c r="M509" i="3" s="1"/>
  <c r="K510" i="3"/>
  <c r="M510" i="3" s="1"/>
  <c r="K511" i="3"/>
  <c r="M511" i="3" s="1"/>
  <c r="K512" i="3"/>
  <c r="K513" i="3"/>
  <c r="M513" i="3" s="1"/>
  <c r="K514" i="3"/>
  <c r="M514" i="3" s="1"/>
  <c r="K515" i="3"/>
  <c r="M515" i="3" s="1"/>
  <c r="K516" i="3"/>
  <c r="K517" i="3"/>
  <c r="M517" i="3" s="1"/>
  <c r="K518" i="3"/>
  <c r="M518" i="3" s="1"/>
  <c r="K519" i="3"/>
  <c r="M519" i="3" s="1"/>
  <c r="K520" i="3"/>
  <c r="M520" i="3" s="1"/>
  <c r="K521" i="3"/>
  <c r="M521" i="3" s="1"/>
  <c r="K522" i="3"/>
  <c r="M522" i="3" s="1"/>
  <c r="K523" i="3"/>
  <c r="M523" i="3" s="1"/>
  <c r="K524" i="3"/>
  <c r="M524" i="3" s="1"/>
  <c r="K525" i="3"/>
  <c r="M525" i="3" s="1"/>
  <c r="K526" i="3"/>
  <c r="M526" i="3" s="1"/>
  <c r="K527" i="3"/>
  <c r="M527" i="3" s="1"/>
  <c r="K528" i="3"/>
  <c r="M528" i="3" s="1"/>
  <c r="J2" i="3"/>
  <c r="L2" i="3" s="1"/>
  <c r="J3" i="3"/>
  <c r="L3" i="3" s="1"/>
  <c r="J4" i="3"/>
  <c r="L4" i="3" s="1"/>
  <c r="J5" i="3"/>
  <c r="J6" i="3"/>
  <c r="L6" i="3" s="1"/>
  <c r="J7" i="3"/>
  <c r="L7" i="3" s="1"/>
  <c r="J8" i="3"/>
  <c r="L8" i="3" s="1"/>
  <c r="J9" i="3"/>
  <c r="L9" i="3" s="1"/>
  <c r="J10" i="3"/>
  <c r="L10" i="3" s="1"/>
  <c r="J11" i="3"/>
  <c r="L11" i="3" s="1"/>
  <c r="J12" i="3"/>
  <c r="L12" i="3" s="1"/>
  <c r="J13" i="3"/>
  <c r="L13" i="3" s="1"/>
  <c r="J14" i="3"/>
  <c r="L14" i="3" s="1"/>
  <c r="J15" i="3"/>
  <c r="L15" i="3" s="1"/>
  <c r="J16" i="3"/>
  <c r="L16" i="3" s="1"/>
  <c r="J17" i="3"/>
  <c r="L17" i="3" s="1"/>
  <c r="J18" i="3"/>
  <c r="J19" i="3"/>
  <c r="L19" i="3" s="1"/>
  <c r="J20" i="3"/>
  <c r="L20" i="3" s="1"/>
  <c r="J21" i="3"/>
  <c r="L21" i="3" s="1"/>
  <c r="J22" i="3"/>
  <c r="L22" i="3" s="1"/>
  <c r="J23" i="3"/>
  <c r="L23" i="3" s="1"/>
  <c r="J24" i="3"/>
  <c r="L24" i="3" s="1"/>
  <c r="J25" i="3"/>
  <c r="L25" i="3" s="1"/>
  <c r="J26" i="3"/>
  <c r="L26" i="3" s="1"/>
  <c r="J27" i="3"/>
  <c r="L27" i="3" s="1"/>
  <c r="J28" i="3"/>
  <c r="L28" i="3" s="1"/>
  <c r="J29" i="3"/>
  <c r="L29" i="3" s="1"/>
  <c r="J30" i="3"/>
  <c r="L30" i="3" s="1"/>
  <c r="J31" i="3"/>
  <c r="L31" i="3" s="1"/>
  <c r="J32" i="3"/>
  <c r="L32" i="3" s="1"/>
  <c r="J33" i="3"/>
  <c r="L33" i="3" s="1"/>
  <c r="J34" i="3"/>
  <c r="L34" i="3" s="1"/>
  <c r="J35" i="3"/>
  <c r="L35" i="3" s="1"/>
  <c r="J36" i="3"/>
  <c r="L36" i="3" s="1"/>
  <c r="J37" i="3"/>
  <c r="L37" i="3" s="1"/>
  <c r="J38" i="3"/>
  <c r="L38" i="3" s="1"/>
  <c r="J39" i="3"/>
  <c r="L39" i="3" s="1"/>
  <c r="J40" i="3"/>
  <c r="L40" i="3" s="1"/>
  <c r="J41" i="3"/>
  <c r="L41" i="3" s="1"/>
  <c r="J42" i="3"/>
  <c r="L42" i="3" s="1"/>
  <c r="J43" i="3"/>
  <c r="L43" i="3" s="1"/>
  <c r="J44" i="3"/>
  <c r="L44" i="3" s="1"/>
  <c r="J45" i="3"/>
  <c r="L45" i="3" s="1"/>
  <c r="J46" i="3"/>
  <c r="L46" i="3" s="1"/>
  <c r="J47" i="3"/>
  <c r="L47" i="3" s="1"/>
  <c r="J48" i="3"/>
  <c r="L48" i="3" s="1"/>
  <c r="J49" i="3"/>
  <c r="L49" i="3" s="1"/>
  <c r="J50" i="3"/>
  <c r="L50" i="3" s="1"/>
  <c r="J51" i="3"/>
  <c r="L51" i="3" s="1"/>
  <c r="J52" i="3"/>
  <c r="L52" i="3" s="1"/>
  <c r="J53" i="3"/>
  <c r="L53" i="3" s="1"/>
  <c r="J54" i="3"/>
  <c r="L54" i="3" s="1"/>
  <c r="J55" i="3"/>
  <c r="L55" i="3" s="1"/>
  <c r="J56" i="3"/>
  <c r="L56" i="3" s="1"/>
  <c r="J57" i="3"/>
  <c r="L57" i="3" s="1"/>
  <c r="J58" i="3"/>
  <c r="L58" i="3" s="1"/>
  <c r="J59" i="3"/>
  <c r="L59" i="3" s="1"/>
  <c r="J60" i="3"/>
  <c r="L60" i="3" s="1"/>
  <c r="J61" i="3"/>
  <c r="L61" i="3" s="1"/>
  <c r="J62" i="3"/>
  <c r="L62" i="3" s="1"/>
  <c r="J63" i="3"/>
  <c r="L63" i="3" s="1"/>
  <c r="J64" i="3"/>
  <c r="L64" i="3" s="1"/>
  <c r="J65" i="3"/>
  <c r="L65" i="3" s="1"/>
  <c r="J66" i="3"/>
  <c r="L66" i="3" s="1"/>
  <c r="J67" i="3"/>
  <c r="L67" i="3" s="1"/>
  <c r="J68" i="3"/>
  <c r="L68" i="3" s="1"/>
  <c r="J69" i="3"/>
  <c r="L69" i="3" s="1"/>
  <c r="J70" i="3"/>
  <c r="L70" i="3" s="1"/>
  <c r="J71" i="3"/>
  <c r="L71" i="3" s="1"/>
  <c r="J72" i="3"/>
  <c r="L72" i="3" s="1"/>
  <c r="J73" i="3"/>
  <c r="L73" i="3" s="1"/>
  <c r="J74" i="3"/>
  <c r="L74" i="3" s="1"/>
  <c r="J75" i="3"/>
  <c r="L75" i="3" s="1"/>
  <c r="J76" i="3"/>
  <c r="L76" i="3" s="1"/>
  <c r="J77" i="3"/>
  <c r="L77" i="3" s="1"/>
  <c r="J78" i="3"/>
  <c r="L78" i="3" s="1"/>
  <c r="J79" i="3"/>
  <c r="L79" i="3" s="1"/>
  <c r="J80" i="3"/>
  <c r="L80" i="3" s="1"/>
  <c r="J81" i="3"/>
  <c r="L81" i="3" s="1"/>
  <c r="J82" i="3"/>
  <c r="L82" i="3" s="1"/>
  <c r="J83" i="3"/>
  <c r="L83" i="3" s="1"/>
  <c r="J84" i="3"/>
  <c r="L84" i="3" s="1"/>
  <c r="J85" i="3"/>
  <c r="L85" i="3" s="1"/>
  <c r="J86" i="3"/>
  <c r="L86" i="3" s="1"/>
  <c r="J87" i="3"/>
  <c r="L87" i="3" s="1"/>
  <c r="J88" i="3"/>
  <c r="L88" i="3" s="1"/>
  <c r="J89" i="3"/>
  <c r="L89" i="3" s="1"/>
  <c r="J90" i="3"/>
  <c r="L90" i="3" s="1"/>
  <c r="J91" i="3"/>
  <c r="L91" i="3" s="1"/>
  <c r="J92" i="3"/>
  <c r="L92" i="3" s="1"/>
  <c r="J93" i="3"/>
  <c r="L93" i="3" s="1"/>
  <c r="J94" i="3"/>
  <c r="L94" i="3" s="1"/>
  <c r="J95" i="3"/>
  <c r="L95" i="3" s="1"/>
  <c r="J96" i="3"/>
  <c r="L96" i="3" s="1"/>
  <c r="J97" i="3"/>
  <c r="L97" i="3" s="1"/>
  <c r="J98" i="3"/>
  <c r="L98" i="3" s="1"/>
  <c r="J99" i="3"/>
  <c r="L99" i="3" s="1"/>
  <c r="J100" i="3"/>
  <c r="L100" i="3" s="1"/>
  <c r="J101" i="3"/>
  <c r="L101" i="3" s="1"/>
  <c r="J102" i="3"/>
  <c r="L102" i="3" s="1"/>
  <c r="J103" i="3"/>
  <c r="L103" i="3" s="1"/>
  <c r="J104" i="3"/>
  <c r="L104" i="3" s="1"/>
  <c r="J105" i="3"/>
  <c r="L105" i="3" s="1"/>
  <c r="J106" i="3"/>
  <c r="L106" i="3" s="1"/>
  <c r="J107" i="3"/>
  <c r="L107" i="3" s="1"/>
  <c r="J108" i="3"/>
  <c r="L108" i="3" s="1"/>
  <c r="J109" i="3"/>
  <c r="L109" i="3" s="1"/>
  <c r="J110" i="3"/>
  <c r="L110" i="3" s="1"/>
  <c r="J111" i="3"/>
  <c r="L111" i="3" s="1"/>
  <c r="J112" i="3"/>
  <c r="L112" i="3" s="1"/>
  <c r="J113" i="3"/>
  <c r="L113" i="3" s="1"/>
  <c r="J114" i="3"/>
  <c r="L114" i="3" s="1"/>
  <c r="J115" i="3"/>
  <c r="L115" i="3" s="1"/>
  <c r="J116" i="3"/>
  <c r="L116" i="3" s="1"/>
  <c r="J117" i="3"/>
  <c r="L117" i="3" s="1"/>
  <c r="J118" i="3"/>
  <c r="L118" i="3" s="1"/>
  <c r="J119" i="3"/>
  <c r="L119" i="3" s="1"/>
  <c r="J120" i="3"/>
  <c r="L120" i="3" s="1"/>
  <c r="J121" i="3"/>
  <c r="L121" i="3" s="1"/>
  <c r="J122" i="3"/>
  <c r="L122" i="3" s="1"/>
  <c r="J123" i="3"/>
  <c r="L123" i="3" s="1"/>
  <c r="J124" i="3"/>
  <c r="L124" i="3" s="1"/>
  <c r="J125" i="3"/>
  <c r="J126" i="3"/>
  <c r="L126" i="3" s="1"/>
  <c r="J127" i="3"/>
  <c r="L127" i="3" s="1"/>
  <c r="J128" i="3"/>
  <c r="L128" i="3" s="1"/>
  <c r="J129" i="3"/>
  <c r="L129" i="3" s="1"/>
  <c r="J130" i="3"/>
  <c r="L130" i="3" s="1"/>
  <c r="J131" i="3"/>
  <c r="L131" i="3" s="1"/>
  <c r="J132" i="3"/>
  <c r="L132" i="3" s="1"/>
  <c r="J133" i="3"/>
  <c r="L133" i="3" s="1"/>
  <c r="J134" i="3"/>
  <c r="L134" i="3" s="1"/>
  <c r="J135" i="3"/>
  <c r="L135" i="3" s="1"/>
  <c r="J136" i="3"/>
  <c r="L136" i="3" s="1"/>
  <c r="J137" i="3"/>
  <c r="L137" i="3" s="1"/>
  <c r="J138" i="3"/>
  <c r="L138" i="3" s="1"/>
  <c r="J139" i="3"/>
  <c r="L139" i="3" s="1"/>
  <c r="J140" i="3"/>
  <c r="L140" i="3" s="1"/>
  <c r="J141" i="3"/>
  <c r="L141" i="3" s="1"/>
  <c r="J142" i="3"/>
  <c r="L142" i="3" s="1"/>
  <c r="J143" i="3"/>
  <c r="L143" i="3" s="1"/>
  <c r="J144" i="3"/>
  <c r="L144" i="3" s="1"/>
  <c r="J145" i="3"/>
  <c r="L145" i="3" s="1"/>
  <c r="J146" i="3"/>
  <c r="L146" i="3" s="1"/>
  <c r="J147" i="3"/>
  <c r="L147" i="3" s="1"/>
  <c r="J148" i="3"/>
  <c r="L148" i="3" s="1"/>
  <c r="J149" i="3"/>
  <c r="L149" i="3" s="1"/>
  <c r="J150" i="3"/>
  <c r="L150" i="3" s="1"/>
  <c r="J151" i="3"/>
  <c r="L151" i="3" s="1"/>
  <c r="J152" i="3"/>
  <c r="L152" i="3" s="1"/>
  <c r="J153" i="3"/>
  <c r="L153" i="3" s="1"/>
  <c r="J154" i="3"/>
  <c r="L154" i="3" s="1"/>
  <c r="J155" i="3"/>
  <c r="L155" i="3" s="1"/>
  <c r="J156" i="3"/>
  <c r="L156" i="3" s="1"/>
  <c r="J157" i="3"/>
  <c r="L157" i="3" s="1"/>
  <c r="J158" i="3"/>
  <c r="L158" i="3" s="1"/>
  <c r="J159" i="3"/>
  <c r="L159" i="3" s="1"/>
  <c r="J160" i="3"/>
  <c r="L160" i="3" s="1"/>
  <c r="J161" i="3"/>
  <c r="L161" i="3" s="1"/>
  <c r="J162" i="3"/>
  <c r="L162" i="3" s="1"/>
  <c r="J163" i="3"/>
  <c r="L163" i="3" s="1"/>
  <c r="J164" i="3"/>
  <c r="L164" i="3" s="1"/>
  <c r="J165" i="3"/>
  <c r="J166" i="3"/>
  <c r="L166" i="3" s="1"/>
  <c r="J167" i="3"/>
  <c r="L167" i="3" s="1"/>
  <c r="J168" i="3"/>
  <c r="L168" i="3" s="1"/>
  <c r="J169" i="3"/>
  <c r="L169" i="3" s="1"/>
  <c r="J170" i="3"/>
  <c r="L170" i="3" s="1"/>
  <c r="J171" i="3"/>
  <c r="L171" i="3" s="1"/>
  <c r="J172" i="3"/>
  <c r="L172" i="3" s="1"/>
  <c r="J173" i="3"/>
  <c r="L173" i="3" s="1"/>
  <c r="J174" i="3"/>
  <c r="L174" i="3" s="1"/>
  <c r="J175" i="3"/>
  <c r="L175" i="3" s="1"/>
  <c r="J176" i="3"/>
  <c r="L176" i="3" s="1"/>
  <c r="J177" i="3"/>
  <c r="J178" i="3"/>
  <c r="J179" i="3"/>
  <c r="L179" i="3" s="1"/>
  <c r="J180" i="3"/>
  <c r="L180" i="3" s="1"/>
  <c r="J181" i="3"/>
  <c r="L181" i="3" s="1"/>
  <c r="J182" i="3"/>
  <c r="L182" i="3" s="1"/>
  <c r="J183" i="3"/>
  <c r="L183" i="3" s="1"/>
  <c r="J184" i="3"/>
  <c r="L184" i="3" s="1"/>
  <c r="J185" i="3"/>
  <c r="J186" i="3"/>
  <c r="L186" i="3" s="1"/>
  <c r="J187" i="3"/>
  <c r="L187" i="3" s="1"/>
  <c r="J188" i="3"/>
  <c r="L188" i="3" s="1"/>
  <c r="J189" i="3"/>
  <c r="J190" i="3"/>
  <c r="L190" i="3" s="1"/>
  <c r="J191" i="3"/>
  <c r="L191" i="3" s="1"/>
  <c r="J192" i="3"/>
  <c r="L192" i="3" s="1"/>
  <c r="J193" i="3"/>
  <c r="L193" i="3" s="1"/>
  <c r="J194" i="3"/>
  <c r="L194" i="3" s="1"/>
  <c r="J195" i="3"/>
  <c r="L195" i="3" s="1"/>
  <c r="J196" i="3"/>
  <c r="L196" i="3" s="1"/>
  <c r="J197" i="3"/>
  <c r="J198" i="3"/>
  <c r="L198" i="3" s="1"/>
  <c r="J199" i="3"/>
  <c r="L199" i="3" s="1"/>
  <c r="J200" i="3"/>
  <c r="L200" i="3" s="1"/>
  <c r="J201" i="3"/>
  <c r="L201" i="3" s="1"/>
  <c r="J202" i="3"/>
  <c r="L202" i="3" s="1"/>
  <c r="J203" i="3"/>
  <c r="L203" i="3" s="1"/>
  <c r="J204" i="3"/>
  <c r="L204" i="3" s="1"/>
  <c r="J205" i="3"/>
  <c r="J206" i="3"/>
  <c r="L206" i="3" s="1"/>
  <c r="J207" i="3"/>
  <c r="L207" i="3" s="1"/>
  <c r="J208" i="3"/>
  <c r="L208" i="3" s="1"/>
  <c r="J209" i="3"/>
  <c r="L209" i="3" s="1"/>
  <c r="J210" i="3"/>
  <c r="L210" i="3" s="1"/>
  <c r="J211" i="3"/>
  <c r="L211" i="3" s="1"/>
  <c r="J212" i="3"/>
  <c r="L212" i="3" s="1"/>
  <c r="J213" i="3"/>
  <c r="L213" i="3" s="1"/>
  <c r="J214" i="3"/>
  <c r="L214" i="3" s="1"/>
  <c r="J215" i="3"/>
  <c r="L215" i="3" s="1"/>
  <c r="J216" i="3"/>
  <c r="L216" i="3" s="1"/>
  <c r="J217" i="3"/>
  <c r="L217" i="3" s="1"/>
  <c r="J218" i="3"/>
  <c r="L218" i="3" s="1"/>
  <c r="J219" i="3"/>
  <c r="L219" i="3" s="1"/>
  <c r="J220" i="3"/>
  <c r="L220" i="3" s="1"/>
  <c r="J221" i="3"/>
  <c r="L221" i="3" s="1"/>
  <c r="J222" i="3"/>
  <c r="L222" i="3" s="1"/>
  <c r="J223" i="3"/>
  <c r="L223" i="3" s="1"/>
  <c r="J224" i="3"/>
  <c r="L224" i="3" s="1"/>
  <c r="J225" i="3"/>
  <c r="L225" i="3" s="1"/>
  <c r="J226" i="3"/>
  <c r="L226" i="3" s="1"/>
  <c r="J227" i="3"/>
  <c r="L227" i="3" s="1"/>
  <c r="J228" i="3"/>
  <c r="L228" i="3" s="1"/>
  <c r="J229" i="3"/>
  <c r="L229" i="3" s="1"/>
  <c r="J230" i="3"/>
  <c r="L230" i="3" s="1"/>
  <c r="J231" i="3"/>
  <c r="L231" i="3" s="1"/>
  <c r="J232" i="3"/>
  <c r="L232" i="3" s="1"/>
  <c r="J233" i="3"/>
  <c r="L233" i="3" s="1"/>
  <c r="J234" i="3"/>
  <c r="L234" i="3" s="1"/>
  <c r="J235" i="3"/>
  <c r="L235" i="3" s="1"/>
  <c r="J236" i="3"/>
  <c r="L236" i="3" s="1"/>
  <c r="J237" i="3"/>
  <c r="L237" i="3" s="1"/>
  <c r="J238" i="3"/>
  <c r="L238" i="3" s="1"/>
  <c r="J239" i="3"/>
  <c r="L239" i="3" s="1"/>
  <c r="J240" i="3"/>
  <c r="L240" i="3" s="1"/>
  <c r="J241" i="3"/>
  <c r="L241" i="3" s="1"/>
  <c r="J242" i="3"/>
  <c r="L242" i="3" s="1"/>
  <c r="J243" i="3"/>
  <c r="L243" i="3" s="1"/>
  <c r="J244" i="3"/>
  <c r="L244" i="3" s="1"/>
  <c r="J245" i="3"/>
  <c r="L245" i="3" s="1"/>
  <c r="J246" i="3"/>
  <c r="L246" i="3" s="1"/>
  <c r="J247" i="3"/>
  <c r="L247" i="3" s="1"/>
  <c r="J248" i="3"/>
  <c r="L248" i="3" s="1"/>
  <c r="J249" i="3"/>
  <c r="L249" i="3" s="1"/>
  <c r="J250" i="3"/>
  <c r="L250" i="3" s="1"/>
  <c r="J251" i="3"/>
  <c r="L251" i="3" s="1"/>
  <c r="J252" i="3"/>
  <c r="L252" i="3" s="1"/>
  <c r="J253" i="3"/>
  <c r="L253" i="3" s="1"/>
  <c r="J254" i="3"/>
  <c r="L254" i="3" s="1"/>
  <c r="J255" i="3"/>
  <c r="L255" i="3" s="1"/>
  <c r="J256" i="3"/>
  <c r="L256" i="3" s="1"/>
  <c r="J257" i="3"/>
  <c r="L257" i="3" s="1"/>
  <c r="J258" i="3"/>
  <c r="L258" i="3" s="1"/>
  <c r="J259" i="3"/>
  <c r="L259" i="3" s="1"/>
  <c r="J260" i="3"/>
  <c r="L260" i="3" s="1"/>
  <c r="J261" i="3"/>
  <c r="L261" i="3" s="1"/>
  <c r="J262" i="3"/>
  <c r="L262" i="3" s="1"/>
  <c r="J263" i="3"/>
  <c r="L263" i="3" s="1"/>
  <c r="J264" i="3"/>
  <c r="L264" i="3" s="1"/>
  <c r="J265" i="3"/>
  <c r="L265" i="3" s="1"/>
  <c r="J266" i="3"/>
  <c r="L266" i="3" s="1"/>
  <c r="J267" i="3"/>
  <c r="L267" i="3" s="1"/>
  <c r="J268" i="3"/>
  <c r="L268" i="3" s="1"/>
  <c r="J269" i="3"/>
  <c r="L269" i="3" s="1"/>
  <c r="J270" i="3"/>
  <c r="L270" i="3" s="1"/>
  <c r="J271" i="3"/>
  <c r="L271" i="3" s="1"/>
  <c r="J272" i="3"/>
  <c r="L272" i="3" s="1"/>
  <c r="J273" i="3"/>
  <c r="L273" i="3" s="1"/>
  <c r="J274" i="3"/>
  <c r="L274" i="3" s="1"/>
  <c r="J275" i="3"/>
  <c r="L275" i="3" s="1"/>
  <c r="J276" i="3"/>
  <c r="L276" i="3" s="1"/>
  <c r="J277" i="3"/>
  <c r="L277" i="3" s="1"/>
  <c r="J278" i="3"/>
  <c r="L278" i="3" s="1"/>
  <c r="J279" i="3"/>
  <c r="L279" i="3" s="1"/>
  <c r="J280" i="3"/>
  <c r="L280" i="3" s="1"/>
  <c r="J281" i="3"/>
  <c r="L281" i="3" s="1"/>
  <c r="J282" i="3"/>
  <c r="L282" i="3" s="1"/>
  <c r="J283" i="3"/>
  <c r="L283" i="3" s="1"/>
  <c r="J284" i="3"/>
  <c r="L284" i="3" s="1"/>
  <c r="J285" i="3"/>
  <c r="L285" i="3" s="1"/>
  <c r="J286" i="3"/>
  <c r="L286" i="3" s="1"/>
  <c r="J287" i="3"/>
  <c r="L287" i="3" s="1"/>
  <c r="J288" i="3"/>
  <c r="L288" i="3" s="1"/>
  <c r="J289" i="3"/>
  <c r="L289" i="3" s="1"/>
  <c r="J290" i="3"/>
  <c r="L290" i="3" s="1"/>
  <c r="J291" i="3"/>
  <c r="L291" i="3" s="1"/>
  <c r="J292" i="3"/>
  <c r="L292" i="3" s="1"/>
  <c r="J293" i="3"/>
  <c r="L293" i="3" s="1"/>
  <c r="J294" i="3"/>
  <c r="L294" i="3" s="1"/>
  <c r="J295" i="3"/>
  <c r="L295" i="3" s="1"/>
  <c r="J296" i="3"/>
  <c r="L296" i="3" s="1"/>
  <c r="J297" i="3"/>
  <c r="L297" i="3" s="1"/>
  <c r="J298" i="3"/>
  <c r="L298" i="3" s="1"/>
  <c r="J299" i="3"/>
  <c r="L299" i="3" s="1"/>
  <c r="J300" i="3"/>
  <c r="J301" i="3"/>
  <c r="J302" i="3"/>
  <c r="L302" i="3" s="1"/>
  <c r="J303" i="3"/>
  <c r="L303" i="3" s="1"/>
  <c r="J304" i="3"/>
  <c r="L304" i="3" s="1"/>
  <c r="J305" i="3"/>
  <c r="L305" i="3" s="1"/>
  <c r="J306" i="3"/>
  <c r="L306" i="3" s="1"/>
  <c r="J307" i="3"/>
  <c r="L307" i="3" s="1"/>
  <c r="J308" i="3"/>
  <c r="L308" i="3" s="1"/>
  <c r="J309" i="3"/>
  <c r="L309" i="3" s="1"/>
  <c r="J310" i="3"/>
  <c r="L310" i="3" s="1"/>
  <c r="J311" i="3"/>
  <c r="L311" i="3" s="1"/>
  <c r="J312" i="3"/>
  <c r="L312" i="3" s="1"/>
  <c r="J313" i="3"/>
  <c r="L313" i="3" s="1"/>
  <c r="J314" i="3"/>
  <c r="L314" i="3" s="1"/>
  <c r="J315" i="3"/>
  <c r="L315" i="3" s="1"/>
  <c r="J316" i="3"/>
  <c r="L316" i="3" s="1"/>
  <c r="J317" i="3"/>
  <c r="L317" i="3" s="1"/>
  <c r="J318" i="3"/>
  <c r="L318" i="3" s="1"/>
  <c r="J319" i="3"/>
  <c r="L319" i="3" s="1"/>
  <c r="J320" i="3"/>
  <c r="L320" i="3" s="1"/>
  <c r="J321" i="3"/>
  <c r="L321" i="3" s="1"/>
  <c r="J322" i="3"/>
  <c r="L322" i="3" s="1"/>
  <c r="J323" i="3"/>
  <c r="L323" i="3" s="1"/>
  <c r="J324" i="3"/>
  <c r="L324" i="3" s="1"/>
  <c r="J325" i="3"/>
  <c r="J326" i="3"/>
  <c r="L326" i="3" s="1"/>
  <c r="J327" i="3"/>
  <c r="L327" i="3" s="1"/>
  <c r="J328" i="3"/>
  <c r="L328" i="3" s="1"/>
  <c r="J329" i="3"/>
  <c r="L329" i="3" s="1"/>
  <c r="J330" i="3"/>
  <c r="L330" i="3" s="1"/>
  <c r="J331" i="3"/>
  <c r="L331" i="3" s="1"/>
  <c r="J332" i="3"/>
  <c r="L332" i="3" s="1"/>
  <c r="J333" i="3"/>
  <c r="L333" i="3" s="1"/>
  <c r="J334" i="3"/>
  <c r="L334" i="3" s="1"/>
  <c r="J335" i="3"/>
  <c r="L335" i="3" s="1"/>
  <c r="J336" i="3"/>
  <c r="L336" i="3" s="1"/>
  <c r="J337" i="3"/>
  <c r="J338" i="3"/>
  <c r="J339" i="3"/>
  <c r="L339" i="3" s="1"/>
  <c r="J340" i="3"/>
  <c r="L340" i="3" s="1"/>
  <c r="J341" i="3"/>
  <c r="L341" i="3" s="1"/>
  <c r="J342" i="3"/>
  <c r="L342" i="3" s="1"/>
  <c r="J343" i="3"/>
  <c r="L343" i="3" s="1"/>
  <c r="J344" i="3"/>
  <c r="L344" i="3" s="1"/>
  <c r="J345" i="3"/>
  <c r="L345" i="3" s="1"/>
  <c r="J346" i="3"/>
  <c r="L346" i="3" s="1"/>
  <c r="J347" i="3"/>
  <c r="L347" i="3" s="1"/>
  <c r="J348" i="3"/>
  <c r="L348" i="3" s="1"/>
  <c r="J349" i="3"/>
  <c r="L349" i="3" s="1"/>
  <c r="J350" i="3"/>
  <c r="L350" i="3" s="1"/>
  <c r="J351" i="3"/>
  <c r="L351" i="3" s="1"/>
  <c r="J352" i="3"/>
  <c r="L352" i="3" s="1"/>
  <c r="J353" i="3"/>
  <c r="L353" i="3" s="1"/>
  <c r="J354" i="3"/>
  <c r="L354" i="3" s="1"/>
  <c r="J355" i="3"/>
  <c r="L355" i="3" s="1"/>
  <c r="J356" i="3"/>
  <c r="L356" i="3" s="1"/>
  <c r="J357" i="3"/>
  <c r="L357" i="3" s="1"/>
  <c r="J358" i="3"/>
  <c r="L358" i="3" s="1"/>
  <c r="J359" i="3"/>
  <c r="L359" i="3" s="1"/>
  <c r="J360" i="3"/>
  <c r="L360" i="3" s="1"/>
  <c r="J361" i="3"/>
  <c r="L361" i="3" s="1"/>
  <c r="J362" i="3"/>
  <c r="L362" i="3" s="1"/>
  <c r="J363" i="3"/>
  <c r="L363" i="3" s="1"/>
  <c r="J364" i="3"/>
  <c r="L364" i="3" s="1"/>
  <c r="J365" i="3"/>
  <c r="J366" i="3"/>
  <c r="L366" i="3" s="1"/>
  <c r="J367" i="3"/>
  <c r="L367" i="3" s="1"/>
  <c r="J368" i="3"/>
  <c r="L368" i="3" s="1"/>
  <c r="J369" i="3"/>
  <c r="J370" i="3"/>
  <c r="L370" i="3" s="1"/>
  <c r="J371" i="3"/>
  <c r="L371" i="3" s="1"/>
  <c r="J372" i="3"/>
  <c r="L372" i="3" s="1"/>
  <c r="J373" i="3"/>
  <c r="L373" i="3" s="1"/>
  <c r="J374" i="3"/>
  <c r="L374" i="3" s="1"/>
  <c r="J375" i="3"/>
  <c r="L375" i="3" s="1"/>
  <c r="J376" i="3"/>
  <c r="L376" i="3" s="1"/>
  <c r="J377" i="3"/>
  <c r="L377" i="3" s="1"/>
  <c r="J378" i="3"/>
  <c r="L378" i="3" s="1"/>
  <c r="J379" i="3"/>
  <c r="L379" i="3" s="1"/>
  <c r="J380" i="3"/>
  <c r="L380" i="3" s="1"/>
  <c r="J381" i="3"/>
  <c r="L381" i="3" s="1"/>
  <c r="J382" i="3"/>
  <c r="L382" i="3" s="1"/>
  <c r="J383" i="3"/>
  <c r="L383" i="3" s="1"/>
  <c r="J384" i="3"/>
  <c r="L384" i="3" s="1"/>
  <c r="J385" i="3"/>
  <c r="J386" i="3"/>
  <c r="L386" i="3" s="1"/>
  <c r="J387" i="3"/>
  <c r="L387" i="3" s="1"/>
  <c r="J388" i="3"/>
  <c r="J389" i="3"/>
  <c r="L389" i="3" s="1"/>
  <c r="J390" i="3"/>
  <c r="L390" i="3" s="1"/>
  <c r="J391" i="3"/>
  <c r="L391" i="3" s="1"/>
  <c r="J392" i="3"/>
  <c r="L392" i="3" s="1"/>
  <c r="J393" i="3"/>
  <c r="L393" i="3" s="1"/>
  <c r="J394" i="3"/>
  <c r="L394" i="3" s="1"/>
  <c r="J395" i="3"/>
  <c r="L395" i="3" s="1"/>
  <c r="J396" i="3"/>
  <c r="L396" i="3" s="1"/>
  <c r="J397" i="3"/>
  <c r="L397" i="3" s="1"/>
  <c r="J398" i="3"/>
  <c r="L398" i="3" s="1"/>
  <c r="J399" i="3"/>
  <c r="L399" i="3" s="1"/>
  <c r="J400" i="3"/>
  <c r="L400" i="3" s="1"/>
  <c r="J401" i="3"/>
  <c r="L401" i="3" s="1"/>
  <c r="J402" i="3"/>
  <c r="L402" i="3" s="1"/>
  <c r="J403" i="3"/>
  <c r="L403" i="3" s="1"/>
  <c r="J404" i="3"/>
  <c r="L404" i="3" s="1"/>
  <c r="J405" i="3"/>
  <c r="L405" i="3" s="1"/>
  <c r="J406" i="3"/>
  <c r="L406" i="3" s="1"/>
  <c r="J407" i="3"/>
  <c r="L407" i="3" s="1"/>
  <c r="J408" i="3"/>
  <c r="L408" i="3" s="1"/>
  <c r="J409" i="3"/>
  <c r="L409" i="3" s="1"/>
  <c r="J410" i="3"/>
  <c r="L410" i="3" s="1"/>
  <c r="J411" i="3"/>
  <c r="L411" i="3" s="1"/>
  <c r="J412" i="3"/>
  <c r="L412" i="3" s="1"/>
  <c r="J413" i="3"/>
  <c r="L413" i="3" s="1"/>
  <c r="J414" i="3"/>
  <c r="L414" i="3" s="1"/>
  <c r="J415" i="3"/>
  <c r="L415" i="3" s="1"/>
  <c r="J416" i="3"/>
  <c r="L416" i="3" s="1"/>
  <c r="J417" i="3"/>
  <c r="L417" i="3" s="1"/>
  <c r="J418" i="3"/>
  <c r="L418" i="3" s="1"/>
  <c r="J419" i="3"/>
  <c r="L419" i="3" s="1"/>
  <c r="J420" i="3"/>
  <c r="L420" i="3" s="1"/>
  <c r="J421" i="3"/>
  <c r="L421" i="3" s="1"/>
  <c r="J422" i="3"/>
  <c r="L422" i="3" s="1"/>
  <c r="J423" i="3"/>
  <c r="L423" i="3" s="1"/>
  <c r="J424" i="3"/>
  <c r="L424" i="3" s="1"/>
  <c r="J425" i="3"/>
  <c r="J426" i="3"/>
  <c r="L426" i="3" s="1"/>
  <c r="J427" i="3"/>
  <c r="L427" i="3" s="1"/>
  <c r="J428" i="3"/>
  <c r="L428" i="3" s="1"/>
  <c r="J429" i="3"/>
  <c r="L429" i="3" s="1"/>
  <c r="J430" i="3"/>
  <c r="L430" i="3" s="1"/>
  <c r="J431" i="3"/>
  <c r="L431" i="3" s="1"/>
  <c r="J432" i="3"/>
  <c r="L432" i="3" s="1"/>
  <c r="J433" i="3"/>
  <c r="L433" i="3" s="1"/>
  <c r="J434" i="3"/>
  <c r="L434" i="3" s="1"/>
  <c r="J435" i="3"/>
  <c r="L435" i="3" s="1"/>
  <c r="J436" i="3"/>
  <c r="L436" i="3" s="1"/>
  <c r="J437" i="3"/>
  <c r="L437" i="3" s="1"/>
  <c r="J438" i="3"/>
  <c r="L438" i="3" s="1"/>
  <c r="J439" i="3"/>
  <c r="L439" i="3" s="1"/>
  <c r="J440" i="3"/>
  <c r="L440" i="3" s="1"/>
  <c r="J441" i="3"/>
  <c r="L441" i="3" s="1"/>
  <c r="J442" i="3"/>
  <c r="L442" i="3" s="1"/>
  <c r="J443" i="3"/>
  <c r="L443" i="3" s="1"/>
  <c r="J444" i="3"/>
  <c r="L444" i="3" s="1"/>
  <c r="J445" i="3"/>
  <c r="L445" i="3" s="1"/>
  <c r="J446" i="3"/>
  <c r="L446" i="3" s="1"/>
  <c r="J447" i="3"/>
  <c r="L447" i="3" s="1"/>
  <c r="J448" i="3"/>
  <c r="L448" i="3" s="1"/>
  <c r="J449" i="3"/>
  <c r="L449" i="3" s="1"/>
  <c r="J450" i="3"/>
  <c r="L450" i="3" s="1"/>
  <c r="J451" i="3"/>
  <c r="L451" i="3" s="1"/>
  <c r="J452" i="3"/>
  <c r="L452" i="3" s="1"/>
  <c r="J453" i="3"/>
  <c r="L453" i="3" s="1"/>
  <c r="J454" i="3"/>
  <c r="L454" i="3" s="1"/>
  <c r="J455" i="3"/>
  <c r="L455" i="3" s="1"/>
  <c r="J456" i="3"/>
  <c r="L456" i="3" s="1"/>
  <c r="J457" i="3"/>
  <c r="L457" i="3" s="1"/>
  <c r="J458" i="3"/>
  <c r="L458" i="3" s="1"/>
  <c r="J459" i="3"/>
  <c r="L459" i="3" s="1"/>
  <c r="J460" i="3"/>
  <c r="L460" i="3" s="1"/>
  <c r="J461" i="3"/>
  <c r="L461" i="3" s="1"/>
  <c r="J462" i="3"/>
  <c r="L462" i="3" s="1"/>
  <c r="J463" i="3"/>
  <c r="L463" i="3" s="1"/>
  <c r="J464" i="3"/>
  <c r="L464" i="3" s="1"/>
  <c r="J465" i="3"/>
  <c r="L465" i="3" s="1"/>
  <c r="J466" i="3"/>
  <c r="L466" i="3" s="1"/>
  <c r="J467" i="3"/>
  <c r="L467" i="3" s="1"/>
  <c r="J468" i="3"/>
  <c r="L468" i="3" s="1"/>
  <c r="J469" i="3"/>
  <c r="L469" i="3" s="1"/>
  <c r="J470" i="3"/>
  <c r="L470" i="3" s="1"/>
  <c r="J471" i="3"/>
  <c r="L471" i="3" s="1"/>
  <c r="J472" i="3"/>
  <c r="L472" i="3" s="1"/>
  <c r="J473" i="3"/>
  <c r="L473" i="3" s="1"/>
  <c r="J474" i="3"/>
  <c r="L474" i="3" s="1"/>
  <c r="J475" i="3"/>
  <c r="L475" i="3" s="1"/>
  <c r="J476" i="3"/>
  <c r="L476" i="3" s="1"/>
  <c r="J477" i="3"/>
  <c r="L477" i="3" s="1"/>
  <c r="J478" i="3"/>
  <c r="L478" i="3" s="1"/>
  <c r="J479" i="3"/>
  <c r="L479" i="3" s="1"/>
  <c r="J480" i="3"/>
  <c r="L480" i="3" s="1"/>
  <c r="J481" i="3"/>
  <c r="L481" i="3" s="1"/>
  <c r="J482" i="3"/>
  <c r="L482" i="3" s="1"/>
  <c r="J483" i="3"/>
  <c r="L483" i="3" s="1"/>
  <c r="J484" i="3"/>
  <c r="L484" i="3" s="1"/>
  <c r="J485" i="3"/>
  <c r="L485" i="3" s="1"/>
  <c r="J486" i="3"/>
  <c r="L486" i="3" s="1"/>
  <c r="J487" i="3"/>
  <c r="L487" i="3" s="1"/>
  <c r="J488" i="3"/>
  <c r="L488" i="3" s="1"/>
  <c r="J489" i="3"/>
  <c r="L489" i="3" s="1"/>
  <c r="J490" i="3"/>
  <c r="L490" i="3" s="1"/>
  <c r="J491" i="3"/>
  <c r="L491" i="3" s="1"/>
  <c r="J492" i="3"/>
  <c r="L492" i="3" s="1"/>
  <c r="J493" i="3"/>
  <c r="L493" i="3" s="1"/>
  <c r="J494" i="3"/>
  <c r="L494" i="3" s="1"/>
  <c r="J495" i="3"/>
  <c r="L495" i="3" s="1"/>
  <c r="J496" i="3"/>
  <c r="L496" i="3" s="1"/>
  <c r="J497" i="3"/>
  <c r="L497" i="3" s="1"/>
  <c r="J498" i="3"/>
  <c r="J499" i="3"/>
  <c r="L499" i="3" s="1"/>
  <c r="J500" i="3"/>
  <c r="J501" i="3"/>
  <c r="J502" i="3"/>
  <c r="J503" i="3"/>
  <c r="L503" i="3" s="1"/>
  <c r="J504" i="3"/>
  <c r="L504" i="3" s="1"/>
  <c r="J505" i="3"/>
  <c r="J506" i="3"/>
  <c r="L506" i="3" s="1"/>
  <c r="J507" i="3"/>
  <c r="L507" i="3" s="1"/>
  <c r="J508" i="3"/>
  <c r="L508" i="3" s="1"/>
  <c r="J509" i="3"/>
  <c r="L509" i="3" s="1"/>
  <c r="J510" i="3"/>
  <c r="L510" i="3" s="1"/>
  <c r="J511" i="3"/>
  <c r="L511" i="3" s="1"/>
  <c r="J512" i="3"/>
  <c r="L512" i="3" s="1"/>
  <c r="J513" i="3"/>
  <c r="L513" i="3" s="1"/>
  <c r="J514" i="3"/>
  <c r="L514" i="3" s="1"/>
  <c r="J515" i="3"/>
  <c r="L515" i="3" s="1"/>
  <c r="J516" i="3"/>
  <c r="L516" i="3" s="1"/>
  <c r="J517" i="3"/>
  <c r="L517" i="3" s="1"/>
  <c r="J518" i="3"/>
  <c r="L518" i="3" s="1"/>
  <c r="J519" i="3"/>
  <c r="L519" i="3" s="1"/>
  <c r="J520" i="3"/>
  <c r="L520" i="3" s="1"/>
  <c r="J521" i="3"/>
  <c r="L521" i="3" s="1"/>
  <c r="J522" i="3"/>
  <c r="L522" i="3" s="1"/>
  <c r="J523" i="3"/>
  <c r="L523" i="3" s="1"/>
  <c r="J524" i="3"/>
  <c r="L524" i="3" s="1"/>
  <c r="J525" i="3"/>
  <c r="J526" i="3"/>
  <c r="L526" i="3" s="1"/>
  <c r="J527" i="3"/>
  <c r="L527" i="3" s="1"/>
  <c r="J528"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DF0F16-67B8-4A12-985C-BF45E39690BF}" keepAlive="1" name="Query - InputData" description="Connection to the 'InputData' query in the workbook." type="5" refreshedVersion="8" background="1" saveData="1">
    <dbPr connection="Provider=Microsoft.Mashup.OleDb.1;Data Source=$Workbook$;Location=InputData;Extended Properties=&quot;&quot;" command="SELECT * FROM [InputData]"/>
  </connection>
  <connection id="2" xr16:uid="{521D6306-95F1-4377-88D2-11E8C94C2CFA}" keepAlive="1" name="Query - InputData (2)" description="Connection to the 'InputData (2)' query in the workbook." type="5" refreshedVersion="0" background="1">
    <dbPr connection="Provider=Microsoft.Mashup.OleDb.1;Data Source=$Workbook$;Location=&quot;InputData (2)&quot;;Extended Properties=&quot;&quot;" command="SELECT * FROM [InputData (2)]"/>
  </connection>
  <connection id="3" xr16:uid="{4060A46F-2464-4CD9-BC9D-85AC7F42ACDF}" keepAlive="1" name="Query - MasterData" description="Connection to the 'MasterData' query in the workbook." type="5" refreshedVersion="8" background="1" saveData="1">
    <dbPr connection="Provider=Microsoft.Mashup.OleDb.1;Data Source=$Workbook$;Location=MasterData;Extended Properties=&quot;&quot;" command="SELECT * FROM [MasterData]"/>
  </connection>
</connections>
</file>

<file path=xl/sharedStrings.xml><?xml version="1.0" encoding="utf-8"?>
<sst xmlns="http://schemas.openxmlformats.org/spreadsheetml/2006/main" count="1951" uniqueCount="137">
  <si>
    <t>PRODUCT ID</t>
  </si>
  <si>
    <t>PRODUCT</t>
  </si>
  <si>
    <t>CATEGORY</t>
  </si>
  <si>
    <t>UOM</t>
  </si>
  <si>
    <t>BUYING PRIZE</t>
  </si>
  <si>
    <t>SELLING PRICE</t>
  </si>
  <si>
    <t>P0001</t>
  </si>
  <si>
    <t>Product01</t>
  </si>
  <si>
    <t>Category01</t>
  </si>
  <si>
    <t>Kg</t>
  </si>
  <si>
    <t>P0002</t>
  </si>
  <si>
    <t>Product02</t>
  </si>
  <si>
    <t>P0003</t>
  </si>
  <si>
    <t>Product03</t>
  </si>
  <si>
    <t>P0004</t>
  </si>
  <si>
    <t>Product04</t>
  </si>
  <si>
    <t>Lt</t>
  </si>
  <si>
    <t>P0005</t>
  </si>
  <si>
    <t>Product05</t>
  </si>
  <si>
    <t>Ft</t>
  </si>
  <si>
    <t>P0006</t>
  </si>
  <si>
    <t>Product06</t>
  </si>
  <si>
    <t>P0007</t>
  </si>
  <si>
    <t>Product07</t>
  </si>
  <si>
    <t>P0008</t>
  </si>
  <si>
    <t>Product08</t>
  </si>
  <si>
    <t>P0009</t>
  </si>
  <si>
    <t>Product09</t>
  </si>
  <si>
    <t>No.</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</si>
  <si>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</si>
  <si>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</si>
  <si>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</si>
  <si>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</si>
  <si>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</si>
  <si>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</si>
  <si>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</si>
  <si>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</si>
  <si>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</si>
  <si>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</si>
  <si>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</si>
  <si>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</si>
  <si>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</si>
  <si>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</si>
  <si>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</si>
  <si>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</si>
  <si>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</si>
  <si>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</si>
  <si>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</si>
  <si>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</si>
  <si>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</si>
  <si>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</si>
  <si>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</si>
  <si>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</si>
  <si>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</si>
  <si>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</si>
  <si>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</si>
  <si>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</si>
  <si>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</si>
  <si>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</si>
  <si>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</si>
  <si>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</si>
  <si>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</si>
  <si>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</si>
  <si>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</si>
  <si>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</si>
  <si>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</si>
  <si>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</si>
  <si>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</si>
  <si>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</si>
  <si>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</si>
  <si>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</si>
  <si>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</si>
  <si>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</si>
  <si>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</si>
  <si>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</si>
  <si>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</si>
  <si>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</si>
  <si>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</si>
  <si>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</si>
  <si>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</si>
  <si>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</si>
  <si>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</si>
  <si>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</si>
  <si>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</si>
  <si>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</si>
  <si>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</si>
  <si>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</si>
  <si>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</si>
  <si>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</si>
  <si>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</si>
  <si>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</si>
  <si>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</si>
  <si>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</si>
  <si>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</si>
  <si>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</si>
  <si>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</si>
  <si>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</si>
  <si>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</si>
  <si>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</si>
  <si>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</si>
  <si>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</si>
  <si>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</si>
  <si>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</si>
  <si>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P0045</t>
  </si>
  <si>
    <t>Product45</t>
  </si>
  <si>
    <t>DATE</t>
  </si>
  <si>
    <t>QUANTITY</t>
  </si>
  <si>
    <t>SALE TYPE</t>
  </si>
  <si>
    <t>PAYMENT MODE</t>
  </si>
  <si>
    <t>DISCOUNT %</t>
  </si>
  <si>
    <t>Wholesaler</t>
  </si>
  <si>
    <t>Online</t>
  </si>
  <si>
    <t>Cash</t>
  </si>
  <si>
    <t>Direct Sales</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</si>
  <si>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</si>
  <si>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</si>
  <si>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</si>
  <si>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</si>
  <si>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</si>
  <si>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</si>
  <si>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</si>
  <si>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</si>
  <si>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</si>
  <si>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</si>
  <si>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</si>
  <si>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</si>
  <si>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</si>
  <si>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</si>
  <si>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</si>
  <si>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</si>
  <si>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</si>
  <si>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</si>
  <si>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</si>
  <si>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</si>
  <si>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</si>
  <si>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Sum of BUYING PRIZE</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</si>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</sst>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8">
    <dxf>
      <numFmt numFmtId="164" formatCode="[$$-409]#,##0.00"/>
    </dxf>
    <dxf>
      <numFmt numFmtId="164" formatCode="[$$-409]#,##0.00"/>
    </dxf>
    <dxf>
      <numFmt numFmtId="164" formatCode="[$$-409]#,##0.00"/>
    </dxf>
    <dxf>
      <numFmt numFmtId="164" formatCode="[$$-409]#,##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[BI10.xlsx]Analysis!Daily</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4254.88</c:v>
                </c:pt>
                <c:pt idx="1">
                  <c:v>10105.900000000001</c:v>
                </c:pt>
                <c:pt idx="2">
                  <c:v>11310.15</c:v>
                </c:pt>
                <c:pt idx="3">
                  <c:v>8714.9700000000012</c:v>
                </c:pt>
                <c:pt idx="4">
                  <c:v>7385.63</c:v>
                </c:pt>
                <c:pt idx="5">
                  <c:v>10625.18</c:v>
                </c:pt>
                <c:pt idx="6">
                  <c:v>5515.19</c:v>
                </c:pt>
                <c:pt idx="7">
                  <c:v>6635.26</c:v>
                </c:pt>
                <c:pt idx="8">
                  <c:v>7212.1</c:v>
                </c:pt>
                <c:pt idx="9">
                  <c:v>6447.0900000000011</c:v>
                </c:pt>
                <c:pt idx="10">
                  <c:v>4762.75</c:v>
                </c:pt>
                <c:pt idx="11">
                  <c:v>7033.3000000000011</c:v>
                </c:pt>
                <c:pt idx="12">
                  <c:v>3459.9999999999995</c:v>
                </c:pt>
                <c:pt idx="13">
                  <c:v>7949.3600000000006</c:v>
                </c:pt>
                <c:pt idx="14">
                  <c:v>7042.3200000000006</c:v>
                </c:pt>
                <c:pt idx="15">
                  <c:v>4660.2199999999993</c:v>
                </c:pt>
                <c:pt idx="16">
                  <c:v>1807.4</c:v>
                </c:pt>
                <c:pt idx="17">
                  <c:v>8691.07</c:v>
                </c:pt>
                <c:pt idx="18">
                  <c:v>5097.68</c:v>
                </c:pt>
                <c:pt idx="19">
                  <c:v>11539.26</c:v>
                </c:pt>
                <c:pt idx="20">
                  <c:v>6894.8</c:v>
                </c:pt>
                <c:pt idx="21">
                  <c:v>1871.8199999999997</c:v>
                </c:pt>
                <c:pt idx="22">
                  <c:v>9724.69</c:v>
                </c:pt>
                <c:pt idx="23">
                  <c:v>5766.48</c:v>
                </c:pt>
                <c:pt idx="24">
                  <c:v>10322.5</c:v>
                </c:pt>
                <c:pt idx="25">
                  <c:v>4498.9399999999996</c:v>
                </c:pt>
                <c:pt idx="26">
                  <c:v>8109.15</c:v>
                </c:pt>
                <c:pt idx="27">
                  <c:v>6386.95</c:v>
                </c:pt>
                <c:pt idx="28">
                  <c:v>4173.04</c:v>
                </c:pt>
                <c:pt idx="29">
                  <c:v>6965.97</c:v>
                </c:pt>
                <c:pt idx="30">
                  <c:v>3176.1000000000004</c:v>
                </c:pt>
              </c:numCache>
            </c:numRef>
          </c:val>
          <c:extLst>
            <c:ext xmlns:c16="http://schemas.microsoft.com/office/drawing/2014/chart" uri="{C3380CC4-5D6E-409C-BE32-E72D297353CC}">
              <c16:uniqueId val="{00000000-B59C-4BE7-B619-E35E04409C22}"/>
            </c:ext>
          </c:extLst>
        </c:ser>
        <c:dLbls>
          <c:showLegendKey val="0"/>
          <c:showVal val="0"/>
          <c:showCatName val="0"/>
          <c:showSerName val="0"/>
          <c:showPercent val="0"/>
          <c:showBubbleSize val="0"/>
        </c:dLbls>
        <c:axId val="1813803119"/>
        <c:axId val="1813800719"/>
      </c:areaChart>
      <c:catAx>
        <c:axId val="1813803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0719"/>
        <c:crosses val="autoZero"/>
        <c:auto val="1"/>
        <c:lblAlgn val="ctr"/>
        <c:lblOffset val="100"/>
        <c:noMultiLvlLbl val="0"/>
      </c:catAx>
      <c:valAx>
        <c:axId val="181380071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31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[BI10.xlsx]Analysis!MONTH</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c:f>
              <c:strCache>
                <c:ptCount val="1"/>
                <c:pt idx="0">
                  <c:v>Sum of Total Selling Value</c:v>
                </c:pt>
              </c:strCache>
            </c:strRef>
          </c:tx>
          <c:spPr>
            <a:solidFill>
              <a:schemeClr val="accent1"/>
            </a:solidFill>
            <a:ln>
              <a:noFill/>
            </a:ln>
            <a:effectLst/>
          </c:spPr>
          <c:invertIfNegative val="0"/>
          <c:cat>
            <c:strRef>
              <c:f>Analysis!$G$2:$G$13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Analysis!$H$2:$H$13</c:f>
              <c:numCache>
                <c:formatCode>[$$-409]#,##0.00</c:formatCode>
                <c:ptCount val="12"/>
                <c:pt idx="0">
                  <c:v>20046.739999999998</c:v>
                </c:pt>
                <c:pt idx="1">
                  <c:v>15174.68</c:v>
                </c:pt>
                <c:pt idx="2">
                  <c:v>12763.120000000003</c:v>
                </c:pt>
                <c:pt idx="3">
                  <c:v>18273.84</c:v>
                </c:pt>
                <c:pt idx="4">
                  <c:v>11806.480000000001</c:v>
                </c:pt>
                <c:pt idx="5">
                  <c:v>15922.429999999998</c:v>
                </c:pt>
                <c:pt idx="6">
                  <c:v>19768.479999999996</c:v>
                </c:pt>
                <c:pt idx="7">
                  <c:v>21937.88</c:v>
                </c:pt>
                <c:pt idx="8">
                  <c:v>22261.86</c:v>
                </c:pt>
                <c:pt idx="9">
                  <c:v>12339.99</c:v>
                </c:pt>
                <c:pt idx="10">
                  <c:v>19647.870000000003</c:v>
                </c:pt>
                <c:pt idx="11">
                  <c:v>18196.780000000002</c:v>
                </c:pt>
              </c:numCache>
            </c:numRef>
          </c:val>
          <c:extLst>
            <c:ext xmlns:c16="http://schemas.microsoft.com/office/drawing/2014/chart" uri="{C3380CC4-5D6E-409C-BE32-E72D297353CC}">
              <c16:uniqueId val="{00000000-85A6-4887-8CFB-02F4A4B41D49}"/>
            </c:ext>
          </c:extLst>
        </c:ser>
        <c:ser>
          <c:idx val="1"/>
          <c:order val="1"/>
          <c:tx>
            <c:strRef>
              <c:f>Analysis!$I$1</c:f>
              <c:strCache>
                <c:ptCount val="1"/>
                <c:pt idx="0">
                  <c:v>Sum of QUANTITY</c:v>
                </c:pt>
              </c:strCache>
            </c:strRef>
          </c:tx>
          <c:spPr>
            <a:solidFill>
              <a:schemeClr val="accent2"/>
            </a:solidFill>
            <a:ln>
              <a:noFill/>
            </a:ln>
            <a:effectLst/>
          </c:spPr>
          <c:invertIfNegative val="0"/>
          <c:cat>
            <c:strRef>
              <c:f>Analysis!$G$2:$G$13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Analysis!$I$2:$I$13</c:f>
              <c:numCache>
                <c:formatCode>General</c:formatCode>
                <c:ptCount val="12"/>
                <c:pt idx="0">
                  <c:v>209</c:v>
                </c:pt>
                <c:pt idx="1">
                  <c:v>152</c:v>
                </c:pt>
                <c:pt idx="2">
                  <c:v>133</c:v>
                </c:pt>
                <c:pt idx="3">
                  <c:v>167</c:v>
                </c:pt>
                <c:pt idx="4">
                  <c:v>174</c:v>
                </c:pt>
                <c:pt idx="5">
                  <c:v>180</c:v>
                </c:pt>
                <c:pt idx="6">
                  <c:v>192</c:v>
                </c:pt>
                <c:pt idx="7">
                  <c:v>263</c:v>
                </c:pt>
                <c:pt idx="8">
                  <c:v>193</c:v>
                </c:pt>
                <c:pt idx="9">
                  <c:v>148</c:v>
                </c:pt>
                <c:pt idx="10">
                  <c:v>196</c:v>
                </c:pt>
                <c:pt idx="11">
                  <c:v>237</c:v>
                </c:pt>
              </c:numCache>
            </c:numRef>
          </c:val>
          <c:extLst>
            <c:ext xmlns:c16="http://schemas.microsoft.com/office/drawing/2014/chart" uri="{C3380CC4-5D6E-409C-BE32-E72D297353CC}">
              <c16:uniqueId val="{00000001-85A6-4887-8CFB-02F4A4B41D49}"/>
            </c:ext>
          </c:extLst>
        </c:ser>
        <c:dLbls>
          <c:showLegendKey val="0"/>
          <c:showVal val="0"/>
          <c:showCatName val="0"/>
          <c:showSerName val="0"/>
          <c:showPercent val="0"/>
          <c:showBubbleSize val="0"/>
        </c:dLbls>
        <c:gapWidth val="219"/>
        <c:overlap val="-27"/>
        <c:axId val="1813809359"/>
        <c:axId val="1813809839"/>
      </c:barChart>
      <c:catAx>
        <c:axId val="181380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9839"/>
        <c:crosses val="autoZero"/>
        <c:auto val="1"/>
        <c:lblAlgn val="ctr"/>
        <c:lblOffset val="100"/>
        <c:noMultiLvlLbl val="0"/>
      </c:catAx>
      <c:valAx>
        <c:axId val="181380983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[BI10.xlsx]Analysis!Categorywise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Analysis!$Q$1</c:f>
              <c:strCache>
                <c:ptCount val="1"/>
                <c:pt idx="0">
                  <c:v>Total</c:v>
                </c:pt>
              </c:strCache>
            </c:strRef>
          </c:tx>
          <c:spPr>
            <a:solidFill>
              <a:schemeClr val="accent1"/>
            </a:solidFill>
            <a:ln>
              <a:noFill/>
            </a:ln>
            <a:effectLst/>
          </c:spPr>
          <c:invertIfNegative val="0"/>
          <c:cat>
            <c:strRef>
              <c:f>Analysis!$P$2:$P$6</c:f>
              <c:strCache>
                <c:ptCount val="5"/>
                <c:pt idx="0">
                  <c:v>Category01</c:v>
                </c:pt>
                <c:pt idx="1">
                  <c:v>Category02</c:v>
                </c:pt>
                <c:pt idx="2">
                  <c:v>Category03</c:v>
                </c:pt>
                <c:pt idx="3">
                  <c:v>Category04</c:v>
                </c:pt>
                <c:pt idx="4">
                  <c:v>Category05</c:v>
                </c:pt>
              </c:strCache>
            </c:strRef>
          </c:cat>
          <c:val>
            <c:numRef>
              <c:f>Analysis!$Q$2:$Q$6</c:f>
              <c:numCache>
                <c:formatCode>[$$-409]#,##0.00</c:formatCode>
                <c:ptCount val="5"/>
                <c:pt idx="0">
                  <c:v>34994.070000000007</c:v>
                </c:pt>
                <c:pt idx="1">
                  <c:v>56527.09</c:v>
                </c:pt>
                <c:pt idx="2">
                  <c:v>20743.240000000002</c:v>
                </c:pt>
                <c:pt idx="3">
                  <c:v>49916.25</c:v>
                </c:pt>
                <c:pt idx="4">
                  <c:v>45959.500000000007</c:v>
                </c:pt>
              </c:numCache>
            </c:numRef>
          </c:val>
          <c:extLst>
            <c:ext xmlns:c16="http://schemas.microsoft.com/office/drawing/2014/chart" uri="{C3380CC4-5D6E-409C-BE32-E72D297353CC}">
              <c16:uniqueId val="{00000000-3D74-4374-A5DF-CD0738E5CEB7}"/>
            </c:ext>
          </c:extLst>
        </c:ser>
        <c:dLbls>
          <c:showLegendKey val="0"/>
          <c:showVal val="0"/>
          <c:showCatName val="0"/>
          <c:showSerName val="0"/>
          <c:showPercent val="0"/>
          <c:showBubbleSize val="0"/>
        </c:dLbls>
        <c:gapWidth val="219"/>
        <c:overlap val="-27"/>
        <c:axId val="1813802159"/>
        <c:axId val="1813803599"/>
      </c:barChart>
      <c:catAx>
        <c:axId val="181380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3599"/>
        <c:crosses val="autoZero"/>
        <c:auto val="1"/>
        <c:lblAlgn val="ctr"/>
        <c:lblOffset val="100"/>
        <c:noMultiLvlLbl val="0"/>
      </c:catAx>
      <c:valAx>
        <c:axId val="181380359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[BI10.xlsx]Analysis!Productwise</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Analysis!$L$1</c:f>
              <c:strCache>
                <c:ptCount val="1"/>
                <c:pt idx="0">
                  <c:v>Sum of Total Selling Value</c:v>
                </c:pt>
              </c:strCache>
            </c:strRef>
          </c:tx>
          <c:spPr>
            <a:ln w="28575" cap="rnd">
              <a:solidFill>
                <a:schemeClr val="accent1"/>
              </a:solidFill>
              <a:round/>
            </a:ln>
            <a:effectLst/>
          </c:spPr>
          <c:marker>
            <c:symbol val="none"/>
          </c:marker>
          <c:cat>
            <c:multiLvlStrRef>
              <c:f>Analysis!$K$2:$K$87</c:f>
              <c:multiLvlStrCache>
                <c:ptCount val="43"/>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No.</c:v>
                  </c:pt>
                  <c:pt idx="24">
                    <c:v>No.</c:v>
                  </c:pt>
                  <c:pt idx="25">
                    <c:v>Lt</c:v>
                  </c:pt>
                  <c:pt idx="26">
                    <c:v>No.</c:v>
                  </c:pt>
                  <c:pt idx="27">
                    <c:v>Lt</c:v>
                  </c:pt>
                  <c:pt idx="28">
                    <c:v>Ft</c:v>
                  </c:pt>
                  <c:pt idx="29">
                    <c:v>Kg</c:v>
                  </c:pt>
                  <c:pt idx="30">
                    <c:v>Kg</c:v>
                  </c:pt>
                  <c:pt idx="31">
                    <c:v>Kg</c:v>
                  </c:pt>
                  <c:pt idx="32">
                    <c:v>Lt</c:v>
                  </c:pt>
                  <c:pt idx="33">
                    <c:v>No.</c:v>
                  </c:pt>
                  <c:pt idx="34">
                    <c:v>Kg</c:v>
                  </c:pt>
                  <c:pt idx="35">
                    <c:v>Kg</c:v>
                  </c:pt>
                  <c:pt idx="36">
                    <c:v>Kg</c:v>
                  </c:pt>
                  <c:pt idx="37">
                    <c:v>No.</c:v>
                  </c:pt>
                  <c:pt idx="38">
                    <c:v>Kg</c:v>
                  </c:pt>
                  <c:pt idx="39">
                    <c:v>Ft</c:v>
                  </c:pt>
                  <c:pt idx="40">
                    <c:v>Ft</c:v>
                  </c:pt>
                  <c:pt idx="41">
                    <c:v>Kg</c:v>
                  </c:pt>
                  <c:pt idx="42">
                    <c:v>Kg</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Product25</c:v>
                  </c:pt>
                  <c:pt idx="24">
                    <c:v>Product26</c:v>
                  </c:pt>
                  <c:pt idx="25">
                    <c:v>Product27</c:v>
                  </c:pt>
                  <c:pt idx="26">
                    <c:v>Product28</c:v>
                  </c:pt>
                  <c:pt idx="27">
                    <c:v>Product29</c:v>
                  </c:pt>
                  <c:pt idx="28">
                    <c:v>Product30</c:v>
                  </c:pt>
                  <c:pt idx="29">
                    <c:v>Product31</c:v>
                  </c:pt>
                  <c:pt idx="30">
                    <c:v>Product32</c:v>
                  </c:pt>
                  <c:pt idx="31">
                    <c:v>Product33</c:v>
                  </c:pt>
                  <c:pt idx="32">
                    <c:v>Product34</c:v>
                  </c:pt>
                  <c:pt idx="33">
                    <c:v>Product35</c:v>
                  </c:pt>
                  <c:pt idx="34">
                    <c:v>Product36</c:v>
                  </c:pt>
                  <c:pt idx="35">
                    <c:v>Product37</c:v>
                  </c:pt>
                  <c:pt idx="36">
                    <c:v>Product38</c:v>
                  </c:pt>
                  <c:pt idx="37">
                    <c:v>Product39</c:v>
                  </c:pt>
                  <c:pt idx="38">
                    <c:v>Product40</c:v>
                  </c:pt>
                  <c:pt idx="39">
                    <c:v>Product41</c:v>
                  </c:pt>
                  <c:pt idx="40">
                    <c:v>Product42</c:v>
                  </c:pt>
                  <c:pt idx="41">
                    <c:v>Product43</c:v>
                  </c:pt>
                  <c:pt idx="42">
                    <c:v>Product44</c:v>
                  </c:pt>
                </c:lvl>
              </c:multiLvlStrCache>
            </c:multiLvlStrRef>
          </c:cat>
          <c:val>
            <c:numRef>
              <c:f>Analysis!$L$2:$L$87</c:f>
              <c:numCache>
                <c:formatCode>[$$-409]#,##0.00</c:formatCode>
                <c:ptCount val="43"/>
                <c:pt idx="0">
                  <c:v>5297.88</c:v>
                </c:pt>
                <c:pt idx="1">
                  <c:v>4426.8</c:v>
                </c:pt>
                <c:pt idx="2">
                  <c:v>1861.62</c:v>
                </c:pt>
                <c:pt idx="3">
                  <c:v>2637.3599999999997</c:v>
                </c:pt>
                <c:pt idx="4">
                  <c:v>9025.3799999999992</c:v>
                </c:pt>
                <c:pt idx="5">
                  <c:v>2907</c:v>
                </c:pt>
                <c:pt idx="6">
                  <c:v>1766.01</c:v>
                </c:pt>
                <c:pt idx="7">
                  <c:v>6812.64</c:v>
                </c:pt>
                <c:pt idx="8">
                  <c:v>259.38</c:v>
                </c:pt>
                <c:pt idx="9">
                  <c:v>10842.48</c:v>
                </c:pt>
                <c:pt idx="10">
                  <c:v>3968.7999999999997</c:v>
                </c:pt>
                <c:pt idx="11">
                  <c:v>8381.1300000000028</c:v>
                </c:pt>
                <c:pt idx="12">
                  <c:v>4761.12</c:v>
                </c:pt>
                <c:pt idx="13">
                  <c:v>6602.4000000000005</c:v>
                </c:pt>
                <c:pt idx="14">
                  <c:v>817.43999999999994</c:v>
                </c:pt>
                <c:pt idx="15">
                  <c:v>1031.68</c:v>
                </c:pt>
                <c:pt idx="16">
                  <c:v>6741.5400000000009</c:v>
                </c:pt>
                <c:pt idx="17">
                  <c:v>2460.5</c:v>
                </c:pt>
                <c:pt idx="18">
                  <c:v>10920</c:v>
                </c:pt>
                <c:pt idx="19">
                  <c:v>3736.25</c:v>
                </c:pt>
                <c:pt idx="20">
                  <c:v>6176.5199999999995</c:v>
                </c:pt>
                <c:pt idx="21">
                  <c:v>3397.68</c:v>
                </c:pt>
                <c:pt idx="22">
                  <c:v>7024.6200000000008</c:v>
                </c:pt>
                <c:pt idx="23">
                  <c:v>408.17</c:v>
                </c:pt>
                <c:pt idx="24">
                  <c:v>1208.3399999999999</c:v>
                </c:pt>
                <c:pt idx="25">
                  <c:v>3141.6000000000004</c:v>
                </c:pt>
                <c:pt idx="26">
                  <c:v>3344.7999999999997</c:v>
                </c:pt>
                <c:pt idx="27">
                  <c:v>3770.81</c:v>
                </c:pt>
                <c:pt idx="28">
                  <c:v>12680.64</c:v>
                </c:pt>
                <c:pt idx="29">
                  <c:v>3333.1200000000003</c:v>
                </c:pt>
                <c:pt idx="30">
                  <c:v>7401.24</c:v>
                </c:pt>
                <c:pt idx="31">
                  <c:v>7660.8</c:v>
                </c:pt>
                <c:pt idx="32">
                  <c:v>4780.6000000000004</c:v>
                </c:pt>
                <c:pt idx="33">
                  <c:v>475.7</c:v>
                </c:pt>
                <c:pt idx="34">
                  <c:v>2118.6</c:v>
                </c:pt>
                <c:pt idx="35">
                  <c:v>2744.32</c:v>
                </c:pt>
                <c:pt idx="36">
                  <c:v>2877.12</c:v>
                </c:pt>
                <c:pt idx="37">
                  <c:v>1787.1</c:v>
                </c:pt>
                <c:pt idx="38">
                  <c:v>1958.4</c:v>
                </c:pt>
                <c:pt idx="39">
                  <c:v>14605.919999999998</c:v>
                </c:pt>
                <c:pt idx="40">
                  <c:v>11016</c:v>
                </c:pt>
                <c:pt idx="41">
                  <c:v>4486.32</c:v>
                </c:pt>
                <c:pt idx="42">
                  <c:v>6484.32</c:v>
                </c:pt>
              </c:numCache>
            </c:numRef>
          </c:val>
          <c:extLst>
            <c:ext xmlns:c16="http://schemas.microsoft.com/office/drawing/2014/chart" uri="{C3380CC4-5D6E-409C-BE32-E72D297353CC}">
              <c16:uniqueId val="{00000000-D5C7-4DF0-9102-C8F068C8EF30}"/>
            </c:ext>
          </c:extLst>
        </c:ser>
        <c:ser>
          <c:idx val="1"/>
          <c:order val="1"/>
          <c:tx>
            <c:strRef>
              <c:f>Analysis!$M$1</c:f>
              <c:strCache>
                <c:ptCount val="1"/>
                <c:pt idx="0">
                  <c:v>Sum of QUANTITY</c:v>
                </c:pt>
              </c:strCache>
            </c:strRef>
          </c:tx>
          <c:spPr>
            <a:ln w="28575" cap="rnd">
              <a:solidFill>
                <a:schemeClr val="accent2"/>
              </a:solidFill>
              <a:round/>
            </a:ln>
            <a:effectLst/>
          </c:spPr>
          <c:marker>
            <c:symbol val="none"/>
          </c:marker>
          <c:cat>
            <c:multiLvlStrRef>
              <c:f>Analysis!$K$2:$K$87</c:f>
              <c:multiLvlStrCache>
                <c:ptCount val="43"/>
                <c:lvl>
                  <c:pt idx="0">
                    <c:v>Kg</c:v>
                  </c:pt>
                  <c:pt idx="1">
                    <c:v>Kg</c:v>
                  </c:pt>
                  <c:pt idx="2">
                    <c:v>Kg</c:v>
                  </c:pt>
                  <c:pt idx="3">
                    <c:v>Lt</c:v>
                  </c:pt>
                  <c:pt idx="4">
                    <c:v>Ft</c:v>
                  </c:pt>
                  <c:pt idx="5">
                    <c:v>Kg</c:v>
                  </c:pt>
                  <c:pt idx="6">
                    <c:v>Lt</c:v>
                  </c:pt>
                  <c:pt idx="7">
                    <c:v>Kg</c:v>
                  </c:pt>
                  <c:pt idx="8">
                    <c:v>No.</c:v>
                  </c:pt>
                  <c:pt idx="9">
                    <c:v>Ft</c:v>
                  </c:pt>
                  <c:pt idx="10">
                    <c:v>Lt</c:v>
                  </c:pt>
                  <c:pt idx="11">
                    <c:v>Kg</c:v>
                  </c:pt>
                  <c:pt idx="12">
                    <c:v>Kg</c:v>
                  </c:pt>
                  <c:pt idx="13">
                    <c:v>Kg</c:v>
                  </c:pt>
                  <c:pt idx="14">
                    <c:v>No.</c:v>
                  </c:pt>
                  <c:pt idx="15">
                    <c:v>No.</c:v>
                  </c:pt>
                  <c:pt idx="16">
                    <c:v>Ft</c:v>
                  </c:pt>
                  <c:pt idx="17">
                    <c:v>No.</c:v>
                  </c:pt>
                  <c:pt idx="18">
                    <c:v>Ft</c:v>
                  </c:pt>
                  <c:pt idx="19">
                    <c:v>Lt</c:v>
                  </c:pt>
                  <c:pt idx="20">
                    <c:v>Ft</c:v>
                  </c:pt>
                  <c:pt idx="21">
                    <c:v>Ft</c:v>
                  </c:pt>
                  <c:pt idx="22">
                    <c:v>Ft</c:v>
                  </c:pt>
                  <c:pt idx="23">
                    <c:v>No.</c:v>
                  </c:pt>
                  <c:pt idx="24">
                    <c:v>No.</c:v>
                  </c:pt>
                  <c:pt idx="25">
                    <c:v>Lt</c:v>
                  </c:pt>
                  <c:pt idx="26">
                    <c:v>No.</c:v>
                  </c:pt>
                  <c:pt idx="27">
                    <c:v>Lt</c:v>
                  </c:pt>
                  <c:pt idx="28">
                    <c:v>Ft</c:v>
                  </c:pt>
                  <c:pt idx="29">
                    <c:v>Kg</c:v>
                  </c:pt>
                  <c:pt idx="30">
                    <c:v>Kg</c:v>
                  </c:pt>
                  <c:pt idx="31">
                    <c:v>Kg</c:v>
                  </c:pt>
                  <c:pt idx="32">
                    <c:v>Lt</c:v>
                  </c:pt>
                  <c:pt idx="33">
                    <c:v>No.</c:v>
                  </c:pt>
                  <c:pt idx="34">
                    <c:v>Kg</c:v>
                  </c:pt>
                  <c:pt idx="35">
                    <c:v>Kg</c:v>
                  </c:pt>
                  <c:pt idx="36">
                    <c:v>Kg</c:v>
                  </c:pt>
                  <c:pt idx="37">
                    <c:v>No.</c:v>
                  </c:pt>
                  <c:pt idx="38">
                    <c:v>Kg</c:v>
                  </c:pt>
                  <c:pt idx="39">
                    <c:v>Ft</c:v>
                  </c:pt>
                  <c:pt idx="40">
                    <c:v>Ft</c:v>
                  </c:pt>
                  <c:pt idx="41">
                    <c:v>Kg</c:v>
                  </c:pt>
                  <c:pt idx="42">
                    <c:v>Kg</c:v>
                  </c:pt>
                </c:lvl>
                <c:lvl>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Product25</c:v>
                  </c:pt>
                  <c:pt idx="24">
                    <c:v>Product26</c:v>
                  </c:pt>
                  <c:pt idx="25">
                    <c:v>Product27</c:v>
                  </c:pt>
                  <c:pt idx="26">
                    <c:v>Product28</c:v>
                  </c:pt>
                  <c:pt idx="27">
                    <c:v>Product29</c:v>
                  </c:pt>
                  <c:pt idx="28">
                    <c:v>Product30</c:v>
                  </c:pt>
                  <c:pt idx="29">
                    <c:v>Product31</c:v>
                  </c:pt>
                  <c:pt idx="30">
                    <c:v>Product32</c:v>
                  </c:pt>
                  <c:pt idx="31">
                    <c:v>Product33</c:v>
                  </c:pt>
                  <c:pt idx="32">
                    <c:v>Product34</c:v>
                  </c:pt>
                  <c:pt idx="33">
                    <c:v>Product35</c:v>
                  </c:pt>
                  <c:pt idx="34">
                    <c:v>Product36</c:v>
                  </c:pt>
                  <c:pt idx="35">
                    <c:v>Product37</c:v>
                  </c:pt>
                  <c:pt idx="36">
                    <c:v>Product38</c:v>
                  </c:pt>
                  <c:pt idx="37">
                    <c:v>Product39</c:v>
                  </c:pt>
                  <c:pt idx="38">
                    <c:v>Product40</c:v>
                  </c:pt>
                  <c:pt idx="39">
                    <c:v>Product41</c:v>
                  </c:pt>
                  <c:pt idx="40">
                    <c:v>Product42</c:v>
                  </c:pt>
                  <c:pt idx="41">
                    <c:v>Product43</c:v>
                  </c:pt>
                  <c:pt idx="42">
                    <c:v>Product44</c:v>
                  </c:pt>
                </c:lvl>
              </c:multiLvlStrCache>
            </c:multiLvlStrRef>
          </c:cat>
          <c:val>
            <c:numRef>
              <c:f>Analysis!$M$2:$M$87</c:f>
              <c:numCache>
                <c:formatCode>General</c:formatCode>
                <c:ptCount val="43"/>
                <c:pt idx="0">
                  <c:v>51</c:v>
                </c:pt>
                <c:pt idx="1">
                  <c:v>31</c:v>
                </c:pt>
                <c:pt idx="2">
                  <c:v>23</c:v>
                </c:pt>
                <c:pt idx="3">
                  <c:v>54</c:v>
                </c:pt>
                <c:pt idx="4">
                  <c:v>58</c:v>
                </c:pt>
                <c:pt idx="5">
                  <c:v>34</c:v>
                </c:pt>
                <c:pt idx="6">
                  <c:v>37</c:v>
                </c:pt>
                <c:pt idx="7">
                  <c:v>72</c:v>
                </c:pt>
                <c:pt idx="8">
                  <c:v>33</c:v>
                </c:pt>
                <c:pt idx="9">
                  <c:v>66</c:v>
                </c:pt>
                <c:pt idx="10">
                  <c:v>82</c:v>
                </c:pt>
                <c:pt idx="11">
                  <c:v>89</c:v>
                </c:pt>
                <c:pt idx="12">
                  <c:v>39</c:v>
                </c:pt>
                <c:pt idx="13">
                  <c:v>45</c:v>
                </c:pt>
                <c:pt idx="14">
                  <c:v>52</c:v>
                </c:pt>
                <c:pt idx="15">
                  <c:v>62</c:v>
                </c:pt>
                <c:pt idx="16">
                  <c:v>43</c:v>
                </c:pt>
                <c:pt idx="17">
                  <c:v>50</c:v>
                </c:pt>
                <c:pt idx="18">
                  <c:v>52</c:v>
                </c:pt>
                <c:pt idx="19">
                  <c:v>49</c:v>
                </c:pt>
                <c:pt idx="20">
                  <c:v>38</c:v>
                </c:pt>
                <c:pt idx="21">
                  <c:v>24</c:v>
                </c:pt>
                <c:pt idx="22">
                  <c:v>47</c:v>
                </c:pt>
                <c:pt idx="23">
                  <c:v>49</c:v>
                </c:pt>
                <c:pt idx="24">
                  <c:v>49</c:v>
                </c:pt>
                <c:pt idx="25">
                  <c:v>55</c:v>
                </c:pt>
                <c:pt idx="26">
                  <c:v>80</c:v>
                </c:pt>
                <c:pt idx="27">
                  <c:v>71</c:v>
                </c:pt>
                <c:pt idx="28">
                  <c:v>63</c:v>
                </c:pt>
                <c:pt idx="29">
                  <c:v>32</c:v>
                </c:pt>
                <c:pt idx="30">
                  <c:v>63</c:v>
                </c:pt>
                <c:pt idx="31">
                  <c:v>64</c:v>
                </c:pt>
                <c:pt idx="32">
                  <c:v>82</c:v>
                </c:pt>
                <c:pt idx="33">
                  <c:v>71</c:v>
                </c:pt>
                <c:pt idx="34">
                  <c:v>22</c:v>
                </c:pt>
                <c:pt idx="35">
                  <c:v>32</c:v>
                </c:pt>
                <c:pt idx="36">
                  <c:v>36</c:v>
                </c:pt>
                <c:pt idx="37">
                  <c:v>42</c:v>
                </c:pt>
                <c:pt idx="38">
                  <c:v>17</c:v>
                </c:pt>
                <c:pt idx="39">
                  <c:v>84</c:v>
                </c:pt>
                <c:pt idx="40">
                  <c:v>68</c:v>
                </c:pt>
                <c:pt idx="41">
                  <c:v>54</c:v>
                </c:pt>
                <c:pt idx="42">
                  <c:v>79</c:v>
                </c:pt>
              </c:numCache>
            </c:numRef>
          </c:val>
          <c:extLst>
            <c:ext xmlns:c16="http://schemas.microsoft.com/office/drawing/2014/chart" uri="{C3380CC4-5D6E-409C-BE32-E72D297353CC}">
              <c16:uniqueId val="{00000001-D5C7-4DF0-9102-C8F068C8EF30}"/>
            </c:ext>
          </c:extLst>
        </c:ser>
        <c:dLbls>
          <c:showLegendKey val="0"/>
          <c:showVal val="0"/>
          <c:showCatName val="0"/>
          <c:showSerName val="0"/>
          <c:showPercent val="0"/>
          <c:showBubbleSize val="0"/>
        </c:dLbls>
        <c:axId val="1813819439"/>
        <c:axId val="1813819919"/>
      </c:radarChart>
      <c:catAx>
        <c:axId val="181381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19919"/>
        <c:crosses val="autoZero"/>
        <c:auto val="1"/>
        <c:lblAlgn val="ctr"/>
        <c:lblOffset val="100"/>
        <c:noMultiLvlLbl val="0"/>
      </c:catAx>
      <c:valAx>
        <c:axId val="181381991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1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[BI10.xlsx]Analysis!ProductSales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s>
    <c:plotArea>
      <c:layout/>
      <c:pieChart>
        <c:varyColors val="1"/>
        <c:ser>
          <c:idx val="0"/>
          <c:order val="0"/>
          <c:tx>
            <c:strRef>
              <c:f>Analysis!$AB$1</c:f>
              <c:strCache>
                <c:ptCount val="1"/>
                <c:pt idx="0">
                  <c:v>Sum of Total Selling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76-4100-8AF8-54B6C07ED8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76-4100-8AF8-54B6C07ED8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76-4100-8AF8-54B6C07ED8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76-4100-8AF8-54B6C07ED8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76-4100-8AF8-54B6C07ED8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276-4100-8AF8-54B6C07ED8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276-4100-8AF8-54B6C07ED8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276-4100-8AF8-54B6C07ED8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276-4100-8AF8-54B6C07ED8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276-4100-8AF8-54B6C07ED8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276-4100-8AF8-54B6C07ED8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276-4100-8AF8-54B6C07ED8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276-4100-8AF8-54B6C07ED8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276-4100-8AF8-54B6C07ED8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276-4100-8AF8-54B6C07ED8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276-4100-8AF8-54B6C07ED8B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276-4100-8AF8-54B6C07ED8B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276-4100-8AF8-54B6C07ED8B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276-4100-8AF8-54B6C07ED8B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276-4100-8AF8-54B6C07ED8B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276-4100-8AF8-54B6C07ED8B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276-4100-8AF8-54B6C07ED8B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276-4100-8AF8-54B6C07ED8B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276-4100-8AF8-54B6C07ED8B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A276-4100-8AF8-54B6C07ED8B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A276-4100-8AF8-54B6C07ED8B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A276-4100-8AF8-54B6C07ED8B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A276-4100-8AF8-54B6C07ED8B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A276-4100-8AF8-54B6C07ED8B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A276-4100-8AF8-54B6C07ED8B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A276-4100-8AF8-54B6C07ED8B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A276-4100-8AF8-54B6C07ED8B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A276-4100-8AF8-54B6C07ED8B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A276-4100-8AF8-54B6C07ED8B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A276-4100-8AF8-54B6C07ED8B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A276-4100-8AF8-54B6C07ED8B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A276-4100-8AF8-54B6C07ED8B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A276-4100-8AF8-54B6C07ED8B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A276-4100-8AF8-54B6C07ED8B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A276-4100-8AF8-54B6C07ED8B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A276-4100-8AF8-54B6C07ED8B2}"/>
              </c:ext>
            </c:extLst>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cat>
            <c:strRef>
              <c:f>Analysis!$AA$2:$AA$44</c:f>
              <c:strCache>
                <c:ptCount val="43"/>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Product25</c:v>
                </c:pt>
                <c:pt idx="24">
                  <c:v>Product26</c:v>
                </c:pt>
                <c:pt idx="25">
                  <c:v>Product27</c:v>
                </c:pt>
                <c:pt idx="26">
                  <c:v>Product28</c:v>
                </c:pt>
                <c:pt idx="27">
                  <c:v>Product29</c:v>
                </c:pt>
                <c:pt idx="28">
                  <c:v>Product30</c:v>
                </c:pt>
                <c:pt idx="29">
                  <c:v>Product31</c:v>
                </c:pt>
                <c:pt idx="30">
                  <c:v>Product32</c:v>
                </c:pt>
                <c:pt idx="31">
                  <c:v>Product33</c:v>
                </c:pt>
                <c:pt idx="32">
                  <c:v>Product34</c:v>
                </c:pt>
                <c:pt idx="33">
                  <c:v>Product35</c:v>
                </c:pt>
                <c:pt idx="34">
                  <c:v>Product36</c:v>
                </c:pt>
                <c:pt idx="35">
                  <c:v>Product37</c:v>
                </c:pt>
                <c:pt idx="36">
                  <c:v>Product38</c:v>
                </c:pt>
                <c:pt idx="37">
                  <c:v>Product39</c:v>
                </c:pt>
                <c:pt idx="38">
                  <c:v>Product40</c:v>
                </c:pt>
                <c:pt idx="39">
                  <c:v>Product41</c:v>
                </c:pt>
                <c:pt idx="40">
                  <c:v>Product42</c:v>
                </c:pt>
                <c:pt idx="41">
                  <c:v>Product43</c:v>
                </c:pt>
                <c:pt idx="42">
                  <c:v>Product44</c:v>
                </c:pt>
              </c:strCache>
            </c:strRef>
          </c:cat>
          <c:val>
            <c:numRef>
              <c:f>Analysis!$AB$2:$AB$44</c:f>
              <c:numCache>
                <c:formatCode>[$$-409]#,##0.00</c:formatCode>
                <c:ptCount val="43"/>
                <c:pt idx="0">
                  <c:v>5297.88</c:v>
                </c:pt>
                <c:pt idx="1">
                  <c:v>4426.8</c:v>
                </c:pt>
                <c:pt idx="2">
                  <c:v>1861.62</c:v>
                </c:pt>
                <c:pt idx="3">
                  <c:v>2637.3599999999997</c:v>
                </c:pt>
                <c:pt idx="4">
                  <c:v>9025.3799999999992</c:v>
                </c:pt>
                <c:pt idx="5">
                  <c:v>2907</c:v>
                </c:pt>
                <c:pt idx="6">
                  <c:v>1766.01</c:v>
                </c:pt>
                <c:pt idx="7">
                  <c:v>6812.64</c:v>
                </c:pt>
                <c:pt idx="8">
                  <c:v>259.38</c:v>
                </c:pt>
                <c:pt idx="9">
                  <c:v>10842.48</c:v>
                </c:pt>
                <c:pt idx="10">
                  <c:v>3968.7999999999997</c:v>
                </c:pt>
                <c:pt idx="11">
                  <c:v>8381.1300000000028</c:v>
                </c:pt>
                <c:pt idx="12">
                  <c:v>4761.12</c:v>
                </c:pt>
                <c:pt idx="13">
                  <c:v>6602.4000000000005</c:v>
                </c:pt>
                <c:pt idx="14">
                  <c:v>817.43999999999994</c:v>
                </c:pt>
                <c:pt idx="15">
                  <c:v>1031.68</c:v>
                </c:pt>
                <c:pt idx="16">
                  <c:v>6741.5400000000009</c:v>
                </c:pt>
                <c:pt idx="17">
                  <c:v>2460.5</c:v>
                </c:pt>
                <c:pt idx="18">
                  <c:v>10920</c:v>
                </c:pt>
                <c:pt idx="19">
                  <c:v>3736.25</c:v>
                </c:pt>
                <c:pt idx="20">
                  <c:v>6176.5199999999995</c:v>
                </c:pt>
                <c:pt idx="21">
                  <c:v>3397.68</c:v>
                </c:pt>
                <c:pt idx="22">
                  <c:v>7024.6200000000008</c:v>
                </c:pt>
                <c:pt idx="23">
                  <c:v>408.17</c:v>
                </c:pt>
                <c:pt idx="24">
                  <c:v>1208.3399999999999</c:v>
                </c:pt>
                <c:pt idx="25">
                  <c:v>3141.6000000000004</c:v>
                </c:pt>
                <c:pt idx="26">
                  <c:v>3344.7999999999997</c:v>
                </c:pt>
                <c:pt idx="27">
                  <c:v>3770.81</c:v>
                </c:pt>
                <c:pt idx="28">
                  <c:v>12680.64</c:v>
                </c:pt>
                <c:pt idx="29">
                  <c:v>3333.1200000000003</c:v>
                </c:pt>
                <c:pt idx="30">
                  <c:v>7401.24</c:v>
                </c:pt>
                <c:pt idx="31">
                  <c:v>7660.8</c:v>
                </c:pt>
                <c:pt idx="32">
                  <c:v>4780.6000000000004</c:v>
                </c:pt>
                <c:pt idx="33">
                  <c:v>475.7</c:v>
                </c:pt>
                <c:pt idx="34">
                  <c:v>2118.6</c:v>
                </c:pt>
                <c:pt idx="35">
                  <c:v>2744.32</c:v>
                </c:pt>
                <c:pt idx="36">
                  <c:v>2877.12</c:v>
                </c:pt>
                <c:pt idx="37">
                  <c:v>1787.1</c:v>
                </c:pt>
                <c:pt idx="38">
                  <c:v>1958.4</c:v>
                </c:pt>
                <c:pt idx="39">
                  <c:v>14605.919999999998</c:v>
                </c:pt>
                <c:pt idx="40">
                  <c:v>11016</c:v>
                </c:pt>
                <c:pt idx="41">
                  <c:v>4486.32</c:v>
                </c:pt>
                <c:pt idx="42">
                  <c:v>6484.32</c:v>
                </c:pt>
              </c:numCache>
            </c:numRef>
          </c:val>
          <c:extLst>
            <c:ext xmlns:c16="http://schemas.microsoft.com/office/drawing/2014/chart" uri="{C3380CC4-5D6E-409C-BE32-E72D297353CC}">
              <c16:uniqueId val="{00000052-A276-4100-8AF8-54B6C07ED8B2}"/>
            </c:ext>
          </c:extLst>
        </c:ser>
        <c:ser>
          <c:idx val="1"/>
          <c:order val="1"/>
          <c:tx>
            <c:strRef>
              <c:f>Analysis!$AC$1</c:f>
              <c:strCache>
                <c:ptCount val="1"/>
                <c:pt idx="0">
                  <c:v>Sum of BUYING PRIZE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4-A276-4100-8AF8-54B6C07ED8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6-A276-4100-8AF8-54B6C07ED8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8-A276-4100-8AF8-54B6C07ED8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A-A276-4100-8AF8-54B6C07ED8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C-A276-4100-8AF8-54B6C07ED8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E-A276-4100-8AF8-54B6C07ED8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0-A276-4100-8AF8-54B6C07ED8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2-A276-4100-8AF8-54B6C07ED8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4-A276-4100-8AF8-54B6C07ED8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6-A276-4100-8AF8-54B6C07ED8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8-A276-4100-8AF8-54B6C07ED8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A-A276-4100-8AF8-54B6C07ED8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C-A276-4100-8AF8-54B6C07ED8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E-A276-4100-8AF8-54B6C07ED8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0-A276-4100-8AF8-54B6C07ED8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2-A276-4100-8AF8-54B6C07ED8B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4-A276-4100-8AF8-54B6C07ED8B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6-A276-4100-8AF8-54B6C07ED8B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8-A276-4100-8AF8-54B6C07ED8B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A-A276-4100-8AF8-54B6C07ED8B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7C-A276-4100-8AF8-54B6C07ED8B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7E-A276-4100-8AF8-54B6C07ED8B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0-A276-4100-8AF8-54B6C07ED8B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82-A276-4100-8AF8-54B6C07ED8B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4-A276-4100-8AF8-54B6C07ED8B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86-A276-4100-8AF8-54B6C07ED8B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8-A276-4100-8AF8-54B6C07ED8B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A-A276-4100-8AF8-54B6C07ED8B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C-A276-4100-8AF8-54B6C07ED8B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8E-A276-4100-8AF8-54B6C07ED8B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90-A276-4100-8AF8-54B6C07ED8B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92-A276-4100-8AF8-54B6C07ED8B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94-A276-4100-8AF8-54B6C07ED8B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96-A276-4100-8AF8-54B6C07ED8B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98-A276-4100-8AF8-54B6C07ED8B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9A-A276-4100-8AF8-54B6C07ED8B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C-A276-4100-8AF8-54B6C07ED8B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9E-A276-4100-8AF8-54B6C07ED8B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A0-A276-4100-8AF8-54B6C07ED8B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A2-A276-4100-8AF8-54B6C07ED8B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A4-A276-4100-8AF8-54B6C07ED8B2}"/>
              </c:ext>
            </c:extLst>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cat>
            <c:strRef>
              <c:f>Analysis!$AA$2:$AA$44</c:f>
              <c:strCache>
                <c:ptCount val="43"/>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Product25</c:v>
                </c:pt>
                <c:pt idx="24">
                  <c:v>Product26</c:v>
                </c:pt>
                <c:pt idx="25">
                  <c:v>Product27</c:v>
                </c:pt>
                <c:pt idx="26">
                  <c:v>Product28</c:v>
                </c:pt>
                <c:pt idx="27">
                  <c:v>Product29</c:v>
                </c:pt>
                <c:pt idx="28">
                  <c:v>Product30</c:v>
                </c:pt>
                <c:pt idx="29">
                  <c:v>Product31</c:v>
                </c:pt>
                <c:pt idx="30">
                  <c:v>Product32</c:v>
                </c:pt>
                <c:pt idx="31">
                  <c:v>Product33</c:v>
                </c:pt>
                <c:pt idx="32">
                  <c:v>Product34</c:v>
                </c:pt>
                <c:pt idx="33">
                  <c:v>Product35</c:v>
                </c:pt>
                <c:pt idx="34">
                  <c:v>Product36</c:v>
                </c:pt>
                <c:pt idx="35">
                  <c:v>Product37</c:v>
                </c:pt>
                <c:pt idx="36">
                  <c:v>Product38</c:v>
                </c:pt>
                <c:pt idx="37">
                  <c:v>Product39</c:v>
                </c:pt>
                <c:pt idx="38">
                  <c:v>Product40</c:v>
                </c:pt>
                <c:pt idx="39">
                  <c:v>Product41</c:v>
                </c:pt>
                <c:pt idx="40">
                  <c:v>Product42</c:v>
                </c:pt>
                <c:pt idx="41">
                  <c:v>Product43</c:v>
                </c:pt>
                <c:pt idx="42">
                  <c:v>Product44</c:v>
                </c:pt>
              </c:strCache>
            </c:strRef>
          </c:cat>
          <c:val>
            <c:numRef>
              <c:f>Analysis!$AC$2:$AC$44</c:f>
              <c:numCache>
                <c:formatCode>[$$-409]#,##0.00</c:formatCode>
                <c:ptCount val="43"/>
                <c:pt idx="0">
                  <c:v>686</c:v>
                </c:pt>
                <c:pt idx="1">
                  <c:v>735</c:v>
                </c:pt>
                <c:pt idx="2">
                  <c:v>355</c:v>
                </c:pt>
                <c:pt idx="3">
                  <c:v>308</c:v>
                </c:pt>
                <c:pt idx="4">
                  <c:v>1064</c:v>
                </c:pt>
                <c:pt idx="5">
                  <c:v>300</c:v>
                </c:pt>
                <c:pt idx="6">
                  <c:v>129</c:v>
                </c:pt>
                <c:pt idx="7">
                  <c:v>581</c:v>
                </c:pt>
                <c:pt idx="8">
                  <c:v>24</c:v>
                </c:pt>
                <c:pt idx="9">
                  <c:v>1036</c:v>
                </c:pt>
                <c:pt idx="10">
                  <c:v>352</c:v>
                </c:pt>
                <c:pt idx="11">
                  <c:v>730</c:v>
                </c:pt>
                <c:pt idx="12">
                  <c:v>448</c:v>
                </c:pt>
                <c:pt idx="13">
                  <c:v>560</c:v>
                </c:pt>
                <c:pt idx="14">
                  <c:v>72</c:v>
                </c:pt>
                <c:pt idx="15">
                  <c:v>117</c:v>
                </c:pt>
                <c:pt idx="16">
                  <c:v>536</c:v>
                </c:pt>
                <c:pt idx="17">
                  <c:v>259</c:v>
                </c:pt>
                <c:pt idx="18">
                  <c:v>900</c:v>
                </c:pt>
                <c:pt idx="19">
                  <c:v>305</c:v>
                </c:pt>
                <c:pt idx="20">
                  <c:v>630</c:v>
                </c:pt>
                <c:pt idx="21">
                  <c:v>242</c:v>
                </c:pt>
                <c:pt idx="22">
                  <c:v>705</c:v>
                </c:pt>
                <c:pt idx="23">
                  <c:v>49</c:v>
                </c:pt>
                <c:pt idx="24">
                  <c:v>126</c:v>
                </c:pt>
                <c:pt idx="25">
                  <c:v>384</c:v>
                </c:pt>
                <c:pt idx="26">
                  <c:v>333</c:v>
                </c:pt>
                <c:pt idx="27">
                  <c:v>470</c:v>
                </c:pt>
                <c:pt idx="28">
                  <c:v>1332</c:v>
                </c:pt>
                <c:pt idx="29">
                  <c:v>372</c:v>
                </c:pt>
                <c:pt idx="30">
                  <c:v>712</c:v>
                </c:pt>
                <c:pt idx="31">
                  <c:v>665</c:v>
                </c:pt>
                <c:pt idx="32">
                  <c:v>605</c:v>
                </c:pt>
                <c:pt idx="33">
                  <c:v>50</c:v>
                </c:pt>
                <c:pt idx="34">
                  <c:v>270</c:v>
                </c:pt>
                <c:pt idx="35">
                  <c:v>335</c:v>
                </c:pt>
                <c:pt idx="36">
                  <c:v>432</c:v>
                </c:pt>
                <c:pt idx="37">
                  <c:v>185</c:v>
                </c:pt>
                <c:pt idx="38">
                  <c:v>270</c:v>
                </c:pt>
                <c:pt idx="39">
                  <c:v>1380</c:v>
                </c:pt>
                <c:pt idx="40">
                  <c:v>1320</c:v>
                </c:pt>
                <c:pt idx="41">
                  <c:v>402</c:v>
                </c:pt>
                <c:pt idx="42">
                  <c:v>684</c:v>
                </c:pt>
              </c:numCache>
            </c:numRef>
          </c:val>
          <c:extLst>
            <c:ext xmlns:c16="http://schemas.microsoft.com/office/drawing/2014/chart" uri="{C3380CC4-5D6E-409C-BE32-E72D297353CC}">
              <c16:uniqueId val="{000000A5-A276-4100-8AF8-54B6C07ED8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5">
          <a:extLst>
            <a:ext uri="{FF2B5EF4-FFF2-40B4-BE49-F238E27FC236}">
              <a16:creationId xmlns:a16="http://schemas.microsoft.com/office/drawing/2014/main" id="{6C5B3CF6-8380-D289-83CF-D50D49E8B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0</xdr:row>
      <xdr:rowOff>0</xdr:rowOff>
    </xdr:from>
    <xdr:to>
      <xdr:col>15</xdr:col>
      <xdr:colOff>266700</xdr:colOff>
      <xdr:row>15</xdr:row>
      <xdr:rowOff>0</xdr:rowOff>
    </xdr:to>
    <xdr:graphicFrame macro="">
      <xdr:nvGraphicFramePr>
        <xdr:cNvPr id="3" name="Chart 6">
          <a:extLst>
            <a:ext uri="{FF2B5EF4-FFF2-40B4-BE49-F238E27FC236}">
              <a16:creationId xmlns:a16="http://schemas.microsoft.com/office/drawing/2014/main" id="{A78C5B84-7F61-AD1B-EFE8-10DFA2BF9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312420</xdr:colOff>
      <xdr:row>0</xdr:row>
      <xdr:rowOff>49530</xdr:rowOff>
    </xdr:from>
    <xdr:to>
      <xdr:col>23</xdr:col>
      <xdr:colOff>7620</xdr:colOff>
      <xdr:row>15</xdr:row>
      <xdr:rowOff>49530</xdr:rowOff>
    </xdr:to>
    <xdr:graphicFrame macro="">
      <xdr:nvGraphicFramePr>
        <xdr:cNvPr id="4" name="Chart 7">
          <a:extLst>
            <a:ext uri="{FF2B5EF4-FFF2-40B4-BE49-F238E27FC236}">
              <a16:creationId xmlns:a16="http://schemas.microsoft.com/office/drawing/2014/main" id="{113BC9E4-4AFA-8C91-69CC-721D2BE3F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15</xdr:row>
      <xdr:rowOff>125730</xdr:rowOff>
    </xdr:from>
    <xdr:to>
      <xdr:col>15</xdr:col>
      <xdr:colOff>266700</xdr:colOff>
      <xdr:row>30</xdr:row>
      <xdr:rowOff>125730</xdr:rowOff>
    </xdr:to>
    <xdr:graphicFrame macro="">
      <xdr:nvGraphicFramePr>
        <xdr:cNvPr id="6" name="Chart 9">
          <a:extLst>
            <a:ext uri="{FF2B5EF4-FFF2-40B4-BE49-F238E27FC236}">
              <a16:creationId xmlns:a16="http://schemas.microsoft.com/office/drawing/2014/main" id="{26A87328-B3D6-2322-F875-ACCEDA430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69003</xdr:colOff>
      <xdr:row>15</xdr:row>
      <xdr:rowOff>102869</xdr:rowOff>
    </xdr:from>
    <xdr:to>
      <xdr:col>2</xdr:col>
      <xdr:colOff>190499</xdr:colOff>
      <xdr:row>21</xdr:row>
      <xdr:rowOff>63500</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850551E7-57E2-CDEB-A946-A80AE98C42F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9003" y="2857086"/>
              <a:ext cx="1333351" cy="1062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123612</xdr:rowOff>
    </xdr:from>
    <xdr:to>
      <xdr:col>2</xdr:col>
      <xdr:colOff>587587</xdr:colOff>
      <xdr:row>28</xdr:row>
      <xdr:rowOff>95249</xdr:rowOff>
    </xdr:to>
    <mc:AlternateContent xmlns:mc="http://schemas.openxmlformats.org/markup-compatibility/2006">
      <mc:Choice xmlns:a14="http://schemas.microsoft.com/office/drawing/2010/main" Requires="a14">
        <xdr:graphicFrame macro="">
          <xdr:nvGraphicFramePr>
            <xdr:cNvPr id="10" name="PAYMENT MODE 1">
              <a:extLst>
                <a:ext uri="{FF2B5EF4-FFF2-40B4-BE49-F238E27FC236}">
                  <a16:creationId xmlns:a16="http://schemas.microsoft.com/office/drawing/2014/main" id="{1F53AF3E-1366-94CF-21BF-93AAB36E5EA3}"/>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0" y="4163130"/>
              <a:ext cx="1799442" cy="1073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612140</xdr:colOff>
      <xdr:row>15</xdr:row>
      <xdr:rowOff>32173</xdr:rowOff>
    </xdr:from>
    <xdr:to>
      <xdr:col>4</xdr:col>
      <xdr:colOff>497417</xdr:colOff>
      <xdr:row>32</xdr:row>
      <xdr:rowOff>21166</xdr:rowOff>
    </xdr:to>
    <mc:AlternateContent xmlns:mc="http://schemas.openxmlformats.org/markup-compatibility/2006">
      <mc:Choice xmlns:a14="http://schemas.microsoft.com/office/drawing/2010/main" Requires="a14">
        <xdr:graphicFrame macro="">
          <xdr:nvGraphicFramePr>
            <xdr:cNvPr id="11" name="MONTH 1">
              <a:extLst>
                <a:ext uri="{FF2B5EF4-FFF2-40B4-BE49-F238E27FC236}">
                  <a16:creationId xmlns:a16="http://schemas.microsoft.com/office/drawing/2014/main" id="{9C5387D6-F85D-1949-80C7-806A6032DD9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823995" y="2786390"/>
              <a:ext cx="1097133" cy="3110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375920</xdr:colOff>
      <xdr:row>15</xdr:row>
      <xdr:rowOff>144356</xdr:rowOff>
    </xdr:from>
    <xdr:to>
      <xdr:col>23</xdr:col>
      <xdr:colOff>37253</xdr:colOff>
      <xdr:row>31</xdr:row>
      <xdr:rowOff>8889</xdr:rowOff>
    </xdr:to>
    <xdr:graphicFrame macro="">
      <xdr:nvGraphicFramePr>
        <xdr:cNvPr id="12" name="Chart 10">
          <a:extLst>
            <a:ext uri="{FF2B5EF4-FFF2-40B4-BE49-F238E27FC236}">
              <a16:creationId xmlns:a16="http://schemas.microsoft.com/office/drawing/2014/main" id="{8A522074-0DC3-3F47-8F46-6271AF4A1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524087</xdr:colOff>
      <xdr:row>15</xdr:row>
      <xdr:rowOff>90593</xdr:rowOff>
    </xdr:from>
    <xdr:to>
      <xdr:col>7</xdr:col>
      <xdr:colOff>511387</xdr:colOff>
      <xdr:row>25</xdr:row>
      <xdr:rowOff>10583</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F008CEC0-3588-8745-BD33-A95CFB7EF86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947798" y="2844810"/>
              <a:ext cx="1805083" cy="1756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60960</xdr:colOff>
      <xdr:row>9</xdr:row>
      <xdr:rowOff>83821</xdr:rowOff>
    </xdr:from>
    <xdr:to>
      <xdr:col>3</xdr:col>
      <xdr:colOff>586740</xdr:colOff>
      <xdr:row>16</xdr:row>
      <xdr:rowOff>30481</xdr:rowOff>
    </xdr:to>
    <mc:AlternateContent xmlns:mc="http://schemas.openxmlformats.org/markup-compatibility/2006">
      <mc:Choice xmlns:a14="http://schemas.microsoft.com/office/drawing/2010/main" Requires="a14">
        <xdr:graphicFrame macro="">
          <xdr:nvGraphicFramePr>
            <xdr:cNvPr id="2" name="SALE TYPE">
              <a:extLst>
                <a:ext uri="{FF2B5EF4-FFF2-40B4-BE49-F238E27FC236}">
                  <a16:creationId xmlns:a16="http://schemas.microsoft.com/office/drawing/2014/main" id="{63724716-3CF1-5B5A-9A91-513CCD513341}"/>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2496639" y="1675857"/>
              <a:ext cx="1138101" cy="1184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129540</xdr:colOff>
      <xdr:row>3</xdr:row>
      <xdr:rowOff>30481</xdr:rowOff>
    </xdr:from>
    <xdr:to>
      <xdr:col>3</xdr:col>
      <xdr:colOff>434340</xdr:colOff>
      <xdr:row>8</xdr:row>
      <xdr:rowOff>106681</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78C140F7-1DD9-A07E-344C-9F1A3B30008F}"/>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2565219" y="561160"/>
              <a:ext cx="917121" cy="960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640080</xdr:colOff>
      <xdr:row>3</xdr:row>
      <xdr:rowOff>30480</xdr:rowOff>
    </xdr:from>
    <xdr:to>
      <xdr:col>4</xdr:col>
      <xdr:colOff>68580</xdr:colOff>
      <xdr:row>19</xdr:row>
      <xdr:rowOff>30480</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5C7CCA29-2B24-24E6-20FD-3136FE3BF20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688080" y="561159"/>
              <a:ext cx="1006929" cy="2830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259080</xdr:colOff>
      <xdr:row>3</xdr:row>
      <xdr:rowOff>60961</xdr:rowOff>
    </xdr:from>
    <xdr:to>
      <xdr:col>4</xdr:col>
      <xdr:colOff>1226820</xdr:colOff>
      <xdr:row>8</xdr:row>
      <xdr:rowOff>121921</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64E4352A-1047-A8E1-1806-E56D53BAC78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885509" y="591640"/>
              <a:ext cx="967740" cy="94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tubh Sathe" refreshedDate="45770.644915972225" createdVersion="8" refreshedVersion="8" minRefreshableVersion="3" recordCount="527" xr:uid="{6D2EE915-0D00-4D00-809C-9E1C2C964143}">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0">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990472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x v="0"/>
    <x v="0"/>
    <x v="0"/>
    <x v="0"/>
  </r>
  <r>
    <d v="2021-01-02T00:00:00"/>
    <s v="P0038"/>
    <n v="15"/>
    <x v="1"/>
    <x v="1"/>
    <n v="0"/>
    <x v="1"/>
    <x v="1"/>
    <x v="1"/>
    <n v="72"/>
    <n v="79.92"/>
    <n v="1080"/>
    <x v="1"/>
    <x v="1"/>
    <x v="0"/>
    <x v="0"/>
  </r>
  <r>
    <d v="2021-01-02T00:00:00"/>
    <s v="P0013"/>
    <n v="6"/>
    <x v="2"/>
    <x v="1"/>
    <n v="0"/>
    <x v="2"/>
    <x v="2"/>
    <x v="1"/>
    <n v="112"/>
    <n v="122.08"/>
    <n v="672"/>
    <x v="2"/>
    <x v="1"/>
    <x v="0"/>
    <x v="0"/>
  </r>
  <r>
    <d v="2021-01-03T00:00:00"/>
    <s v="P0004"/>
    <n v="5"/>
    <x v="2"/>
    <x v="0"/>
    <n v="0"/>
    <x v="3"/>
    <x v="3"/>
    <x v="2"/>
    <n v="44"/>
    <n v="48.84"/>
    <n v="220"/>
    <x v="3"/>
    <x v="2"/>
    <x v="0"/>
    <x v="0"/>
  </r>
  <r>
    <d v="2021-01-04T00:00:00"/>
    <s v="P0035"/>
    <n v="12"/>
    <x v="1"/>
    <x v="0"/>
    <n v="0"/>
    <x v="4"/>
    <x v="4"/>
    <x v="3"/>
    <n v="5"/>
    <n v="6.7"/>
    <n v="60"/>
    <x v="4"/>
    <x v="3"/>
    <x v="0"/>
    <x v="0"/>
  </r>
  <r>
    <d v="2021-01-09T00:00:00"/>
    <s v="P0031"/>
    <n v="1"/>
    <x v="2"/>
    <x v="1"/>
    <n v="0"/>
    <x v="5"/>
    <x v="4"/>
    <x v="1"/>
    <n v="93"/>
    <n v="104.16"/>
    <n v="93"/>
    <x v="5"/>
    <x v="4"/>
    <x v="0"/>
    <x v="0"/>
  </r>
  <r>
    <d v="2021-01-09T00:00:00"/>
    <s v="P0003"/>
    <n v="8"/>
    <x v="2"/>
    <x v="1"/>
    <n v="0"/>
    <x v="6"/>
    <x v="3"/>
    <x v="1"/>
    <n v="71"/>
    <n v="80.94"/>
    <n v="568"/>
    <x v="6"/>
    <x v="4"/>
    <x v="0"/>
    <x v="0"/>
  </r>
  <r>
    <d v="2021-01-09T00:00:00"/>
    <s v="P0025"/>
    <n v="4"/>
    <x v="2"/>
    <x v="0"/>
    <n v="0"/>
    <x v="7"/>
    <x v="0"/>
    <x v="3"/>
    <n v="7"/>
    <n v="8.33"/>
    <n v="28"/>
    <x v="7"/>
    <x v="4"/>
    <x v="0"/>
    <x v="0"/>
  </r>
  <r>
    <d v="2021-01-11T00:00:00"/>
    <s v="P0037"/>
    <n v="3"/>
    <x v="2"/>
    <x v="1"/>
    <n v="0"/>
    <x v="8"/>
    <x v="1"/>
    <x v="1"/>
    <n v="67"/>
    <n v="85.76"/>
    <n v="201"/>
    <x v="8"/>
    <x v="5"/>
    <x v="0"/>
    <x v="0"/>
  </r>
  <r>
    <d v="2021-01-11T00:00:00"/>
    <s v="P0014"/>
    <n v="4"/>
    <x v="0"/>
    <x v="0"/>
    <n v="0"/>
    <x v="9"/>
    <x v="2"/>
    <x v="1"/>
    <n v="112"/>
    <n v="146.72"/>
    <n v="448"/>
    <x v="9"/>
    <x v="5"/>
    <x v="0"/>
    <x v="0"/>
  </r>
  <r>
    <d v="2021-01-11T00:00:00"/>
    <s v="P0042"/>
    <n v="4"/>
    <x v="2"/>
    <x v="0"/>
    <n v="0"/>
    <x v="10"/>
    <x v="1"/>
    <x v="0"/>
    <n v="120"/>
    <n v="162"/>
    <n v="480"/>
    <x v="10"/>
    <x v="5"/>
    <x v="0"/>
    <x v="0"/>
  </r>
  <r>
    <d v="2021-01-12T00:00:00"/>
    <s v="P0042"/>
    <n v="10"/>
    <x v="1"/>
    <x v="1"/>
    <n v="0"/>
    <x v="10"/>
    <x v="1"/>
    <x v="0"/>
    <n v="120"/>
    <n v="162"/>
    <n v="1200"/>
    <x v="11"/>
    <x v="6"/>
    <x v="0"/>
    <x v="0"/>
  </r>
  <r>
    <d v="2021-01-18T00:00:00"/>
    <s v="P0044"/>
    <n v="13"/>
    <x v="2"/>
    <x v="0"/>
    <n v="0"/>
    <x v="11"/>
    <x v="1"/>
    <x v="1"/>
    <n v="76"/>
    <n v="82.08"/>
    <n v="988"/>
    <x v="12"/>
    <x v="7"/>
    <x v="0"/>
    <x v="0"/>
  </r>
  <r>
    <d v="2021-01-18T00:00:00"/>
    <s v="P0023"/>
    <n v="3"/>
    <x v="1"/>
    <x v="1"/>
    <n v="0"/>
    <x v="12"/>
    <x v="0"/>
    <x v="0"/>
    <n v="141"/>
    <n v="149.46"/>
    <n v="423"/>
    <x v="13"/>
    <x v="7"/>
    <x v="0"/>
    <x v="0"/>
  </r>
  <r>
    <d v="2021-01-19T00:00:00"/>
    <s v="P0035"/>
    <n v="6"/>
    <x v="2"/>
    <x v="1"/>
    <n v="0"/>
    <x v="4"/>
    <x v="4"/>
    <x v="3"/>
    <n v="5"/>
    <n v="6.7"/>
    <n v="30"/>
    <x v="14"/>
    <x v="8"/>
    <x v="0"/>
    <x v="0"/>
  </r>
  <r>
    <d v="2021-01-20T00:00:00"/>
    <s v="P0034"/>
    <n v="4"/>
    <x v="2"/>
    <x v="1"/>
    <n v="0"/>
    <x v="13"/>
    <x v="4"/>
    <x v="2"/>
    <n v="55"/>
    <n v="58.3"/>
    <n v="220"/>
    <x v="15"/>
    <x v="9"/>
    <x v="0"/>
    <x v="0"/>
  </r>
  <r>
    <d v="2021-01-20T00:00:00"/>
    <s v="P0020"/>
    <n v="4"/>
    <x v="2"/>
    <x v="1"/>
    <n v="0"/>
    <x v="14"/>
    <x v="0"/>
    <x v="2"/>
    <n v="61"/>
    <n v="76.25"/>
    <n v="244"/>
    <x v="16"/>
    <x v="9"/>
    <x v="0"/>
    <x v="0"/>
  </r>
  <r>
    <d v="2021-01-21T00:00:00"/>
    <s v="P0004"/>
    <n v="15"/>
    <x v="0"/>
    <x v="1"/>
    <n v="0"/>
    <x v="3"/>
    <x v="3"/>
    <x v="2"/>
    <n v="44"/>
    <n v="48.84"/>
    <n v="660"/>
    <x v="17"/>
    <x v="10"/>
    <x v="0"/>
    <x v="0"/>
  </r>
  <r>
    <d v="2021-01-21T00:00:00"/>
    <s v="P0003"/>
    <n v="9"/>
    <x v="2"/>
    <x v="0"/>
    <n v="0"/>
    <x v="6"/>
    <x v="3"/>
    <x v="1"/>
    <n v="71"/>
    <n v="80.94"/>
    <n v="639"/>
    <x v="18"/>
    <x v="10"/>
    <x v="0"/>
    <x v="0"/>
  </r>
  <r>
    <d v="2021-01-21T00:00:00"/>
    <s v="P0042"/>
    <n v="6"/>
    <x v="2"/>
    <x v="0"/>
    <n v="0"/>
    <x v="10"/>
    <x v="1"/>
    <x v="0"/>
    <n v="120"/>
    <n v="162"/>
    <n v="720"/>
    <x v="19"/>
    <x v="10"/>
    <x v="0"/>
    <x v="0"/>
  </r>
  <r>
    <d v="2021-01-25T00:00:00"/>
    <s v="P0034"/>
    <n v="6"/>
    <x v="2"/>
    <x v="1"/>
    <n v="0"/>
    <x v="13"/>
    <x v="4"/>
    <x v="2"/>
    <n v="55"/>
    <n v="58.3"/>
    <n v="330"/>
    <x v="20"/>
    <x v="11"/>
    <x v="0"/>
    <x v="0"/>
  </r>
  <r>
    <d v="2021-01-25T00:00:00"/>
    <s v="P0035"/>
    <n v="7"/>
    <x v="2"/>
    <x v="0"/>
    <n v="0"/>
    <x v="4"/>
    <x v="4"/>
    <x v="3"/>
    <n v="5"/>
    <n v="6.7"/>
    <n v="35"/>
    <x v="21"/>
    <x v="11"/>
    <x v="0"/>
    <x v="0"/>
  </r>
  <r>
    <d v="2021-01-25T00:00:00"/>
    <s v="P0031"/>
    <n v="14"/>
    <x v="2"/>
    <x v="0"/>
    <n v="0"/>
    <x v="5"/>
    <x v="4"/>
    <x v="1"/>
    <n v="93"/>
    <n v="104.16"/>
    <n v="1302"/>
    <x v="22"/>
    <x v="11"/>
    <x v="0"/>
    <x v="0"/>
  </r>
  <r>
    <d v="2021-01-26T00:00:00"/>
    <s v="P0044"/>
    <n v="9"/>
    <x v="0"/>
    <x v="1"/>
    <n v="0"/>
    <x v="11"/>
    <x v="1"/>
    <x v="1"/>
    <n v="76"/>
    <n v="82.08"/>
    <n v="684"/>
    <x v="23"/>
    <x v="12"/>
    <x v="0"/>
    <x v="0"/>
  </r>
  <r>
    <d v="2021-01-26T00:00:00"/>
    <s v="P0006"/>
    <n v="7"/>
    <x v="1"/>
    <x v="1"/>
    <n v="0"/>
    <x v="15"/>
    <x v="3"/>
    <x v="1"/>
    <n v="75"/>
    <n v="85.5"/>
    <n v="525"/>
    <x v="24"/>
    <x v="12"/>
    <x v="0"/>
    <x v="0"/>
  </r>
  <r>
    <d v="2021-01-26T00:00:00"/>
    <s v="P0001"/>
    <n v="7"/>
    <x v="1"/>
    <x v="0"/>
    <n v="0"/>
    <x v="16"/>
    <x v="3"/>
    <x v="1"/>
    <n v="98"/>
    <n v="103.88"/>
    <n v="686"/>
    <x v="25"/>
    <x v="12"/>
    <x v="0"/>
    <x v="0"/>
  </r>
  <r>
    <d v="2021-01-27T00:00:00"/>
    <s v="P0040"/>
    <n v="7"/>
    <x v="0"/>
    <x v="0"/>
    <n v="0"/>
    <x v="17"/>
    <x v="1"/>
    <x v="1"/>
    <n v="90"/>
    <n v="115.2"/>
    <n v="630"/>
    <x v="26"/>
    <x v="13"/>
    <x v="0"/>
    <x v="0"/>
  </r>
  <r>
    <d v="2021-01-27T00:00:00"/>
    <s v="P0032"/>
    <n v="3"/>
    <x v="0"/>
    <x v="0"/>
    <n v="0"/>
    <x v="18"/>
    <x v="4"/>
    <x v="1"/>
    <n v="89"/>
    <n v="117.48"/>
    <n v="267"/>
    <x v="27"/>
    <x v="13"/>
    <x v="0"/>
    <x v="0"/>
  </r>
  <r>
    <d v="2021-01-28T00:00:00"/>
    <s v="P0004"/>
    <n v="10"/>
    <x v="1"/>
    <x v="1"/>
    <n v="0"/>
    <x v="3"/>
    <x v="3"/>
    <x v="2"/>
    <n v="44"/>
    <n v="48.84"/>
    <n v="440"/>
    <x v="28"/>
    <x v="14"/>
    <x v="0"/>
    <x v="0"/>
  </r>
  <r>
    <d v="2021-01-28T00:00:00"/>
    <s v="P0029"/>
    <n v="2"/>
    <x v="2"/>
    <x v="1"/>
    <n v="0"/>
    <x v="19"/>
    <x v="4"/>
    <x v="2"/>
    <n v="47"/>
    <n v="53.11"/>
    <n v="94"/>
    <x v="29"/>
    <x v="14"/>
    <x v="0"/>
    <x v="0"/>
  </r>
  <r>
    <d v="2021-02-02T00:00:00"/>
    <s v="P0010"/>
    <n v="7"/>
    <x v="1"/>
    <x v="0"/>
    <n v="0"/>
    <x v="20"/>
    <x v="2"/>
    <x v="0"/>
    <n v="148"/>
    <n v="164.28"/>
    <n v="1036"/>
    <x v="30"/>
    <x v="1"/>
    <x v="1"/>
    <x v="0"/>
  </r>
  <r>
    <d v="2021-02-03T00:00:00"/>
    <s v="P0016"/>
    <n v="13"/>
    <x v="2"/>
    <x v="0"/>
    <n v="0"/>
    <x v="21"/>
    <x v="2"/>
    <x v="3"/>
    <n v="13"/>
    <n v="16.64"/>
    <n v="169"/>
    <x v="31"/>
    <x v="2"/>
    <x v="1"/>
    <x v="0"/>
  </r>
  <r>
    <d v="2021-02-03T00:00:00"/>
    <s v="P0022"/>
    <n v="2"/>
    <x v="0"/>
    <x v="1"/>
    <n v="0"/>
    <x v="22"/>
    <x v="0"/>
    <x v="0"/>
    <n v="121"/>
    <n v="141.57"/>
    <n v="242"/>
    <x v="32"/>
    <x v="2"/>
    <x v="1"/>
    <x v="0"/>
  </r>
  <r>
    <d v="2021-02-04T00:00:00"/>
    <s v="P0037"/>
    <n v="4"/>
    <x v="1"/>
    <x v="0"/>
    <n v="0"/>
    <x v="8"/>
    <x v="1"/>
    <x v="1"/>
    <n v="67"/>
    <n v="85.76"/>
    <n v="268"/>
    <x v="33"/>
    <x v="3"/>
    <x v="1"/>
    <x v="0"/>
  </r>
  <r>
    <d v="2021-02-05T00:00:00"/>
    <s v="P0043"/>
    <n v="7"/>
    <x v="1"/>
    <x v="1"/>
    <n v="0"/>
    <x v="23"/>
    <x v="1"/>
    <x v="1"/>
    <n v="67"/>
    <n v="83.08"/>
    <n v="469"/>
    <x v="34"/>
    <x v="15"/>
    <x v="1"/>
    <x v="0"/>
  </r>
  <r>
    <d v="2021-02-05T00:00:00"/>
    <s v="P0005"/>
    <n v="1"/>
    <x v="2"/>
    <x v="1"/>
    <n v="0"/>
    <x v="24"/>
    <x v="3"/>
    <x v="0"/>
    <n v="133"/>
    <n v="155.61000000000001"/>
    <n v="133"/>
    <x v="35"/>
    <x v="15"/>
    <x v="1"/>
    <x v="0"/>
  </r>
  <r>
    <d v="2021-02-05T00:00:00"/>
    <s v="P0043"/>
    <n v="9"/>
    <x v="2"/>
    <x v="1"/>
    <n v="0"/>
    <x v="23"/>
    <x v="1"/>
    <x v="1"/>
    <n v="67"/>
    <n v="83.08"/>
    <n v="603"/>
    <x v="36"/>
    <x v="15"/>
    <x v="1"/>
    <x v="0"/>
  </r>
  <r>
    <d v="2021-02-06T00:00:00"/>
    <s v="P0035"/>
    <n v="1"/>
    <x v="2"/>
    <x v="1"/>
    <n v="0"/>
    <x v="4"/>
    <x v="4"/>
    <x v="3"/>
    <n v="5"/>
    <n v="6.7"/>
    <n v="5"/>
    <x v="37"/>
    <x v="16"/>
    <x v="1"/>
    <x v="0"/>
  </r>
  <r>
    <d v="2021-02-09T00:00:00"/>
    <s v="P0034"/>
    <n v="14"/>
    <x v="2"/>
    <x v="0"/>
    <n v="0"/>
    <x v="13"/>
    <x v="4"/>
    <x v="2"/>
    <n v="55"/>
    <n v="58.3"/>
    <n v="770"/>
    <x v="38"/>
    <x v="4"/>
    <x v="1"/>
    <x v="0"/>
  </r>
  <r>
    <d v="2021-02-12T00:00:00"/>
    <s v="P0008"/>
    <n v="7"/>
    <x v="2"/>
    <x v="1"/>
    <n v="0"/>
    <x v="25"/>
    <x v="3"/>
    <x v="1"/>
    <n v="83"/>
    <n v="94.62"/>
    <n v="581"/>
    <x v="39"/>
    <x v="6"/>
    <x v="1"/>
    <x v="0"/>
  </r>
  <r>
    <d v="2021-02-12T00:00:00"/>
    <s v="P0023"/>
    <n v="9"/>
    <x v="1"/>
    <x v="1"/>
    <n v="0"/>
    <x v="12"/>
    <x v="0"/>
    <x v="0"/>
    <n v="141"/>
    <n v="149.46"/>
    <n v="1269"/>
    <x v="40"/>
    <x v="6"/>
    <x v="1"/>
    <x v="0"/>
  </r>
  <r>
    <d v="2021-02-15T00:00:00"/>
    <s v="P0027"/>
    <n v="4"/>
    <x v="2"/>
    <x v="0"/>
    <n v="0"/>
    <x v="26"/>
    <x v="4"/>
    <x v="2"/>
    <n v="48"/>
    <n v="57.120000000000005"/>
    <n v="192"/>
    <x v="41"/>
    <x v="17"/>
    <x v="1"/>
    <x v="0"/>
  </r>
  <r>
    <d v="2021-02-18T00:00:00"/>
    <s v="P0015"/>
    <n v="6"/>
    <x v="1"/>
    <x v="1"/>
    <n v="0"/>
    <x v="27"/>
    <x v="2"/>
    <x v="3"/>
    <n v="12"/>
    <n v="15.719999999999999"/>
    <n v="72"/>
    <x v="42"/>
    <x v="7"/>
    <x v="1"/>
    <x v="0"/>
  </r>
  <r>
    <d v="2021-02-20T00:00:00"/>
    <s v="P0030"/>
    <n v="11"/>
    <x v="1"/>
    <x v="1"/>
    <n v="0"/>
    <x v="28"/>
    <x v="4"/>
    <x v="0"/>
    <n v="148"/>
    <n v="201.28"/>
    <n v="1628"/>
    <x v="43"/>
    <x v="9"/>
    <x v="1"/>
    <x v="0"/>
  </r>
  <r>
    <d v="2021-02-22T00:00:00"/>
    <s v="P0013"/>
    <n v="5"/>
    <x v="1"/>
    <x v="1"/>
    <n v="0"/>
    <x v="2"/>
    <x v="2"/>
    <x v="1"/>
    <n v="112"/>
    <n v="122.08"/>
    <n v="560"/>
    <x v="44"/>
    <x v="18"/>
    <x v="1"/>
    <x v="0"/>
  </r>
  <r>
    <d v="2021-02-23T00:00:00"/>
    <s v="P0025"/>
    <n v="3"/>
    <x v="2"/>
    <x v="1"/>
    <n v="0"/>
    <x v="7"/>
    <x v="0"/>
    <x v="3"/>
    <n v="7"/>
    <n v="8.33"/>
    <n v="21"/>
    <x v="45"/>
    <x v="19"/>
    <x v="1"/>
    <x v="0"/>
  </r>
  <r>
    <d v="2021-02-23T00:00:00"/>
    <s v="P0005"/>
    <n v="2"/>
    <x v="2"/>
    <x v="0"/>
    <n v="0"/>
    <x v="24"/>
    <x v="3"/>
    <x v="0"/>
    <n v="133"/>
    <n v="155.61000000000001"/>
    <n v="266"/>
    <x v="46"/>
    <x v="19"/>
    <x v="1"/>
    <x v="0"/>
  </r>
  <r>
    <d v="2021-02-25T00:00:00"/>
    <s v="P0002"/>
    <n v="4"/>
    <x v="0"/>
    <x v="0"/>
    <n v="0"/>
    <x v="29"/>
    <x v="3"/>
    <x v="1"/>
    <n v="105"/>
    <n v="142.80000000000001"/>
    <n v="420"/>
    <x v="47"/>
    <x v="11"/>
    <x v="1"/>
    <x v="0"/>
  </r>
  <r>
    <d v="2021-02-25T00:00:00"/>
    <s v="P0032"/>
    <n v="11"/>
    <x v="1"/>
    <x v="1"/>
    <n v="0"/>
    <x v="18"/>
    <x v="4"/>
    <x v="1"/>
    <n v="89"/>
    <n v="117.48"/>
    <n v="979"/>
    <x v="48"/>
    <x v="11"/>
    <x v="1"/>
    <x v="0"/>
  </r>
  <r>
    <d v="2021-02-25T00:00:00"/>
    <s v="P0030"/>
    <n v="2"/>
    <x v="2"/>
    <x v="0"/>
    <n v="0"/>
    <x v="28"/>
    <x v="4"/>
    <x v="0"/>
    <n v="148"/>
    <n v="201.28"/>
    <n v="296"/>
    <x v="49"/>
    <x v="11"/>
    <x v="1"/>
    <x v="0"/>
  </r>
  <r>
    <d v="2021-02-27T00:00:00"/>
    <s v="P0018"/>
    <n v="11"/>
    <x v="0"/>
    <x v="0"/>
    <n v="0"/>
    <x v="30"/>
    <x v="2"/>
    <x v="3"/>
    <n v="37"/>
    <n v="49.21"/>
    <n v="407"/>
    <x v="50"/>
    <x v="13"/>
    <x v="1"/>
    <x v="0"/>
  </r>
  <r>
    <d v="2021-03-03T00:00:00"/>
    <s v="P0011"/>
    <n v="1"/>
    <x v="2"/>
    <x v="0"/>
    <n v="0"/>
    <x v="31"/>
    <x v="2"/>
    <x v="2"/>
    <n v="44"/>
    <n v="48.4"/>
    <n v="44"/>
    <x v="51"/>
    <x v="2"/>
    <x v="2"/>
    <x v="0"/>
  </r>
  <r>
    <d v="2021-03-07T00:00:00"/>
    <s v="P0021"/>
    <n v="9"/>
    <x v="2"/>
    <x v="1"/>
    <n v="0"/>
    <x v="32"/>
    <x v="0"/>
    <x v="0"/>
    <n v="126"/>
    <n v="162.54"/>
    <n v="1134"/>
    <x v="52"/>
    <x v="20"/>
    <x v="2"/>
    <x v="0"/>
  </r>
  <r>
    <d v="2021-03-08T00:00:00"/>
    <s v="P0027"/>
    <n v="6"/>
    <x v="1"/>
    <x v="1"/>
    <n v="0"/>
    <x v="26"/>
    <x v="4"/>
    <x v="2"/>
    <n v="48"/>
    <n v="57.120000000000005"/>
    <n v="288"/>
    <x v="53"/>
    <x v="21"/>
    <x v="2"/>
    <x v="0"/>
  </r>
  <r>
    <d v="2021-03-08T00:00:00"/>
    <s v="P0044"/>
    <n v="9"/>
    <x v="1"/>
    <x v="0"/>
    <n v="0"/>
    <x v="11"/>
    <x v="1"/>
    <x v="1"/>
    <n v="76"/>
    <n v="82.08"/>
    <n v="684"/>
    <x v="23"/>
    <x v="21"/>
    <x v="2"/>
    <x v="0"/>
  </r>
  <r>
    <d v="2021-03-09T00:00:00"/>
    <s v="P0029"/>
    <n v="6"/>
    <x v="0"/>
    <x v="0"/>
    <n v="0"/>
    <x v="19"/>
    <x v="4"/>
    <x v="2"/>
    <n v="47"/>
    <n v="53.11"/>
    <n v="282"/>
    <x v="54"/>
    <x v="4"/>
    <x v="2"/>
    <x v="0"/>
  </r>
  <r>
    <d v="2021-03-11T00:00:00"/>
    <s v="P0025"/>
    <n v="11"/>
    <x v="2"/>
    <x v="1"/>
    <n v="0"/>
    <x v="7"/>
    <x v="0"/>
    <x v="3"/>
    <n v="7"/>
    <n v="8.33"/>
    <n v="77"/>
    <x v="55"/>
    <x v="5"/>
    <x v="2"/>
    <x v="0"/>
  </r>
  <r>
    <d v="2021-03-13T00:00:00"/>
    <s v="P0028"/>
    <n v="10"/>
    <x v="0"/>
    <x v="1"/>
    <n v="0"/>
    <x v="33"/>
    <x v="4"/>
    <x v="3"/>
    <n v="37"/>
    <n v="41.81"/>
    <n v="370"/>
    <x v="56"/>
    <x v="22"/>
    <x v="2"/>
    <x v="0"/>
  </r>
  <r>
    <d v="2021-03-15T00:00:00"/>
    <s v="P0039"/>
    <n v="11"/>
    <x v="1"/>
    <x v="1"/>
    <n v="0"/>
    <x v="34"/>
    <x v="1"/>
    <x v="3"/>
    <n v="37"/>
    <n v="42.55"/>
    <n v="407"/>
    <x v="57"/>
    <x v="17"/>
    <x v="2"/>
    <x v="0"/>
  </r>
  <r>
    <d v="2021-03-16T00:00:00"/>
    <s v="P0012"/>
    <n v="14"/>
    <x v="2"/>
    <x v="1"/>
    <n v="0"/>
    <x v="35"/>
    <x v="2"/>
    <x v="1"/>
    <n v="73"/>
    <n v="94.17"/>
    <n v="1022"/>
    <x v="58"/>
    <x v="23"/>
    <x v="2"/>
    <x v="0"/>
  </r>
  <r>
    <d v="2021-03-18T00:00:00"/>
    <s v="P0042"/>
    <n v="8"/>
    <x v="0"/>
    <x v="1"/>
    <n v="0"/>
    <x v="10"/>
    <x v="1"/>
    <x v="0"/>
    <n v="120"/>
    <n v="162"/>
    <n v="960"/>
    <x v="59"/>
    <x v="7"/>
    <x v="2"/>
    <x v="0"/>
  </r>
  <r>
    <d v="2021-03-19T00:00:00"/>
    <s v="P0028"/>
    <n v="9"/>
    <x v="1"/>
    <x v="1"/>
    <n v="0"/>
    <x v="33"/>
    <x v="4"/>
    <x v="3"/>
    <n v="37"/>
    <n v="41.81"/>
    <n v="333"/>
    <x v="60"/>
    <x v="8"/>
    <x v="2"/>
    <x v="0"/>
  </r>
  <r>
    <d v="2021-03-21T00:00:00"/>
    <s v="P0020"/>
    <n v="13"/>
    <x v="1"/>
    <x v="0"/>
    <n v="0"/>
    <x v="14"/>
    <x v="0"/>
    <x v="2"/>
    <n v="61"/>
    <n v="76.25"/>
    <n v="793"/>
    <x v="61"/>
    <x v="10"/>
    <x v="2"/>
    <x v="0"/>
  </r>
  <r>
    <d v="2021-03-21T00:00:00"/>
    <s v="P0039"/>
    <n v="7"/>
    <x v="2"/>
    <x v="0"/>
    <n v="0"/>
    <x v="34"/>
    <x v="1"/>
    <x v="3"/>
    <n v="37"/>
    <n v="42.55"/>
    <n v="259"/>
    <x v="62"/>
    <x v="10"/>
    <x v="2"/>
    <x v="0"/>
  </r>
  <r>
    <d v="2021-03-22T00:00:00"/>
    <s v="P0002"/>
    <n v="8"/>
    <x v="1"/>
    <x v="0"/>
    <n v="0"/>
    <x v="29"/>
    <x v="3"/>
    <x v="1"/>
    <n v="105"/>
    <n v="142.80000000000001"/>
    <n v="840"/>
    <x v="63"/>
    <x v="18"/>
    <x v="2"/>
    <x v="0"/>
  </r>
  <r>
    <d v="2021-03-22T00:00:00"/>
    <s v="P0012"/>
    <n v="4"/>
    <x v="1"/>
    <x v="0"/>
    <n v="0"/>
    <x v="35"/>
    <x v="2"/>
    <x v="1"/>
    <n v="73"/>
    <n v="94.17"/>
    <n v="292"/>
    <x v="64"/>
    <x v="18"/>
    <x v="2"/>
    <x v="0"/>
  </r>
  <r>
    <d v="2021-03-25T00:00:00"/>
    <s v="P0024"/>
    <n v="14"/>
    <x v="1"/>
    <x v="1"/>
    <n v="0"/>
    <x v="0"/>
    <x v="0"/>
    <x v="0"/>
    <n v="144"/>
    <n v="156.96"/>
    <n v="2016"/>
    <x v="65"/>
    <x v="11"/>
    <x v="2"/>
    <x v="0"/>
  </r>
  <r>
    <d v="2021-03-25T00:00:00"/>
    <s v="P0006"/>
    <n v="4"/>
    <x v="2"/>
    <x v="1"/>
    <n v="0"/>
    <x v="15"/>
    <x v="3"/>
    <x v="1"/>
    <n v="75"/>
    <n v="85.5"/>
    <n v="300"/>
    <x v="66"/>
    <x v="11"/>
    <x v="2"/>
    <x v="0"/>
  </r>
  <r>
    <d v="2021-03-25T00:00:00"/>
    <s v="P0029"/>
    <n v="8"/>
    <x v="2"/>
    <x v="1"/>
    <n v="0"/>
    <x v="19"/>
    <x v="4"/>
    <x v="2"/>
    <n v="47"/>
    <n v="53.11"/>
    <n v="376"/>
    <x v="67"/>
    <x v="11"/>
    <x v="2"/>
    <x v="0"/>
  </r>
  <r>
    <d v="2021-03-25T00:00:00"/>
    <s v="P0038"/>
    <n v="2"/>
    <x v="2"/>
    <x v="0"/>
    <n v="0"/>
    <x v="1"/>
    <x v="1"/>
    <x v="1"/>
    <n v="72"/>
    <n v="79.92"/>
    <n v="144"/>
    <x v="68"/>
    <x v="11"/>
    <x v="2"/>
    <x v="0"/>
  </r>
  <r>
    <d v="2021-03-26T00:00:00"/>
    <s v="P0001"/>
    <n v="4"/>
    <x v="2"/>
    <x v="1"/>
    <n v="0"/>
    <x v="16"/>
    <x v="3"/>
    <x v="1"/>
    <n v="98"/>
    <n v="103.88"/>
    <n v="392"/>
    <x v="69"/>
    <x v="12"/>
    <x v="2"/>
    <x v="0"/>
  </r>
  <r>
    <d v="2021-03-26T00:00:00"/>
    <s v="P0042"/>
    <n v="1"/>
    <x v="2"/>
    <x v="1"/>
    <n v="0"/>
    <x v="10"/>
    <x v="1"/>
    <x v="0"/>
    <n v="120"/>
    <n v="162"/>
    <n v="120"/>
    <x v="70"/>
    <x v="12"/>
    <x v="2"/>
    <x v="0"/>
  </r>
  <r>
    <d v="2021-03-26T00:00:00"/>
    <s v="P0010"/>
    <n v="9"/>
    <x v="2"/>
    <x v="0"/>
    <n v="0"/>
    <x v="20"/>
    <x v="2"/>
    <x v="0"/>
    <n v="148"/>
    <n v="164.28"/>
    <n v="1332"/>
    <x v="71"/>
    <x v="12"/>
    <x v="2"/>
    <x v="0"/>
  </r>
  <r>
    <d v="2021-03-27T00:00:00"/>
    <s v="P0030"/>
    <n v="3"/>
    <x v="2"/>
    <x v="0"/>
    <n v="0"/>
    <x v="28"/>
    <x v="4"/>
    <x v="0"/>
    <n v="148"/>
    <n v="201.28"/>
    <n v="444"/>
    <x v="72"/>
    <x v="13"/>
    <x v="2"/>
    <x v="0"/>
  </r>
  <r>
    <d v="2021-03-28T00:00:00"/>
    <s v="P0007"/>
    <n v="8"/>
    <x v="1"/>
    <x v="1"/>
    <n v="0"/>
    <x v="36"/>
    <x v="3"/>
    <x v="2"/>
    <n v="43"/>
    <n v="47.730000000000004"/>
    <n v="344"/>
    <x v="73"/>
    <x v="14"/>
    <x v="2"/>
    <x v="0"/>
  </r>
  <r>
    <d v="2021-03-30T00:00:00"/>
    <s v="P0038"/>
    <n v="1"/>
    <x v="1"/>
    <x v="1"/>
    <n v="0"/>
    <x v="1"/>
    <x v="1"/>
    <x v="1"/>
    <n v="72"/>
    <n v="79.92"/>
    <n v="72"/>
    <x v="74"/>
    <x v="24"/>
    <x v="2"/>
    <x v="0"/>
  </r>
  <r>
    <d v="2021-03-31T00:00:00"/>
    <s v="P0042"/>
    <n v="3"/>
    <x v="2"/>
    <x v="1"/>
    <n v="0"/>
    <x v="10"/>
    <x v="1"/>
    <x v="0"/>
    <n v="120"/>
    <n v="162"/>
    <n v="360"/>
    <x v="75"/>
    <x v="25"/>
    <x v="2"/>
    <x v="0"/>
  </r>
  <r>
    <d v="2021-04-04T00:00:00"/>
    <s v="P0040"/>
    <n v="4"/>
    <x v="2"/>
    <x v="1"/>
    <n v="0"/>
    <x v="17"/>
    <x v="1"/>
    <x v="1"/>
    <n v="90"/>
    <n v="115.2"/>
    <n v="360"/>
    <x v="76"/>
    <x v="3"/>
    <x v="3"/>
    <x v="0"/>
  </r>
  <r>
    <d v="2021-04-04T00:00:00"/>
    <s v="P0009"/>
    <n v="9"/>
    <x v="1"/>
    <x v="1"/>
    <n v="0"/>
    <x v="37"/>
    <x v="3"/>
    <x v="3"/>
    <n v="6"/>
    <n v="7.8599999999999994"/>
    <n v="54"/>
    <x v="77"/>
    <x v="3"/>
    <x v="3"/>
    <x v="0"/>
  </r>
  <r>
    <d v="2021-04-05T00:00:00"/>
    <s v="P0031"/>
    <n v="15"/>
    <x v="1"/>
    <x v="0"/>
    <n v="0"/>
    <x v="5"/>
    <x v="4"/>
    <x v="1"/>
    <n v="93"/>
    <n v="104.16"/>
    <n v="1395"/>
    <x v="78"/>
    <x v="15"/>
    <x v="3"/>
    <x v="0"/>
  </r>
  <r>
    <d v="2021-04-09T00:00:00"/>
    <s v="P0005"/>
    <n v="3"/>
    <x v="1"/>
    <x v="0"/>
    <n v="0"/>
    <x v="24"/>
    <x v="3"/>
    <x v="0"/>
    <n v="133"/>
    <n v="155.61000000000001"/>
    <n v="399"/>
    <x v="79"/>
    <x v="4"/>
    <x v="3"/>
    <x v="0"/>
  </r>
  <r>
    <d v="2021-04-10T00:00:00"/>
    <s v="P0022"/>
    <n v="14"/>
    <x v="2"/>
    <x v="0"/>
    <n v="0"/>
    <x v="22"/>
    <x v="0"/>
    <x v="0"/>
    <n v="121"/>
    <n v="141.57"/>
    <n v="1694"/>
    <x v="80"/>
    <x v="26"/>
    <x v="3"/>
    <x v="0"/>
  </r>
  <r>
    <d v="2021-04-12T00:00:00"/>
    <s v="P0037"/>
    <n v="3"/>
    <x v="2"/>
    <x v="1"/>
    <n v="0"/>
    <x v="8"/>
    <x v="1"/>
    <x v="1"/>
    <n v="67"/>
    <n v="85.76"/>
    <n v="201"/>
    <x v="8"/>
    <x v="6"/>
    <x v="3"/>
    <x v="0"/>
  </r>
  <r>
    <d v="2021-04-12T00:00:00"/>
    <s v="P0029"/>
    <n v="4"/>
    <x v="2"/>
    <x v="0"/>
    <n v="0"/>
    <x v="19"/>
    <x v="4"/>
    <x v="2"/>
    <n v="47"/>
    <n v="53.11"/>
    <n v="188"/>
    <x v="81"/>
    <x v="6"/>
    <x v="3"/>
    <x v="0"/>
  </r>
  <r>
    <d v="2021-04-12T00:00:00"/>
    <s v="P0027"/>
    <n v="9"/>
    <x v="2"/>
    <x v="0"/>
    <n v="0"/>
    <x v="26"/>
    <x v="4"/>
    <x v="2"/>
    <n v="48"/>
    <n v="57.120000000000005"/>
    <n v="432"/>
    <x v="82"/>
    <x v="6"/>
    <x v="3"/>
    <x v="0"/>
  </r>
  <r>
    <d v="2021-04-12T00:00:00"/>
    <s v="P0033"/>
    <n v="13"/>
    <x v="2"/>
    <x v="1"/>
    <n v="0"/>
    <x v="38"/>
    <x v="4"/>
    <x v="1"/>
    <n v="95"/>
    <n v="119.7"/>
    <n v="1235"/>
    <x v="83"/>
    <x v="6"/>
    <x v="3"/>
    <x v="0"/>
  </r>
  <r>
    <d v="2021-04-15T00:00:00"/>
    <s v="P0017"/>
    <n v="3"/>
    <x v="2"/>
    <x v="0"/>
    <n v="0"/>
    <x v="39"/>
    <x v="2"/>
    <x v="0"/>
    <n v="134"/>
    <n v="156.78"/>
    <n v="402"/>
    <x v="84"/>
    <x v="17"/>
    <x v="3"/>
    <x v="0"/>
  </r>
  <r>
    <d v="2021-04-16T00:00:00"/>
    <s v="P0018"/>
    <n v="15"/>
    <x v="2"/>
    <x v="1"/>
    <n v="0"/>
    <x v="30"/>
    <x v="2"/>
    <x v="3"/>
    <n v="37"/>
    <n v="49.21"/>
    <n v="555"/>
    <x v="85"/>
    <x v="23"/>
    <x v="3"/>
    <x v="0"/>
  </r>
  <r>
    <d v="2021-04-18T00:00:00"/>
    <s v="P0038"/>
    <n v="9"/>
    <x v="0"/>
    <x v="0"/>
    <n v="0"/>
    <x v="1"/>
    <x v="1"/>
    <x v="1"/>
    <n v="72"/>
    <n v="79.92"/>
    <n v="648"/>
    <x v="86"/>
    <x v="7"/>
    <x v="3"/>
    <x v="0"/>
  </r>
  <r>
    <d v="2021-04-18T00:00:00"/>
    <s v="P0019"/>
    <n v="13"/>
    <x v="2"/>
    <x v="1"/>
    <n v="0"/>
    <x v="40"/>
    <x v="2"/>
    <x v="0"/>
    <n v="150"/>
    <n v="210"/>
    <n v="1950"/>
    <x v="87"/>
    <x v="7"/>
    <x v="3"/>
    <x v="0"/>
  </r>
  <r>
    <d v="2021-04-23T00:00:00"/>
    <s v="P0042"/>
    <n v="6"/>
    <x v="2"/>
    <x v="0"/>
    <n v="0"/>
    <x v="10"/>
    <x v="1"/>
    <x v="0"/>
    <n v="120"/>
    <n v="162"/>
    <n v="720"/>
    <x v="19"/>
    <x v="19"/>
    <x v="3"/>
    <x v="0"/>
  </r>
  <r>
    <d v="2021-04-23T00:00:00"/>
    <s v="P0028"/>
    <n v="10"/>
    <x v="2"/>
    <x v="0"/>
    <n v="0"/>
    <x v="33"/>
    <x v="4"/>
    <x v="3"/>
    <n v="37"/>
    <n v="41.81"/>
    <n v="370"/>
    <x v="56"/>
    <x v="19"/>
    <x v="3"/>
    <x v="0"/>
  </r>
  <r>
    <d v="2021-04-24T00:00:00"/>
    <s v="P0030"/>
    <n v="2"/>
    <x v="1"/>
    <x v="0"/>
    <n v="0"/>
    <x v="28"/>
    <x v="4"/>
    <x v="0"/>
    <n v="148"/>
    <n v="201.28"/>
    <n v="296"/>
    <x v="49"/>
    <x v="27"/>
    <x v="3"/>
    <x v="0"/>
  </r>
  <r>
    <d v="2021-04-26T00:00:00"/>
    <s v="P0037"/>
    <n v="3"/>
    <x v="2"/>
    <x v="0"/>
    <n v="0"/>
    <x v="8"/>
    <x v="1"/>
    <x v="1"/>
    <n v="67"/>
    <n v="85.76"/>
    <n v="201"/>
    <x v="8"/>
    <x v="12"/>
    <x v="3"/>
    <x v="0"/>
  </r>
  <r>
    <d v="2021-04-29T00:00:00"/>
    <s v="P0030"/>
    <n v="7"/>
    <x v="2"/>
    <x v="0"/>
    <n v="0"/>
    <x v="28"/>
    <x v="4"/>
    <x v="0"/>
    <n v="148"/>
    <n v="201.28"/>
    <n v="1036"/>
    <x v="88"/>
    <x v="28"/>
    <x v="3"/>
    <x v="0"/>
  </r>
  <r>
    <d v="2021-04-30T00:00:00"/>
    <s v="P0029"/>
    <n v="1"/>
    <x v="2"/>
    <x v="0"/>
    <n v="0"/>
    <x v="19"/>
    <x v="4"/>
    <x v="2"/>
    <n v="47"/>
    <n v="53.11"/>
    <n v="47"/>
    <x v="89"/>
    <x v="24"/>
    <x v="3"/>
    <x v="0"/>
  </r>
  <r>
    <d v="2021-05-01T00:00:00"/>
    <s v="P0018"/>
    <n v="3"/>
    <x v="1"/>
    <x v="1"/>
    <n v="0"/>
    <x v="30"/>
    <x v="2"/>
    <x v="3"/>
    <n v="37"/>
    <n v="49.21"/>
    <n v="111"/>
    <x v="90"/>
    <x v="0"/>
    <x v="4"/>
    <x v="0"/>
  </r>
  <r>
    <d v="2021-05-01T00:00:00"/>
    <s v="P0042"/>
    <n v="1"/>
    <x v="1"/>
    <x v="1"/>
    <n v="0"/>
    <x v="10"/>
    <x v="1"/>
    <x v="0"/>
    <n v="120"/>
    <n v="162"/>
    <n v="120"/>
    <x v="70"/>
    <x v="0"/>
    <x v="4"/>
    <x v="0"/>
  </r>
  <r>
    <d v="2021-05-03T00:00:00"/>
    <s v="P0034"/>
    <n v="3"/>
    <x v="1"/>
    <x v="0"/>
    <n v="0"/>
    <x v="13"/>
    <x v="4"/>
    <x v="2"/>
    <n v="55"/>
    <n v="58.3"/>
    <n v="165"/>
    <x v="91"/>
    <x v="2"/>
    <x v="4"/>
    <x v="0"/>
  </r>
  <r>
    <d v="2021-05-04T00:00:00"/>
    <s v="P0015"/>
    <n v="13"/>
    <x v="1"/>
    <x v="0"/>
    <n v="0"/>
    <x v="27"/>
    <x v="2"/>
    <x v="3"/>
    <n v="12"/>
    <n v="15.719999999999999"/>
    <n v="156"/>
    <x v="92"/>
    <x v="3"/>
    <x v="4"/>
    <x v="0"/>
  </r>
  <r>
    <d v="2021-05-04T00:00:00"/>
    <s v="P0014"/>
    <n v="4"/>
    <x v="2"/>
    <x v="1"/>
    <n v="0"/>
    <x v="9"/>
    <x v="2"/>
    <x v="1"/>
    <n v="112"/>
    <n v="146.72"/>
    <n v="448"/>
    <x v="9"/>
    <x v="3"/>
    <x v="4"/>
    <x v="0"/>
  </r>
  <r>
    <d v="2021-05-05T00:00:00"/>
    <s v="P0009"/>
    <n v="13"/>
    <x v="2"/>
    <x v="1"/>
    <n v="0"/>
    <x v="37"/>
    <x v="3"/>
    <x v="3"/>
    <n v="6"/>
    <n v="7.8599999999999994"/>
    <n v="78"/>
    <x v="93"/>
    <x v="15"/>
    <x v="4"/>
    <x v="0"/>
  </r>
  <r>
    <d v="2021-05-06T00:00:00"/>
    <s v="P0008"/>
    <n v="15"/>
    <x v="2"/>
    <x v="0"/>
    <n v="0"/>
    <x v="25"/>
    <x v="3"/>
    <x v="1"/>
    <n v="83"/>
    <n v="94.62"/>
    <n v="1245"/>
    <x v="94"/>
    <x v="16"/>
    <x v="4"/>
    <x v="0"/>
  </r>
  <r>
    <d v="2021-05-06T00:00:00"/>
    <s v="P0009"/>
    <n v="6"/>
    <x v="1"/>
    <x v="0"/>
    <n v="0"/>
    <x v="37"/>
    <x v="3"/>
    <x v="3"/>
    <n v="6"/>
    <n v="7.8599999999999994"/>
    <n v="36"/>
    <x v="95"/>
    <x v="16"/>
    <x v="4"/>
    <x v="0"/>
  </r>
  <r>
    <d v="2021-05-07T00:00:00"/>
    <s v="P0018"/>
    <n v="1"/>
    <x v="2"/>
    <x v="1"/>
    <n v="0"/>
    <x v="30"/>
    <x v="2"/>
    <x v="3"/>
    <n v="37"/>
    <n v="49.21"/>
    <n v="37"/>
    <x v="96"/>
    <x v="20"/>
    <x v="4"/>
    <x v="0"/>
  </r>
  <r>
    <d v="2021-05-09T00:00:00"/>
    <s v="P0016"/>
    <n v="6"/>
    <x v="1"/>
    <x v="0"/>
    <n v="0"/>
    <x v="21"/>
    <x v="2"/>
    <x v="3"/>
    <n v="13"/>
    <n v="16.64"/>
    <n v="78"/>
    <x v="97"/>
    <x v="4"/>
    <x v="4"/>
    <x v="0"/>
  </r>
  <r>
    <d v="2021-05-09T00:00:00"/>
    <s v="P0028"/>
    <n v="8"/>
    <x v="2"/>
    <x v="1"/>
    <n v="0"/>
    <x v="33"/>
    <x v="4"/>
    <x v="3"/>
    <n v="37"/>
    <n v="41.81"/>
    <n v="296"/>
    <x v="98"/>
    <x v="4"/>
    <x v="4"/>
    <x v="0"/>
  </r>
  <r>
    <d v="2021-05-12T00:00:00"/>
    <s v="P0016"/>
    <n v="3"/>
    <x v="2"/>
    <x v="0"/>
    <n v="0"/>
    <x v="21"/>
    <x v="2"/>
    <x v="3"/>
    <n v="13"/>
    <n v="16.64"/>
    <n v="39"/>
    <x v="99"/>
    <x v="6"/>
    <x v="4"/>
    <x v="0"/>
  </r>
  <r>
    <d v="2021-05-12T00:00:00"/>
    <s v="P0035"/>
    <n v="15"/>
    <x v="2"/>
    <x v="0"/>
    <n v="0"/>
    <x v="4"/>
    <x v="4"/>
    <x v="3"/>
    <n v="5"/>
    <n v="6.7"/>
    <n v="75"/>
    <x v="100"/>
    <x v="6"/>
    <x v="4"/>
    <x v="0"/>
  </r>
  <r>
    <d v="2021-05-13T00:00:00"/>
    <s v="P0029"/>
    <n v="4"/>
    <x v="2"/>
    <x v="0"/>
    <n v="0"/>
    <x v="19"/>
    <x v="4"/>
    <x v="2"/>
    <n v="47"/>
    <n v="53.11"/>
    <n v="188"/>
    <x v="81"/>
    <x v="22"/>
    <x v="4"/>
    <x v="0"/>
  </r>
  <r>
    <d v="2021-05-20T00:00:00"/>
    <s v="P0042"/>
    <n v="2"/>
    <x v="1"/>
    <x v="1"/>
    <n v="0"/>
    <x v="10"/>
    <x v="1"/>
    <x v="0"/>
    <n v="120"/>
    <n v="162"/>
    <n v="240"/>
    <x v="101"/>
    <x v="9"/>
    <x v="4"/>
    <x v="0"/>
  </r>
  <r>
    <d v="2021-05-23T00:00:00"/>
    <s v="P0040"/>
    <n v="11"/>
    <x v="2"/>
    <x v="0"/>
    <n v="0"/>
    <x v="17"/>
    <x v="1"/>
    <x v="1"/>
    <n v="90"/>
    <n v="115.2"/>
    <n v="990"/>
    <x v="102"/>
    <x v="19"/>
    <x v="4"/>
    <x v="0"/>
  </r>
  <r>
    <d v="2021-05-30T00:00:00"/>
    <s v="P0023"/>
    <n v="13"/>
    <x v="1"/>
    <x v="0"/>
    <n v="0"/>
    <x v="12"/>
    <x v="0"/>
    <x v="0"/>
    <n v="141"/>
    <n v="149.46"/>
    <n v="1833"/>
    <x v="103"/>
    <x v="24"/>
    <x v="4"/>
    <x v="0"/>
  </r>
  <r>
    <d v="2021-05-30T00:00:00"/>
    <s v="P0013"/>
    <n v="6"/>
    <x v="1"/>
    <x v="1"/>
    <n v="0"/>
    <x v="2"/>
    <x v="2"/>
    <x v="1"/>
    <n v="112"/>
    <n v="122.08"/>
    <n v="672"/>
    <x v="2"/>
    <x v="24"/>
    <x v="4"/>
    <x v="0"/>
  </r>
  <r>
    <d v="2021-06-03T00:00:00"/>
    <s v="P0021"/>
    <n v="10"/>
    <x v="2"/>
    <x v="1"/>
    <n v="0"/>
    <x v="32"/>
    <x v="0"/>
    <x v="0"/>
    <n v="126"/>
    <n v="162.54"/>
    <n v="1260"/>
    <x v="104"/>
    <x v="2"/>
    <x v="5"/>
    <x v="0"/>
  </r>
  <r>
    <d v="2021-06-04T00:00:00"/>
    <s v="P0020"/>
    <n v="8"/>
    <x v="0"/>
    <x v="0"/>
    <n v="0"/>
    <x v="14"/>
    <x v="0"/>
    <x v="2"/>
    <n v="61"/>
    <n v="76.25"/>
    <n v="488"/>
    <x v="105"/>
    <x v="3"/>
    <x v="5"/>
    <x v="0"/>
  </r>
  <r>
    <d v="2021-06-04T00:00:00"/>
    <s v="P0020"/>
    <n v="12"/>
    <x v="1"/>
    <x v="1"/>
    <n v="0"/>
    <x v="14"/>
    <x v="0"/>
    <x v="2"/>
    <n v="61"/>
    <n v="76.25"/>
    <n v="732"/>
    <x v="106"/>
    <x v="3"/>
    <x v="5"/>
    <x v="0"/>
  </r>
  <r>
    <d v="2021-06-05T00:00:00"/>
    <s v="P0022"/>
    <n v="15"/>
    <x v="0"/>
    <x v="0"/>
    <n v="0"/>
    <x v="22"/>
    <x v="0"/>
    <x v="0"/>
    <n v="121"/>
    <n v="141.57"/>
    <n v="1815"/>
    <x v="107"/>
    <x v="15"/>
    <x v="5"/>
    <x v="0"/>
  </r>
  <r>
    <d v="2021-06-05T00:00:00"/>
    <s v="P0035"/>
    <n v="10"/>
    <x v="2"/>
    <x v="0"/>
    <n v="0"/>
    <x v="4"/>
    <x v="4"/>
    <x v="3"/>
    <n v="5"/>
    <n v="6.7"/>
    <n v="50"/>
    <x v="108"/>
    <x v="15"/>
    <x v="5"/>
    <x v="0"/>
  </r>
  <r>
    <d v="2021-06-06T00:00:00"/>
    <s v="P0033"/>
    <n v="6"/>
    <x v="2"/>
    <x v="0"/>
    <n v="0"/>
    <x v="38"/>
    <x v="4"/>
    <x v="1"/>
    <n v="95"/>
    <n v="119.7"/>
    <n v="570"/>
    <x v="109"/>
    <x v="16"/>
    <x v="5"/>
    <x v="0"/>
  </r>
  <r>
    <d v="2021-06-08T00:00:00"/>
    <s v="P0028"/>
    <n v="11"/>
    <x v="2"/>
    <x v="0"/>
    <n v="0"/>
    <x v="33"/>
    <x v="4"/>
    <x v="3"/>
    <n v="37"/>
    <n v="41.81"/>
    <n v="407"/>
    <x v="110"/>
    <x v="21"/>
    <x v="5"/>
    <x v="0"/>
  </r>
  <r>
    <d v="2021-06-08T00:00:00"/>
    <s v="P0004"/>
    <n v="11"/>
    <x v="0"/>
    <x v="1"/>
    <n v="0"/>
    <x v="3"/>
    <x v="3"/>
    <x v="2"/>
    <n v="44"/>
    <n v="48.84"/>
    <n v="484"/>
    <x v="111"/>
    <x v="21"/>
    <x v="5"/>
    <x v="0"/>
  </r>
  <r>
    <d v="2021-06-09T00:00:00"/>
    <s v="P0001"/>
    <n v="7"/>
    <x v="2"/>
    <x v="0"/>
    <n v="0"/>
    <x v="16"/>
    <x v="3"/>
    <x v="1"/>
    <n v="98"/>
    <n v="103.88"/>
    <n v="686"/>
    <x v="25"/>
    <x v="4"/>
    <x v="5"/>
    <x v="0"/>
  </r>
  <r>
    <d v="2021-06-11T00:00:00"/>
    <s v="P0032"/>
    <n v="12"/>
    <x v="0"/>
    <x v="1"/>
    <n v="0"/>
    <x v="18"/>
    <x v="4"/>
    <x v="1"/>
    <n v="89"/>
    <n v="117.48"/>
    <n v="1068"/>
    <x v="112"/>
    <x v="5"/>
    <x v="5"/>
    <x v="0"/>
  </r>
  <r>
    <d v="2021-06-12T00:00:00"/>
    <s v="P0041"/>
    <n v="6"/>
    <x v="2"/>
    <x v="0"/>
    <n v="0"/>
    <x v="41"/>
    <x v="1"/>
    <x v="0"/>
    <n v="138"/>
    <n v="173.88"/>
    <n v="828"/>
    <x v="113"/>
    <x v="6"/>
    <x v="5"/>
    <x v="0"/>
  </r>
  <r>
    <d v="2021-06-14T00:00:00"/>
    <s v="P0025"/>
    <n v="10"/>
    <x v="1"/>
    <x v="1"/>
    <n v="0"/>
    <x v="7"/>
    <x v="0"/>
    <x v="3"/>
    <n v="7"/>
    <n v="8.33"/>
    <n v="70"/>
    <x v="114"/>
    <x v="29"/>
    <x v="5"/>
    <x v="0"/>
  </r>
  <r>
    <d v="2021-06-16T00:00:00"/>
    <s v="P0019"/>
    <n v="5"/>
    <x v="0"/>
    <x v="1"/>
    <n v="0"/>
    <x v="40"/>
    <x v="2"/>
    <x v="0"/>
    <n v="150"/>
    <n v="210"/>
    <n v="750"/>
    <x v="115"/>
    <x v="23"/>
    <x v="5"/>
    <x v="0"/>
  </r>
  <r>
    <d v="2021-06-16T00:00:00"/>
    <s v="P0015"/>
    <n v="12"/>
    <x v="1"/>
    <x v="1"/>
    <n v="0"/>
    <x v="27"/>
    <x v="2"/>
    <x v="3"/>
    <n v="12"/>
    <n v="15.719999999999999"/>
    <n v="144"/>
    <x v="116"/>
    <x v="23"/>
    <x v="5"/>
    <x v="0"/>
  </r>
  <r>
    <d v="2021-06-16T00:00:00"/>
    <s v="P0039"/>
    <n v="11"/>
    <x v="2"/>
    <x v="1"/>
    <n v="0"/>
    <x v="34"/>
    <x v="1"/>
    <x v="3"/>
    <n v="37"/>
    <n v="42.55"/>
    <n v="407"/>
    <x v="57"/>
    <x v="23"/>
    <x v="5"/>
    <x v="0"/>
  </r>
  <r>
    <d v="2021-06-18T00:00:00"/>
    <s v="P0025"/>
    <n v="13"/>
    <x v="2"/>
    <x v="1"/>
    <n v="0"/>
    <x v="7"/>
    <x v="0"/>
    <x v="3"/>
    <n v="7"/>
    <n v="8.33"/>
    <n v="91"/>
    <x v="117"/>
    <x v="7"/>
    <x v="5"/>
    <x v="0"/>
  </r>
  <r>
    <d v="2021-06-19T00:00:00"/>
    <s v="P0041"/>
    <n v="5"/>
    <x v="2"/>
    <x v="0"/>
    <n v="0"/>
    <x v="41"/>
    <x v="1"/>
    <x v="0"/>
    <n v="138"/>
    <n v="173.88"/>
    <n v="690"/>
    <x v="118"/>
    <x v="8"/>
    <x v="5"/>
    <x v="0"/>
  </r>
  <r>
    <d v="2021-06-20T00:00:00"/>
    <s v="P0016"/>
    <n v="1"/>
    <x v="0"/>
    <x v="1"/>
    <n v="0"/>
    <x v="21"/>
    <x v="2"/>
    <x v="3"/>
    <n v="13"/>
    <n v="16.64"/>
    <n v="13"/>
    <x v="119"/>
    <x v="9"/>
    <x v="5"/>
    <x v="0"/>
  </r>
  <r>
    <d v="2021-06-23T00:00:00"/>
    <s v="P0016"/>
    <n v="4"/>
    <x v="2"/>
    <x v="0"/>
    <n v="0"/>
    <x v="21"/>
    <x v="2"/>
    <x v="3"/>
    <n v="13"/>
    <n v="16.64"/>
    <n v="52"/>
    <x v="120"/>
    <x v="19"/>
    <x v="5"/>
    <x v="0"/>
  </r>
  <r>
    <d v="2021-06-24T00:00:00"/>
    <s v="P0011"/>
    <n v="13"/>
    <x v="2"/>
    <x v="0"/>
    <n v="0"/>
    <x v="31"/>
    <x v="2"/>
    <x v="2"/>
    <n v="44"/>
    <n v="48.4"/>
    <n v="572"/>
    <x v="121"/>
    <x v="27"/>
    <x v="5"/>
    <x v="0"/>
  </r>
  <r>
    <d v="2021-06-26T00:00:00"/>
    <s v="P0009"/>
    <n v="7"/>
    <x v="1"/>
    <x v="0"/>
    <n v="0"/>
    <x v="37"/>
    <x v="3"/>
    <x v="3"/>
    <n v="6"/>
    <n v="7.8599999999999994"/>
    <n v="42"/>
    <x v="122"/>
    <x v="12"/>
    <x v="5"/>
    <x v="0"/>
  </r>
  <r>
    <d v="2021-06-27T00:00:00"/>
    <s v="P0005"/>
    <n v="11"/>
    <x v="2"/>
    <x v="1"/>
    <n v="0"/>
    <x v="24"/>
    <x v="3"/>
    <x v="0"/>
    <n v="133"/>
    <n v="155.61000000000001"/>
    <n v="1463"/>
    <x v="123"/>
    <x v="13"/>
    <x v="5"/>
    <x v="0"/>
  </r>
  <r>
    <d v="2021-06-28T00:00:00"/>
    <s v="P0021"/>
    <n v="2"/>
    <x v="1"/>
    <x v="1"/>
    <n v="0"/>
    <x v="32"/>
    <x v="0"/>
    <x v="0"/>
    <n v="126"/>
    <n v="162.54"/>
    <n v="252"/>
    <x v="124"/>
    <x v="14"/>
    <x v="5"/>
    <x v="0"/>
  </r>
  <r>
    <d v="2021-06-28T00:00:00"/>
    <s v="P0035"/>
    <n v="7"/>
    <x v="1"/>
    <x v="0"/>
    <n v="0"/>
    <x v="4"/>
    <x v="4"/>
    <x v="3"/>
    <n v="5"/>
    <n v="6.7"/>
    <n v="35"/>
    <x v="21"/>
    <x v="14"/>
    <x v="5"/>
    <x v="0"/>
  </r>
  <r>
    <d v="2021-06-29T00:00:00"/>
    <s v="P0014"/>
    <n v="4"/>
    <x v="2"/>
    <x v="0"/>
    <n v="0"/>
    <x v="9"/>
    <x v="2"/>
    <x v="1"/>
    <n v="112"/>
    <n v="146.72"/>
    <n v="448"/>
    <x v="9"/>
    <x v="28"/>
    <x v="5"/>
    <x v="0"/>
  </r>
  <r>
    <d v="2021-07-01T00:00:00"/>
    <s v="P0005"/>
    <n v="11"/>
    <x v="2"/>
    <x v="1"/>
    <n v="0"/>
    <x v="24"/>
    <x v="3"/>
    <x v="0"/>
    <n v="133"/>
    <n v="155.61000000000001"/>
    <n v="1463"/>
    <x v="123"/>
    <x v="0"/>
    <x v="6"/>
    <x v="0"/>
  </r>
  <r>
    <d v="2021-07-02T00:00:00"/>
    <s v="P0010"/>
    <n v="11"/>
    <x v="2"/>
    <x v="1"/>
    <n v="0"/>
    <x v="20"/>
    <x v="2"/>
    <x v="0"/>
    <n v="148"/>
    <n v="164.28"/>
    <n v="1628"/>
    <x v="125"/>
    <x v="1"/>
    <x v="6"/>
    <x v="0"/>
  </r>
  <r>
    <d v="2021-07-03T00:00:00"/>
    <s v="P0033"/>
    <n v="9"/>
    <x v="1"/>
    <x v="1"/>
    <n v="0"/>
    <x v="38"/>
    <x v="4"/>
    <x v="1"/>
    <n v="95"/>
    <n v="119.7"/>
    <n v="855"/>
    <x v="126"/>
    <x v="2"/>
    <x v="6"/>
    <x v="0"/>
  </r>
  <r>
    <d v="2021-07-03T00:00:00"/>
    <s v="P0003"/>
    <n v="8"/>
    <x v="1"/>
    <x v="1"/>
    <n v="0"/>
    <x v="6"/>
    <x v="3"/>
    <x v="1"/>
    <n v="71"/>
    <n v="80.94"/>
    <n v="568"/>
    <x v="6"/>
    <x v="2"/>
    <x v="6"/>
    <x v="0"/>
  </r>
  <r>
    <d v="2021-07-05T00:00:00"/>
    <s v="P0002"/>
    <n v="8"/>
    <x v="2"/>
    <x v="0"/>
    <n v="0"/>
    <x v="29"/>
    <x v="3"/>
    <x v="1"/>
    <n v="105"/>
    <n v="142.80000000000001"/>
    <n v="840"/>
    <x v="63"/>
    <x v="15"/>
    <x v="6"/>
    <x v="0"/>
  </r>
  <r>
    <d v="2021-07-06T00:00:00"/>
    <s v="P0041"/>
    <n v="15"/>
    <x v="2"/>
    <x v="1"/>
    <n v="0"/>
    <x v="41"/>
    <x v="1"/>
    <x v="0"/>
    <n v="138"/>
    <n v="173.88"/>
    <n v="2070"/>
    <x v="127"/>
    <x v="16"/>
    <x v="6"/>
    <x v="0"/>
  </r>
  <r>
    <d v="2021-07-08T00:00:00"/>
    <s v="P0004"/>
    <n v="10"/>
    <x v="2"/>
    <x v="0"/>
    <n v="0"/>
    <x v="3"/>
    <x v="3"/>
    <x v="2"/>
    <n v="44"/>
    <n v="48.84"/>
    <n v="440"/>
    <x v="28"/>
    <x v="21"/>
    <x v="6"/>
    <x v="0"/>
  </r>
  <r>
    <d v="2021-07-10T00:00:00"/>
    <s v="P0034"/>
    <n v="6"/>
    <x v="0"/>
    <x v="1"/>
    <n v="0"/>
    <x v="13"/>
    <x v="4"/>
    <x v="2"/>
    <n v="55"/>
    <n v="58.3"/>
    <n v="330"/>
    <x v="20"/>
    <x v="26"/>
    <x v="6"/>
    <x v="0"/>
  </r>
  <r>
    <d v="2021-07-11T00:00:00"/>
    <s v="P0009"/>
    <n v="4"/>
    <x v="0"/>
    <x v="0"/>
    <n v="0"/>
    <x v="37"/>
    <x v="3"/>
    <x v="3"/>
    <n v="6"/>
    <n v="7.8599999999999994"/>
    <n v="24"/>
    <x v="128"/>
    <x v="5"/>
    <x v="6"/>
    <x v="0"/>
  </r>
  <r>
    <d v="2021-07-13T00:00:00"/>
    <s v="P0019"/>
    <n v="1"/>
    <x v="2"/>
    <x v="1"/>
    <n v="0"/>
    <x v="40"/>
    <x v="2"/>
    <x v="0"/>
    <n v="150"/>
    <n v="210"/>
    <n v="150"/>
    <x v="129"/>
    <x v="22"/>
    <x v="6"/>
    <x v="0"/>
  </r>
  <r>
    <d v="2021-07-16T00:00:00"/>
    <s v="P0023"/>
    <n v="8"/>
    <x v="0"/>
    <x v="1"/>
    <n v="0"/>
    <x v="12"/>
    <x v="0"/>
    <x v="0"/>
    <n v="141"/>
    <n v="149.46"/>
    <n v="1128"/>
    <x v="130"/>
    <x v="23"/>
    <x v="6"/>
    <x v="0"/>
  </r>
  <r>
    <d v="2021-07-18T00:00:00"/>
    <s v="P0027"/>
    <n v="14"/>
    <x v="1"/>
    <x v="0"/>
    <n v="0"/>
    <x v="26"/>
    <x v="4"/>
    <x v="2"/>
    <n v="48"/>
    <n v="57.120000000000005"/>
    <n v="672"/>
    <x v="131"/>
    <x v="7"/>
    <x v="6"/>
    <x v="0"/>
  </r>
  <r>
    <d v="2021-07-20T00:00:00"/>
    <s v="P0038"/>
    <n v="11"/>
    <x v="1"/>
    <x v="0"/>
    <n v="0"/>
    <x v="1"/>
    <x v="1"/>
    <x v="1"/>
    <n v="72"/>
    <n v="79.92"/>
    <n v="792"/>
    <x v="132"/>
    <x v="9"/>
    <x v="6"/>
    <x v="0"/>
  </r>
  <r>
    <d v="2021-07-20T00:00:00"/>
    <s v="P0043"/>
    <n v="5"/>
    <x v="2"/>
    <x v="0"/>
    <n v="0"/>
    <x v="23"/>
    <x v="1"/>
    <x v="1"/>
    <n v="67"/>
    <n v="83.08"/>
    <n v="335"/>
    <x v="133"/>
    <x v="9"/>
    <x v="6"/>
    <x v="0"/>
  </r>
  <r>
    <d v="2021-07-21T00:00:00"/>
    <s v="P0029"/>
    <n v="15"/>
    <x v="2"/>
    <x v="0"/>
    <n v="0"/>
    <x v="19"/>
    <x v="4"/>
    <x v="2"/>
    <n v="47"/>
    <n v="53.11"/>
    <n v="705"/>
    <x v="134"/>
    <x v="10"/>
    <x v="6"/>
    <x v="0"/>
  </r>
  <r>
    <d v="2021-07-22T00:00:00"/>
    <s v="P0026"/>
    <n v="3"/>
    <x v="0"/>
    <x v="1"/>
    <n v="0"/>
    <x v="42"/>
    <x v="4"/>
    <x v="3"/>
    <n v="18"/>
    <n v="24.66"/>
    <n v="54"/>
    <x v="135"/>
    <x v="18"/>
    <x v="6"/>
    <x v="0"/>
  </r>
  <r>
    <d v="2021-07-22T00:00:00"/>
    <s v="P0024"/>
    <n v="14"/>
    <x v="1"/>
    <x v="1"/>
    <n v="0"/>
    <x v="0"/>
    <x v="0"/>
    <x v="0"/>
    <n v="144"/>
    <n v="156.96"/>
    <n v="2016"/>
    <x v="65"/>
    <x v="18"/>
    <x v="6"/>
    <x v="0"/>
  </r>
  <r>
    <d v="2021-07-23T00:00:00"/>
    <s v="P0036"/>
    <n v="7"/>
    <x v="0"/>
    <x v="0"/>
    <n v="0"/>
    <x v="43"/>
    <x v="4"/>
    <x v="1"/>
    <n v="90"/>
    <n v="96.3"/>
    <n v="630"/>
    <x v="136"/>
    <x v="19"/>
    <x v="6"/>
    <x v="0"/>
  </r>
  <r>
    <d v="2021-07-23T00:00:00"/>
    <s v="P0037"/>
    <n v="8"/>
    <x v="2"/>
    <x v="0"/>
    <n v="0"/>
    <x v="8"/>
    <x v="1"/>
    <x v="1"/>
    <n v="67"/>
    <n v="85.76"/>
    <n v="536"/>
    <x v="137"/>
    <x v="19"/>
    <x v="6"/>
    <x v="0"/>
  </r>
  <r>
    <d v="2021-07-24T00:00:00"/>
    <s v="P0009"/>
    <n v="4"/>
    <x v="1"/>
    <x v="1"/>
    <n v="0"/>
    <x v="37"/>
    <x v="3"/>
    <x v="3"/>
    <n v="6"/>
    <n v="7.8599999999999994"/>
    <n v="24"/>
    <x v="128"/>
    <x v="27"/>
    <x v="6"/>
    <x v="0"/>
  </r>
  <r>
    <d v="2021-07-29T00:00:00"/>
    <s v="P0044"/>
    <n v="15"/>
    <x v="1"/>
    <x v="1"/>
    <n v="0"/>
    <x v="11"/>
    <x v="1"/>
    <x v="1"/>
    <n v="76"/>
    <n v="82.08"/>
    <n v="1140"/>
    <x v="138"/>
    <x v="28"/>
    <x v="6"/>
    <x v="0"/>
  </r>
  <r>
    <d v="2021-08-01T00:00:00"/>
    <s v="P0001"/>
    <n v="11"/>
    <x v="2"/>
    <x v="1"/>
    <n v="0"/>
    <x v="16"/>
    <x v="3"/>
    <x v="1"/>
    <n v="98"/>
    <n v="103.88"/>
    <n v="1078"/>
    <x v="139"/>
    <x v="0"/>
    <x v="7"/>
    <x v="0"/>
  </r>
  <r>
    <d v="2021-08-02T00:00:00"/>
    <s v="P0023"/>
    <n v="3"/>
    <x v="2"/>
    <x v="0"/>
    <n v="0"/>
    <x v="12"/>
    <x v="0"/>
    <x v="0"/>
    <n v="141"/>
    <n v="149.46"/>
    <n v="423"/>
    <x v="13"/>
    <x v="1"/>
    <x v="7"/>
    <x v="0"/>
  </r>
  <r>
    <d v="2021-08-03T00:00:00"/>
    <s v="P0022"/>
    <n v="13"/>
    <x v="1"/>
    <x v="0"/>
    <n v="0"/>
    <x v="22"/>
    <x v="0"/>
    <x v="0"/>
    <n v="121"/>
    <n v="141.57"/>
    <n v="1573"/>
    <x v="140"/>
    <x v="2"/>
    <x v="7"/>
    <x v="0"/>
  </r>
  <r>
    <d v="2021-08-03T00:00:00"/>
    <s v="P0034"/>
    <n v="12"/>
    <x v="1"/>
    <x v="0"/>
    <n v="0"/>
    <x v="13"/>
    <x v="4"/>
    <x v="2"/>
    <n v="55"/>
    <n v="58.3"/>
    <n v="660"/>
    <x v="141"/>
    <x v="2"/>
    <x v="7"/>
    <x v="0"/>
  </r>
  <r>
    <d v="2021-08-05T00:00:00"/>
    <s v="P0028"/>
    <n v="14"/>
    <x v="2"/>
    <x v="1"/>
    <n v="0"/>
    <x v="33"/>
    <x v="4"/>
    <x v="3"/>
    <n v="37"/>
    <n v="41.81"/>
    <n v="518"/>
    <x v="142"/>
    <x v="15"/>
    <x v="7"/>
    <x v="0"/>
  </r>
  <r>
    <d v="2021-08-06T00:00:00"/>
    <s v="P0037"/>
    <n v="1"/>
    <x v="0"/>
    <x v="1"/>
    <n v="0"/>
    <x v="8"/>
    <x v="1"/>
    <x v="1"/>
    <n v="67"/>
    <n v="85.76"/>
    <n v="67"/>
    <x v="143"/>
    <x v="16"/>
    <x v="7"/>
    <x v="0"/>
  </r>
  <r>
    <d v="2021-08-10T00:00:00"/>
    <s v="P0005"/>
    <n v="4"/>
    <x v="0"/>
    <x v="1"/>
    <n v="0"/>
    <x v="24"/>
    <x v="3"/>
    <x v="0"/>
    <n v="133"/>
    <n v="155.61000000000001"/>
    <n v="532"/>
    <x v="144"/>
    <x v="26"/>
    <x v="7"/>
    <x v="0"/>
  </r>
  <r>
    <d v="2021-08-10T00:00:00"/>
    <s v="P0044"/>
    <n v="10"/>
    <x v="1"/>
    <x v="1"/>
    <n v="0"/>
    <x v="11"/>
    <x v="1"/>
    <x v="1"/>
    <n v="76"/>
    <n v="82.08"/>
    <n v="760"/>
    <x v="145"/>
    <x v="26"/>
    <x v="7"/>
    <x v="0"/>
  </r>
  <r>
    <d v="2021-08-10T00:00:00"/>
    <s v="P0006"/>
    <n v="6"/>
    <x v="2"/>
    <x v="1"/>
    <n v="0"/>
    <x v="15"/>
    <x v="3"/>
    <x v="1"/>
    <n v="75"/>
    <n v="85.5"/>
    <n v="450"/>
    <x v="146"/>
    <x v="26"/>
    <x v="7"/>
    <x v="0"/>
  </r>
  <r>
    <d v="2021-08-11T00:00:00"/>
    <s v="P0023"/>
    <n v="4"/>
    <x v="2"/>
    <x v="0"/>
    <n v="0"/>
    <x v="12"/>
    <x v="0"/>
    <x v="0"/>
    <n v="141"/>
    <n v="149.46"/>
    <n v="564"/>
    <x v="147"/>
    <x v="5"/>
    <x v="7"/>
    <x v="0"/>
  </r>
  <r>
    <d v="2021-08-13T00:00:00"/>
    <s v="P0011"/>
    <n v="13"/>
    <x v="2"/>
    <x v="0"/>
    <n v="0"/>
    <x v="31"/>
    <x v="2"/>
    <x v="2"/>
    <n v="44"/>
    <n v="48.4"/>
    <n v="572"/>
    <x v="121"/>
    <x v="22"/>
    <x v="7"/>
    <x v="0"/>
  </r>
  <r>
    <d v="2021-08-13T00:00:00"/>
    <s v="P0027"/>
    <n v="9"/>
    <x v="2"/>
    <x v="0"/>
    <n v="0"/>
    <x v="26"/>
    <x v="4"/>
    <x v="2"/>
    <n v="48"/>
    <n v="57.120000000000005"/>
    <n v="432"/>
    <x v="82"/>
    <x v="22"/>
    <x v="7"/>
    <x v="0"/>
  </r>
  <r>
    <d v="2021-08-16T00:00:00"/>
    <s v="P0003"/>
    <n v="3"/>
    <x v="1"/>
    <x v="0"/>
    <n v="0"/>
    <x v="6"/>
    <x v="3"/>
    <x v="1"/>
    <n v="71"/>
    <n v="80.94"/>
    <n v="213"/>
    <x v="148"/>
    <x v="23"/>
    <x v="7"/>
    <x v="0"/>
  </r>
  <r>
    <d v="2021-08-18T00:00:00"/>
    <s v="P0025"/>
    <n v="6"/>
    <x v="2"/>
    <x v="0"/>
    <n v="0"/>
    <x v="7"/>
    <x v="0"/>
    <x v="3"/>
    <n v="7"/>
    <n v="8.33"/>
    <n v="42"/>
    <x v="149"/>
    <x v="7"/>
    <x v="7"/>
    <x v="0"/>
  </r>
  <r>
    <d v="2021-08-20T00:00:00"/>
    <s v="P0020"/>
    <n v="15"/>
    <x v="2"/>
    <x v="1"/>
    <n v="0"/>
    <x v="14"/>
    <x v="0"/>
    <x v="2"/>
    <n v="61"/>
    <n v="76.25"/>
    <n v="915"/>
    <x v="150"/>
    <x v="9"/>
    <x v="7"/>
    <x v="0"/>
  </r>
  <r>
    <d v="2021-08-20T00:00:00"/>
    <s v="P0031"/>
    <n v="9"/>
    <x v="2"/>
    <x v="0"/>
    <n v="0"/>
    <x v="5"/>
    <x v="4"/>
    <x v="1"/>
    <n v="93"/>
    <n v="104.16"/>
    <n v="837"/>
    <x v="151"/>
    <x v="9"/>
    <x v="7"/>
    <x v="0"/>
  </r>
  <r>
    <d v="2021-08-20T00:00:00"/>
    <s v="P0028"/>
    <n v="13"/>
    <x v="2"/>
    <x v="0"/>
    <n v="0"/>
    <x v="33"/>
    <x v="4"/>
    <x v="3"/>
    <n v="37"/>
    <n v="41.81"/>
    <n v="481"/>
    <x v="152"/>
    <x v="9"/>
    <x v="7"/>
    <x v="0"/>
  </r>
  <r>
    <d v="2021-08-26T00:00:00"/>
    <s v="P0039"/>
    <n v="4"/>
    <x v="2"/>
    <x v="0"/>
    <n v="0"/>
    <x v="34"/>
    <x v="1"/>
    <x v="3"/>
    <n v="37"/>
    <n v="42.55"/>
    <n v="148"/>
    <x v="153"/>
    <x v="12"/>
    <x v="7"/>
    <x v="0"/>
  </r>
  <r>
    <d v="2021-08-29T00:00:00"/>
    <s v="P0034"/>
    <n v="12"/>
    <x v="0"/>
    <x v="0"/>
    <n v="0"/>
    <x v="13"/>
    <x v="4"/>
    <x v="2"/>
    <n v="55"/>
    <n v="58.3"/>
    <n v="660"/>
    <x v="141"/>
    <x v="28"/>
    <x v="7"/>
    <x v="0"/>
  </r>
  <r>
    <d v="2021-08-30T00:00:00"/>
    <s v="P0013"/>
    <n v="13"/>
    <x v="2"/>
    <x v="0"/>
    <n v="0"/>
    <x v="2"/>
    <x v="2"/>
    <x v="1"/>
    <n v="112"/>
    <n v="122.08"/>
    <n v="1456"/>
    <x v="154"/>
    <x v="24"/>
    <x v="7"/>
    <x v="0"/>
  </r>
  <r>
    <d v="2021-08-31T00:00:00"/>
    <s v="P0001"/>
    <n v="2"/>
    <x v="2"/>
    <x v="0"/>
    <n v="0"/>
    <x v="16"/>
    <x v="3"/>
    <x v="1"/>
    <n v="98"/>
    <n v="103.88"/>
    <n v="196"/>
    <x v="155"/>
    <x v="25"/>
    <x v="7"/>
    <x v="0"/>
  </r>
  <r>
    <d v="2021-08-31T00:00:00"/>
    <s v="P0035"/>
    <n v="11"/>
    <x v="2"/>
    <x v="0"/>
    <n v="0"/>
    <x v="4"/>
    <x v="4"/>
    <x v="3"/>
    <n v="5"/>
    <n v="6.7"/>
    <n v="55"/>
    <x v="156"/>
    <x v="25"/>
    <x v="7"/>
    <x v="0"/>
  </r>
  <r>
    <d v="2021-09-01T00:00:00"/>
    <s v="P0024"/>
    <n v="1"/>
    <x v="0"/>
    <x v="1"/>
    <n v="0"/>
    <x v="0"/>
    <x v="0"/>
    <x v="0"/>
    <n v="144"/>
    <n v="156.96"/>
    <n v="144"/>
    <x v="157"/>
    <x v="0"/>
    <x v="8"/>
    <x v="0"/>
  </r>
  <r>
    <d v="2021-09-01T00:00:00"/>
    <s v="P0003"/>
    <n v="14"/>
    <x v="1"/>
    <x v="0"/>
    <n v="0"/>
    <x v="6"/>
    <x v="3"/>
    <x v="1"/>
    <n v="71"/>
    <n v="80.94"/>
    <n v="994"/>
    <x v="158"/>
    <x v="0"/>
    <x v="8"/>
    <x v="0"/>
  </r>
  <r>
    <d v="2021-09-03T00:00:00"/>
    <s v="P0041"/>
    <n v="8"/>
    <x v="2"/>
    <x v="0"/>
    <n v="0"/>
    <x v="41"/>
    <x v="1"/>
    <x v="0"/>
    <n v="138"/>
    <n v="173.88"/>
    <n v="1104"/>
    <x v="159"/>
    <x v="2"/>
    <x v="8"/>
    <x v="0"/>
  </r>
  <r>
    <d v="2021-09-04T00:00:00"/>
    <s v="P0028"/>
    <n v="7"/>
    <x v="2"/>
    <x v="0"/>
    <n v="0"/>
    <x v="33"/>
    <x v="4"/>
    <x v="3"/>
    <n v="37"/>
    <n v="41.81"/>
    <n v="259"/>
    <x v="160"/>
    <x v="3"/>
    <x v="8"/>
    <x v="0"/>
  </r>
  <r>
    <d v="2021-09-04T00:00:00"/>
    <s v="P0023"/>
    <n v="15"/>
    <x v="2"/>
    <x v="0"/>
    <n v="0"/>
    <x v="12"/>
    <x v="0"/>
    <x v="0"/>
    <n v="141"/>
    <n v="149.46"/>
    <n v="2115"/>
    <x v="161"/>
    <x v="3"/>
    <x v="8"/>
    <x v="0"/>
  </r>
  <r>
    <d v="2021-09-05T00:00:00"/>
    <s v="P0032"/>
    <n v="1"/>
    <x v="2"/>
    <x v="1"/>
    <n v="0"/>
    <x v="18"/>
    <x v="4"/>
    <x v="1"/>
    <n v="89"/>
    <n v="117.48"/>
    <n v="89"/>
    <x v="162"/>
    <x v="15"/>
    <x v="8"/>
    <x v="0"/>
  </r>
  <r>
    <d v="2021-09-07T00:00:00"/>
    <s v="P0019"/>
    <n v="5"/>
    <x v="2"/>
    <x v="0"/>
    <n v="0"/>
    <x v="40"/>
    <x v="2"/>
    <x v="0"/>
    <n v="150"/>
    <n v="210"/>
    <n v="750"/>
    <x v="115"/>
    <x v="20"/>
    <x v="8"/>
    <x v="0"/>
  </r>
  <r>
    <d v="2021-09-09T00:00:00"/>
    <s v="P0044"/>
    <n v="4"/>
    <x v="2"/>
    <x v="0"/>
    <n v="0"/>
    <x v="11"/>
    <x v="1"/>
    <x v="1"/>
    <n v="76"/>
    <n v="82.08"/>
    <n v="304"/>
    <x v="163"/>
    <x v="4"/>
    <x v="8"/>
    <x v="0"/>
  </r>
  <r>
    <d v="2021-09-10T00:00:00"/>
    <s v="P0030"/>
    <n v="6"/>
    <x v="2"/>
    <x v="0"/>
    <n v="0"/>
    <x v="28"/>
    <x v="4"/>
    <x v="0"/>
    <n v="148"/>
    <n v="201.28"/>
    <n v="888"/>
    <x v="164"/>
    <x v="26"/>
    <x v="8"/>
    <x v="0"/>
  </r>
  <r>
    <d v="2021-09-10T00:00:00"/>
    <s v="P0001"/>
    <n v="9"/>
    <x v="0"/>
    <x v="0"/>
    <n v="0"/>
    <x v="16"/>
    <x v="3"/>
    <x v="1"/>
    <n v="98"/>
    <n v="103.88"/>
    <n v="882"/>
    <x v="165"/>
    <x v="26"/>
    <x v="8"/>
    <x v="0"/>
  </r>
  <r>
    <d v="2021-09-10T00:00:00"/>
    <s v="P0026"/>
    <n v="2"/>
    <x v="2"/>
    <x v="0"/>
    <n v="0"/>
    <x v="42"/>
    <x v="4"/>
    <x v="3"/>
    <n v="18"/>
    <n v="24.66"/>
    <n v="36"/>
    <x v="166"/>
    <x v="26"/>
    <x v="8"/>
    <x v="0"/>
  </r>
  <r>
    <d v="2021-09-11T00:00:00"/>
    <s v="P0001"/>
    <n v="6"/>
    <x v="0"/>
    <x v="0"/>
    <n v="0"/>
    <x v="16"/>
    <x v="3"/>
    <x v="1"/>
    <n v="98"/>
    <n v="103.88"/>
    <n v="588"/>
    <x v="167"/>
    <x v="5"/>
    <x v="8"/>
    <x v="0"/>
  </r>
  <r>
    <d v="2021-09-13T00:00:00"/>
    <s v="P0041"/>
    <n v="7"/>
    <x v="2"/>
    <x v="1"/>
    <n v="0"/>
    <x v="41"/>
    <x v="1"/>
    <x v="0"/>
    <n v="138"/>
    <n v="173.88"/>
    <n v="966"/>
    <x v="168"/>
    <x v="22"/>
    <x v="8"/>
    <x v="0"/>
  </r>
  <r>
    <d v="2021-09-15T00:00:00"/>
    <s v="P0042"/>
    <n v="6"/>
    <x v="2"/>
    <x v="0"/>
    <n v="0"/>
    <x v="10"/>
    <x v="1"/>
    <x v="0"/>
    <n v="120"/>
    <n v="162"/>
    <n v="720"/>
    <x v="19"/>
    <x v="17"/>
    <x v="8"/>
    <x v="0"/>
  </r>
  <r>
    <d v="2021-09-15T00:00:00"/>
    <s v="P0042"/>
    <n v="14"/>
    <x v="2"/>
    <x v="0"/>
    <n v="0"/>
    <x v="10"/>
    <x v="1"/>
    <x v="0"/>
    <n v="120"/>
    <n v="162"/>
    <n v="1680"/>
    <x v="169"/>
    <x v="17"/>
    <x v="8"/>
    <x v="0"/>
  </r>
  <r>
    <d v="2021-09-21T00:00:00"/>
    <s v="P0020"/>
    <n v="7"/>
    <x v="0"/>
    <x v="1"/>
    <n v="0"/>
    <x v="14"/>
    <x v="0"/>
    <x v="2"/>
    <n v="61"/>
    <n v="76.25"/>
    <n v="427"/>
    <x v="170"/>
    <x v="10"/>
    <x v="8"/>
    <x v="0"/>
  </r>
  <r>
    <d v="2021-09-22T00:00:00"/>
    <s v="P0040"/>
    <n v="2"/>
    <x v="1"/>
    <x v="1"/>
    <n v="0"/>
    <x v="17"/>
    <x v="1"/>
    <x v="1"/>
    <n v="90"/>
    <n v="115.2"/>
    <n v="180"/>
    <x v="171"/>
    <x v="18"/>
    <x v="8"/>
    <x v="0"/>
  </r>
  <r>
    <d v="2021-09-22T00:00:00"/>
    <s v="P0002"/>
    <n v="4"/>
    <x v="2"/>
    <x v="1"/>
    <n v="0"/>
    <x v="29"/>
    <x v="3"/>
    <x v="1"/>
    <n v="105"/>
    <n v="142.80000000000001"/>
    <n v="420"/>
    <x v="47"/>
    <x v="18"/>
    <x v="8"/>
    <x v="0"/>
  </r>
  <r>
    <d v="2021-09-23T00:00:00"/>
    <s v="P0018"/>
    <n v="12"/>
    <x v="2"/>
    <x v="1"/>
    <n v="0"/>
    <x v="30"/>
    <x v="2"/>
    <x v="3"/>
    <n v="37"/>
    <n v="49.21"/>
    <n v="444"/>
    <x v="172"/>
    <x v="19"/>
    <x v="8"/>
    <x v="0"/>
  </r>
  <r>
    <d v="2021-09-23T00:00:00"/>
    <s v="P0021"/>
    <n v="7"/>
    <x v="1"/>
    <x v="0"/>
    <n v="0"/>
    <x v="32"/>
    <x v="0"/>
    <x v="0"/>
    <n v="126"/>
    <n v="162.54"/>
    <n v="882"/>
    <x v="173"/>
    <x v="19"/>
    <x v="8"/>
    <x v="0"/>
  </r>
  <r>
    <d v="2021-09-27T00:00:00"/>
    <s v="P0034"/>
    <n v="1"/>
    <x v="2"/>
    <x v="1"/>
    <n v="0"/>
    <x v="13"/>
    <x v="4"/>
    <x v="2"/>
    <n v="55"/>
    <n v="58.3"/>
    <n v="55"/>
    <x v="174"/>
    <x v="13"/>
    <x v="8"/>
    <x v="0"/>
  </r>
  <r>
    <d v="2021-09-30T00:00:00"/>
    <s v="P0014"/>
    <n v="9"/>
    <x v="1"/>
    <x v="0"/>
    <n v="0"/>
    <x v="9"/>
    <x v="2"/>
    <x v="1"/>
    <n v="112"/>
    <n v="146.72"/>
    <n v="1008"/>
    <x v="175"/>
    <x v="24"/>
    <x v="8"/>
    <x v="0"/>
  </r>
  <r>
    <d v="2021-09-30T00:00:00"/>
    <s v="P0006"/>
    <n v="5"/>
    <x v="1"/>
    <x v="0"/>
    <n v="0"/>
    <x v="15"/>
    <x v="3"/>
    <x v="1"/>
    <n v="75"/>
    <n v="85.5"/>
    <n v="375"/>
    <x v="176"/>
    <x v="24"/>
    <x v="8"/>
    <x v="0"/>
  </r>
  <r>
    <d v="2021-10-01T00:00:00"/>
    <s v="P0030"/>
    <n v="14"/>
    <x v="1"/>
    <x v="1"/>
    <n v="0"/>
    <x v="28"/>
    <x v="4"/>
    <x v="0"/>
    <n v="148"/>
    <n v="201.28"/>
    <n v="2072"/>
    <x v="177"/>
    <x v="0"/>
    <x v="9"/>
    <x v="0"/>
  </r>
  <r>
    <d v="2021-10-02T00:00:00"/>
    <s v="P0014"/>
    <n v="15"/>
    <x v="2"/>
    <x v="0"/>
    <n v="0"/>
    <x v="9"/>
    <x v="2"/>
    <x v="1"/>
    <n v="112"/>
    <n v="146.72"/>
    <n v="1680"/>
    <x v="178"/>
    <x v="1"/>
    <x v="9"/>
    <x v="0"/>
  </r>
  <r>
    <d v="2021-10-03T00:00:00"/>
    <s v="P0019"/>
    <n v="9"/>
    <x v="2"/>
    <x v="0"/>
    <n v="0"/>
    <x v="40"/>
    <x v="2"/>
    <x v="0"/>
    <n v="150"/>
    <n v="210"/>
    <n v="1350"/>
    <x v="179"/>
    <x v="2"/>
    <x v="9"/>
    <x v="0"/>
  </r>
  <r>
    <d v="2021-10-06T00:00:00"/>
    <s v="P0035"/>
    <n v="1"/>
    <x v="2"/>
    <x v="0"/>
    <n v="0"/>
    <x v="4"/>
    <x v="4"/>
    <x v="3"/>
    <n v="5"/>
    <n v="6.7"/>
    <n v="5"/>
    <x v="37"/>
    <x v="16"/>
    <x v="9"/>
    <x v="0"/>
  </r>
  <r>
    <d v="2021-10-06T00:00:00"/>
    <s v="P0036"/>
    <n v="12"/>
    <x v="1"/>
    <x v="0"/>
    <n v="0"/>
    <x v="43"/>
    <x v="4"/>
    <x v="1"/>
    <n v="90"/>
    <n v="96.3"/>
    <n v="1080"/>
    <x v="180"/>
    <x v="16"/>
    <x v="9"/>
    <x v="0"/>
  </r>
  <r>
    <d v="2021-10-07T00:00:00"/>
    <s v="P0026"/>
    <n v="6"/>
    <x v="2"/>
    <x v="1"/>
    <n v="0"/>
    <x v="42"/>
    <x v="4"/>
    <x v="3"/>
    <n v="18"/>
    <n v="24.66"/>
    <n v="108"/>
    <x v="181"/>
    <x v="20"/>
    <x v="9"/>
    <x v="0"/>
  </r>
  <r>
    <d v="2021-10-09T00:00:00"/>
    <s v="P0038"/>
    <n v="5"/>
    <x v="2"/>
    <x v="1"/>
    <n v="0"/>
    <x v="1"/>
    <x v="1"/>
    <x v="1"/>
    <n v="72"/>
    <n v="79.92"/>
    <n v="360"/>
    <x v="182"/>
    <x v="4"/>
    <x v="9"/>
    <x v="0"/>
  </r>
  <r>
    <d v="2021-10-09T00:00:00"/>
    <s v="P0032"/>
    <n v="11"/>
    <x v="1"/>
    <x v="1"/>
    <n v="0"/>
    <x v="18"/>
    <x v="4"/>
    <x v="1"/>
    <n v="89"/>
    <n v="117.48"/>
    <n v="979"/>
    <x v="48"/>
    <x v="4"/>
    <x v="9"/>
    <x v="0"/>
  </r>
  <r>
    <d v="2021-10-10T00:00:00"/>
    <s v="P0035"/>
    <n v="14"/>
    <x v="2"/>
    <x v="1"/>
    <n v="0"/>
    <x v="4"/>
    <x v="4"/>
    <x v="3"/>
    <n v="5"/>
    <n v="6.7"/>
    <n v="70"/>
    <x v="183"/>
    <x v="26"/>
    <x v="9"/>
    <x v="0"/>
  </r>
  <r>
    <d v="2021-10-11T00:00:00"/>
    <s v="P0011"/>
    <n v="15"/>
    <x v="2"/>
    <x v="1"/>
    <n v="0"/>
    <x v="31"/>
    <x v="2"/>
    <x v="2"/>
    <n v="44"/>
    <n v="48.4"/>
    <n v="660"/>
    <x v="184"/>
    <x v="5"/>
    <x v="9"/>
    <x v="0"/>
  </r>
  <r>
    <d v="2021-10-12T00:00:00"/>
    <s v="P0027"/>
    <n v="8"/>
    <x v="1"/>
    <x v="0"/>
    <n v="0"/>
    <x v="26"/>
    <x v="4"/>
    <x v="2"/>
    <n v="48"/>
    <n v="57.120000000000005"/>
    <n v="384"/>
    <x v="185"/>
    <x v="6"/>
    <x v="9"/>
    <x v="0"/>
  </r>
  <r>
    <d v="2021-10-17T00:00:00"/>
    <s v="P0001"/>
    <n v="13"/>
    <x v="2"/>
    <x v="0"/>
    <n v="0"/>
    <x v="16"/>
    <x v="3"/>
    <x v="1"/>
    <n v="98"/>
    <n v="103.88"/>
    <n v="1274"/>
    <x v="186"/>
    <x v="30"/>
    <x v="9"/>
    <x v="0"/>
  </r>
  <r>
    <d v="2021-10-18T00:00:00"/>
    <s v="P0025"/>
    <n v="6"/>
    <x v="1"/>
    <x v="1"/>
    <n v="0"/>
    <x v="7"/>
    <x v="0"/>
    <x v="3"/>
    <n v="7"/>
    <n v="8.33"/>
    <n v="42"/>
    <x v="149"/>
    <x v="7"/>
    <x v="9"/>
    <x v="0"/>
  </r>
  <r>
    <d v="2021-10-18T00:00:00"/>
    <s v="P0021"/>
    <n v="13"/>
    <x v="1"/>
    <x v="1"/>
    <n v="0"/>
    <x v="32"/>
    <x v="0"/>
    <x v="0"/>
    <n v="126"/>
    <n v="162.54"/>
    <n v="1638"/>
    <x v="187"/>
    <x v="7"/>
    <x v="9"/>
    <x v="0"/>
  </r>
  <r>
    <d v="2021-10-22T00:00:00"/>
    <s v="P0011"/>
    <n v="7"/>
    <x v="2"/>
    <x v="1"/>
    <n v="0"/>
    <x v="31"/>
    <x v="2"/>
    <x v="2"/>
    <n v="44"/>
    <n v="48.4"/>
    <n v="308"/>
    <x v="188"/>
    <x v="18"/>
    <x v="9"/>
    <x v="0"/>
  </r>
  <r>
    <d v="2021-10-22T00:00:00"/>
    <s v="P0024"/>
    <n v="13"/>
    <x v="1"/>
    <x v="1"/>
    <n v="0"/>
    <x v="0"/>
    <x v="0"/>
    <x v="0"/>
    <n v="144"/>
    <n v="156.96"/>
    <n v="1872"/>
    <x v="189"/>
    <x v="18"/>
    <x v="9"/>
    <x v="0"/>
  </r>
  <r>
    <d v="2021-10-22T00:00:00"/>
    <s v="P0009"/>
    <n v="1"/>
    <x v="2"/>
    <x v="1"/>
    <n v="0"/>
    <x v="37"/>
    <x v="3"/>
    <x v="3"/>
    <n v="6"/>
    <n v="7.8599999999999994"/>
    <n v="6"/>
    <x v="190"/>
    <x v="18"/>
    <x v="9"/>
    <x v="0"/>
  </r>
  <r>
    <d v="2021-10-24T00:00:00"/>
    <s v="P0011"/>
    <n v="3"/>
    <x v="0"/>
    <x v="1"/>
    <n v="0"/>
    <x v="31"/>
    <x v="2"/>
    <x v="2"/>
    <n v="44"/>
    <n v="48.4"/>
    <n v="132"/>
    <x v="191"/>
    <x v="27"/>
    <x v="9"/>
    <x v="0"/>
  </r>
  <r>
    <d v="2021-10-25T00:00:00"/>
    <s v="P0044"/>
    <n v="9"/>
    <x v="1"/>
    <x v="1"/>
    <n v="0"/>
    <x v="11"/>
    <x v="1"/>
    <x v="1"/>
    <n v="76"/>
    <n v="82.08"/>
    <n v="684"/>
    <x v="23"/>
    <x v="11"/>
    <x v="9"/>
    <x v="0"/>
  </r>
  <r>
    <d v="2021-10-26T00:00:00"/>
    <s v="P0004"/>
    <n v="6"/>
    <x v="0"/>
    <x v="1"/>
    <n v="0"/>
    <x v="3"/>
    <x v="3"/>
    <x v="2"/>
    <n v="44"/>
    <n v="48.84"/>
    <n v="264"/>
    <x v="192"/>
    <x v="12"/>
    <x v="9"/>
    <x v="0"/>
  </r>
  <r>
    <d v="2021-10-28T00:00:00"/>
    <s v="P0008"/>
    <n v="1"/>
    <x v="2"/>
    <x v="1"/>
    <n v="0"/>
    <x v="25"/>
    <x v="3"/>
    <x v="1"/>
    <n v="83"/>
    <n v="94.62"/>
    <n v="83"/>
    <x v="193"/>
    <x v="14"/>
    <x v="9"/>
    <x v="0"/>
  </r>
  <r>
    <d v="2021-10-29T00:00:00"/>
    <s v="P0038"/>
    <n v="14"/>
    <x v="1"/>
    <x v="0"/>
    <n v="0"/>
    <x v="1"/>
    <x v="1"/>
    <x v="1"/>
    <n v="72"/>
    <n v="79.92"/>
    <n v="1008"/>
    <x v="194"/>
    <x v="28"/>
    <x v="9"/>
    <x v="0"/>
  </r>
  <r>
    <d v="2021-10-31T00:00:00"/>
    <s v="P0021"/>
    <n v="6"/>
    <x v="1"/>
    <x v="1"/>
    <n v="0"/>
    <x v="32"/>
    <x v="0"/>
    <x v="0"/>
    <n v="126"/>
    <n v="162.54"/>
    <n v="756"/>
    <x v="195"/>
    <x v="25"/>
    <x v="9"/>
    <x v="0"/>
  </r>
  <r>
    <d v="2021-11-03T00:00:00"/>
    <s v="P0013"/>
    <n v="12"/>
    <x v="2"/>
    <x v="1"/>
    <n v="0"/>
    <x v="2"/>
    <x v="2"/>
    <x v="1"/>
    <n v="112"/>
    <n v="122.08"/>
    <n v="1344"/>
    <x v="196"/>
    <x v="2"/>
    <x v="10"/>
    <x v="0"/>
  </r>
  <r>
    <d v="2021-11-06T00:00:00"/>
    <s v="P0036"/>
    <n v="10"/>
    <x v="2"/>
    <x v="0"/>
    <n v="0"/>
    <x v="43"/>
    <x v="4"/>
    <x v="1"/>
    <n v="90"/>
    <n v="96.3"/>
    <n v="900"/>
    <x v="197"/>
    <x v="16"/>
    <x v="10"/>
    <x v="0"/>
  </r>
  <r>
    <d v="2021-11-08T00:00:00"/>
    <s v="P0007"/>
    <n v="15"/>
    <x v="2"/>
    <x v="0"/>
    <n v="0"/>
    <x v="36"/>
    <x v="3"/>
    <x v="2"/>
    <n v="43"/>
    <n v="47.730000000000004"/>
    <n v="645"/>
    <x v="198"/>
    <x v="21"/>
    <x v="10"/>
    <x v="0"/>
  </r>
  <r>
    <d v="2021-11-10T00:00:00"/>
    <s v="P0042"/>
    <n v="6"/>
    <x v="1"/>
    <x v="1"/>
    <n v="0"/>
    <x v="10"/>
    <x v="1"/>
    <x v="0"/>
    <n v="120"/>
    <n v="162"/>
    <n v="720"/>
    <x v="19"/>
    <x v="26"/>
    <x v="10"/>
    <x v="0"/>
  </r>
  <r>
    <d v="2021-11-11T00:00:00"/>
    <s v="P0040"/>
    <n v="12"/>
    <x v="0"/>
    <x v="0"/>
    <n v="0"/>
    <x v="17"/>
    <x v="1"/>
    <x v="1"/>
    <n v="90"/>
    <n v="115.2"/>
    <n v="1080"/>
    <x v="199"/>
    <x v="5"/>
    <x v="10"/>
    <x v="0"/>
  </r>
  <r>
    <d v="2021-11-12T00:00:00"/>
    <s v="P0010"/>
    <n v="3"/>
    <x v="1"/>
    <x v="1"/>
    <n v="0"/>
    <x v="20"/>
    <x v="2"/>
    <x v="0"/>
    <n v="148"/>
    <n v="164.28"/>
    <n v="444"/>
    <x v="200"/>
    <x v="6"/>
    <x v="10"/>
    <x v="0"/>
  </r>
  <r>
    <d v="2021-11-20T00:00:00"/>
    <s v="P0034"/>
    <n v="14"/>
    <x v="1"/>
    <x v="0"/>
    <n v="0"/>
    <x v="13"/>
    <x v="4"/>
    <x v="2"/>
    <n v="55"/>
    <n v="58.3"/>
    <n v="770"/>
    <x v="38"/>
    <x v="9"/>
    <x v="10"/>
    <x v="0"/>
  </r>
  <r>
    <d v="2021-11-20T00:00:00"/>
    <s v="P0008"/>
    <n v="11"/>
    <x v="1"/>
    <x v="1"/>
    <n v="0"/>
    <x v="25"/>
    <x v="3"/>
    <x v="1"/>
    <n v="83"/>
    <n v="94.62"/>
    <n v="913"/>
    <x v="201"/>
    <x v="9"/>
    <x v="10"/>
    <x v="0"/>
  </r>
  <r>
    <d v="2021-11-21T00:00:00"/>
    <s v="P0014"/>
    <n v="1"/>
    <x v="0"/>
    <x v="0"/>
    <n v="0"/>
    <x v="9"/>
    <x v="2"/>
    <x v="1"/>
    <n v="112"/>
    <n v="146.72"/>
    <n v="112"/>
    <x v="202"/>
    <x v="10"/>
    <x v="10"/>
    <x v="0"/>
  </r>
  <r>
    <d v="2021-11-21T00:00:00"/>
    <s v="P0006"/>
    <n v="1"/>
    <x v="1"/>
    <x v="1"/>
    <n v="0"/>
    <x v="15"/>
    <x v="3"/>
    <x v="1"/>
    <n v="75"/>
    <n v="85.5"/>
    <n v="75"/>
    <x v="203"/>
    <x v="10"/>
    <x v="10"/>
    <x v="0"/>
  </r>
  <r>
    <d v="2021-11-27T00:00:00"/>
    <s v="P0012"/>
    <n v="8"/>
    <x v="1"/>
    <x v="0"/>
    <n v="0"/>
    <x v="35"/>
    <x v="2"/>
    <x v="1"/>
    <n v="73"/>
    <n v="94.17"/>
    <n v="584"/>
    <x v="204"/>
    <x v="13"/>
    <x v="10"/>
    <x v="0"/>
  </r>
  <r>
    <d v="2021-11-28T00:00:00"/>
    <s v="P0040"/>
    <n v="2"/>
    <x v="2"/>
    <x v="1"/>
    <n v="0"/>
    <x v="17"/>
    <x v="1"/>
    <x v="1"/>
    <n v="90"/>
    <n v="115.2"/>
    <n v="180"/>
    <x v="171"/>
    <x v="14"/>
    <x v="10"/>
    <x v="0"/>
  </r>
  <r>
    <d v="2021-11-30T00:00:00"/>
    <s v="P0039"/>
    <n v="15"/>
    <x v="2"/>
    <x v="0"/>
    <n v="0"/>
    <x v="34"/>
    <x v="1"/>
    <x v="3"/>
    <n v="37"/>
    <n v="42.55"/>
    <n v="555"/>
    <x v="205"/>
    <x v="24"/>
    <x v="10"/>
    <x v="0"/>
  </r>
  <r>
    <d v="2021-12-02T00:00:00"/>
    <s v="P0016"/>
    <n v="10"/>
    <x v="2"/>
    <x v="1"/>
    <n v="0"/>
    <x v="21"/>
    <x v="2"/>
    <x v="3"/>
    <n v="13"/>
    <n v="16.64"/>
    <n v="130"/>
    <x v="206"/>
    <x v="1"/>
    <x v="11"/>
    <x v="0"/>
  </r>
  <r>
    <d v="2021-12-03T00:00:00"/>
    <s v="P0034"/>
    <n v="2"/>
    <x v="1"/>
    <x v="1"/>
    <n v="0"/>
    <x v="13"/>
    <x v="4"/>
    <x v="2"/>
    <n v="55"/>
    <n v="58.3"/>
    <n v="110"/>
    <x v="207"/>
    <x v="2"/>
    <x v="11"/>
    <x v="0"/>
  </r>
  <r>
    <d v="2021-12-03T00:00:00"/>
    <s v="P0019"/>
    <n v="8"/>
    <x v="1"/>
    <x v="0"/>
    <n v="0"/>
    <x v="40"/>
    <x v="2"/>
    <x v="0"/>
    <n v="150"/>
    <n v="210"/>
    <n v="1200"/>
    <x v="208"/>
    <x v="2"/>
    <x v="11"/>
    <x v="0"/>
  </r>
  <r>
    <d v="2021-12-05T00:00:00"/>
    <s v="P0004"/>
    <n v="15"/>
    <x v="2"/>
    <x v="1"/>
    <n v="0"/>
    <x v="3"/>
    <x v="3"/>
    <x v="2"/>
    <n v="44"/>
    <n v="48.84"/>
    <n v="660"/>
    <x v="17"/>
    <x v="15"/>
    <x v="11"/>
    <x v="0"/>
  </r>
  <r>
    <d v="2021-12-05T00:00:00"/>
    <s v="P0010"/>
    <n v="1"/>
    <x v="2"/>
    <x v="0"/>
    <n v="0"/>
    <x v="20"/>
    <x v="2"/>
    <x v="0"/>
    <n v="148"/>
    <n v="164.28"/>
    <n v="148"/>
    <x v="209"/>
    <x v="15"/>
    <x v="11"/>
    <x v="0"/>
  </r>
  <r>
    <d v="2021-12-07T00:00:00"/>
    <s v="P0013"/>
    <n v="8"/>
    <x v="2"/>
    <x v="0"/>
    <n v="0"/>
    <x v="2"/>
    <x v="2"/>
    <x v="1"/>
    <n v="112"/>
    <n v="122.08"/>
    <n v="896"/>
    <x v="210"/>
    <x v="20"/>
    <x v="11"/>
    <x v="0"/>
  </r>
  <r>
    <d v="2021-12-08T00:00:00"/>
    <s v="P0044"/>
    <n v="14"/>
    <x v="2"/>
    <x v="0"/>
    <n v="0"/>
    <x v="11"/>
    <x v="1"/>
    <x v="1"/>
    <n v="76"/>
    <n v="82.08"/>
    <n v="1064"/>
    <x v="211"/>
    <x v="21"/>
    <x v="11"/>
    <x v="0"/>
  </r>
  <r>
    <d v="2021-12-14T00:00:00"/>
    <s v="P0042"/>
    <n v="4"/>
    <x v="2"/>
    <x v="0"/>
    <n v="0"/>
    <x v="10"/>
    <x v="1"/>
    <x v="0"/>
    <n v="120"/>
    <n v="162"/>
    <n v="480"/>
    <x v="10"/>
    <x v="29"/>
    <x v="11"/>
    <x v="0"/>
  </r>
  <r>
    <d v="2021-12-18T00:00:00"/>
    <s v="P0003"/>
    <n v="2"/>
    <x v="2"/>
    <x v="1"/>
    <n v="0"/>
    <x v="6"/>
    <x v="3"/>
    <x v="1"/>
    <n v="71"/>
    <n v="80.94"/>
    <n v="142"/>
    <x v="212"/>
    <x v="7"/>
    <x v="11"/>
    <x v="0"/>
  </r>
  <r>
    <d v="2021-12-18T00:00:00"/>
    <s v="P0022"/>
    <n v="8"/>
    <x v="1"/>
    <x v="1"/>
    <n v="0"/>
    <x v="22"/>
    <x v="0"/>
    <x v="0"/>
    <n v="121"/>
    <n v="141.57"/>
    <n v="968"/>
    <x v="213"/>
    <x v="7"/>
    <x v="11"/>
    <x v="0"/>
  </r>
  <r>
    <d v="2021-12-19T00:00:00"/>
    <s v="P0023"/>
    <n v="12"/>
    <x v="2"/>
    <x v="0"/>
    <n v="0"/>
    <x v="12"/>
    <x v="0"/>
    <x v="0"/>
    <n v="141"/>
    <n v="149.46"/>
    <n v="1692"/>
    <x v="214"/>
    <x v="8"/>
    <x v="11"/>
    <x v="0"/>
  </r>
  <r>
    <d v="2021-12-19T00:00:00"/>
    <s v="P0029"/>
    <n v="3"/>
    <x v="0"/>
    <x v="0"/>
    <n v="0"/>
    <x v="19"/>
    <x v="4"/>
    <x v="2"/>
    <n v="47"/>
    <n v="53.11"/>
    <n v="141"/>
    <x v="215"/>
    <x v="8"/>
    <x v="11"/>
    <x v="0"/>
  </r>
  <r>
    <d v="2021-12-19T00:00:00"/>
    <s v="P0011"/>
    <n v="10"/>
    <x v="1"/>
    <x v="0"/>
    <n v="0"/>
    <x v="31"/>
    <x v="2"/>
    <x v="2"/>
    <n v="44"/>
    <n v="48.4"/>
    <n v="440"/>
    <x v="216"/>
    <x v="8"/>
    <x v="11"/>
    <x v="0"/>
  </r>
  <r>
    <d v="2021-12-20T00:00:00"/>
    <s v="P0012"/>
    <n v="14"/>
    <x v="2"/>
    <x v="0"/>
    <n v="0"/>
    <x v="35"/>
    <x v="2"/>
    <x v="1"/>
    <n v="73"/>
    <n v="94.17"/>
    <n v="1022"/>
    <x v="58"/>
    <x v="9"/>
    <x v="11"/>
    <x v="0"/>
  </r>
  <r>
    <d v="2021-12-21T00:00:00"/>
    <s v="P0026"/>
    <n v="10"/>
    <x v="1"/>
    <x v="1"/>
    <n v="0"/>
    <x v="42"/>
    <x v="4"/>
    <x v="3"/>
    <n v="18"/>
    <n v="24.66"/>
    <n v="180"/>
    <x v="217"/>
    <x v="10"/>
    <x v="11"/>
    <x v="0"/>
  </r>
  <r>
    <d v="2021-12-24T00:00:00"/>
    <s v="P0042"/>
    <n v="8"/>
    <x v="0"/>
    <x v="1"/>
    <n v="0"/>
    <x v="10"/>
    <x v="1"/>
    <x v="0"/>
    <n v="120"/>
    <n v="162"/>
    <n v="960"/>
    <x v="59"/>
    <x v="27"/>
    <x v="11"/>
    <x v="0"/>
  </r>
  <r>
    <d v="2021-12-24T00:00:00"/>
    <s v="P0036"/>
    <n v="8"/>
    <x v="0"/>
    <x v="0"/>
    <n v="0"/>
    <x v="43"/>
    <x v="4"/>
    <x v="1"/>
    <n v="90"/>
    <n v="96.3"/>
    <n v="720"/>
    <x v="218"/>
    <x v="27"/>
    <x v="11"/>
    <x v="0"/>
  </r>
  <r>
    <d v="2021-12-26T00:00:00"/>
    <s v="P0041"/>
    <n v="14"/>
    <x v="1"/>
    <x v="1"/>
    <n v="0"/>
    <x v="41"/>
    <x v="1"/>
    <x v="0"/>
    <n v="138"/>
    <n v="173.88"/>
    <n v="1932"/>
    <x v="219"/>
    <x v="12"/>
    <x v="11"/>
    <x v="0"/>
  </r>
  <r>
    <d v="2021-12-27T00:00:00"/>
    <s v="P0029"/>
    <n v="14"/>
    <x v="2"/>
    <x v="1"/>
    <n v="0"/>
    <x v="19"/>
    <x v="4"/>
    <x v="2"/>
    <n v="47"/>
    <n v="53.11"/>
    <n v="658"/>
    <x v="220"/>
    <x v="13"/>
    <x v="11"/>
    <x v="0"/>
  </r>
  <r>
    <d v="2021-12-28T00:00:00"/>
    <s v="P0029"/>
    <n v="6"/>
    <x v="2"/>
    <x v="1"/>
    <n v="0"/>
    <x v="19"/>
    <x v="4"/>
    <x v="2"/>
    <n v="47"/>
    <n v="53.11"/>
    <n v="282"/>
    <x v="54"/>
    <x v="14"/>
    <x v="11"/>
    <x v="0"/>
  </r>
  <r>
    <d v="2021-12-30T00:00:00"/>
    <s v="P0010"/>
    <n v="13"/>
    <x v="1"/>
    <x v="0"/>
    <n v="0"/>
    <x v="20"/>
    <x v="2"/>
    <x v="0"/>
    <n v="148"/>
    <n v="164.28"/>
    <n v="1924"/>
    <x v="221"/>
    <x v="24"/>
    <x v="11"/>
    <x v="0"/>
  </r>
  <r>
    <d v="2022-01-01T00:00:00"/>
    <s v="P0022"/>
    <n v="1"/>
    <x v="0"/>
    <x v="1"/>
    <n v="0"/>
    <x v="22"/>
    <x v="0"/>
    <x v="0"/>
    <n v="121"/>
    <n v="141.57"/>
    <n v="121"/>
    <x v="222"/>
    <x v="0"/>
    <x v="0"/>
    <x v="1"/>
  </r>
  <r>
    <d v="2022-01-02T00:00:00"/>
    <s v="P0010"/>
    <n v="7"/>
    <x v="2"/>
    <x v="1"/>
    <n v="0"/>
    <x v="20"/>
    <x v="2"/>
    <x v="0"/>
    <n v="148"/>
    <n v="164.28"/>
    <n v="1036"/>
    <x v="30"/>
    <x v="1"/>
    <x v="0"/>
    <x v="1"/>
  </r>
  <r>
    <d v="2022-01-02T00:00:00"/>
    <s v="P0015"/>
    <n v="2"/>
    <x v="1"/>
    <x v="1"/>
    <n v="0"/>
    <x v="27"/>
    <x v="2"/>
    <x v="3"/>
    <n v="12"/>
    <n v="15.719999999999999"/>
    <n v="24"/>
    <x v="128"/>
    <x v="1"/>
    <x v="0"/>
    <x v="1"/>
  </r>
  <r>
    <d v="2022-01-02T00:00:00"/>
    <s v="P0033"/>
    <n v="1"/>
    <x v="2"/>
    <x v="1"/>
    <n v="0"/>
    <x v="38"/>
    <x v="4"/>
    <x v="1"/>
    <n v="95"/>
    <n v="119.7"/>
    <n v="95"/>
    <x v="223"/>
    <x v="1"/>
    <x v="0"/>
    <x v="1"/>
  </r>
  <r>
    <d v="2022-01-03T00:00:00"/>
    <s v="P0043"/>
    <n v="9"/>
    <x v="2"/>
    <x v="1"/>
    <n v="0"/>
    <x v="23"/>
    <x v="1"/>
    <x v="1"/>
    <n v="67"/>
    <n v="83.08"/>
    <n v="603"/>
    <x v="36"/>
    <x v="2"/>
    <x v="0"/>
    <x v="1"/>
  </r>
  <r>
    <d v="2022-01-04T00:00:00"/>
    <s v="P0012"/>
    <n v="8"/>
    <x v="2"/>
    <x v="0"/>
    <n v="0"/>
    <x v="35"/>
    <x v="2"/>
    <x v="1"/>
    <n v="73"/>
    <n v="94.17"/>
    <n v="584"/>
    <x v="204"/>
    <x v="3"/>
    <x v="0"/>
    <x v="1"/>
  </r>
  <r>
    <d v="2022-01-04T00:00:00"/>
    <s v="P0029"/>
    <n v="1"/>
    <x v="1"/>
    <x v="0"/>
    <n v="0"/>
    <x v="19"/>
    <x v="4"/>
    <x v="2"/>
    <n v="47"/>
    <n v="53.11"/>
    <n v="47"/>
    <x v="89"/>
    <x v="3"/>
    <x v="0"/>
    <x v="1"/>
  </r>
  <r>
    <d v="2022-01-09T00:00:00"/>
    <s v="P0032"/>
    <n v="12"/>
    <x v="2"/>
    <x v="0"/>
    <n v="0"/>
    <x v="18"/>
    <x v="4"/>
    <x v="1"/>
    <n v="89"/>
    <n v="117.48"/>
    <n v="1068"/>
    <x v="112"/>
    <x v="4"/>
    <x v="0"/>
    <x v="1"/>
  </r>
  <r>
    <d v="2022-01-10T00:00:00"/>
    <s v="P0034"/>
    <n v="14"/>
    <x v="1"/>
    <x v="0"/>
    <n v="0"/>
    <x v="13"/>
    <x v="4"/>
    <x v="2"/>
    <n v="55"/>
    <n v="58.3"/>
    <n v="770"/>
    <x v="38"/>
    <x v="26"/>
    <x v="0"/>
    <x v="1"/>
  </r>
  <r>
    <d v="2022-01-11T00:00:00"/>
    <s v="P0032"/>
    <n v="2"/>
    <x v="2"/>
    <x v="0"/>
    <n v="0"/>
    <x v="18"/>
    <x v="4"/>
    <x v="1"/>
    <n v="89"/>
    <n v="117.48"/>
    <n v="178"/>
    <x v="224"/>
    <x v="5"/>
    <x v="0"/>
    <x v="1"/>
  </r>
  <r>
    <d v="2022-01-13T00:00:00"/>
    <s v="P0019"/>
    <n v="6"/>
    <x v="1"/>
    <x v="0"/>
    <n v="0"/>
    <x v="40"/>
    <x v="2"/>
    <x v="0"/>
    <n v="150"/>
    <n v="210"/>
    <n v="900"/>
    <x v="225"/>
    <x v="22"/>
    <x v="0"/>
    <x v="1"/>
  </r>
  <r>
    <d v="2022-01-14T00:00:00"/>
    <s v="P0011"/>
    <n v="14"/>
    <x v="2"/>
    <x v="0"/>
    <n v="0"/>
    <x v="31"/>
    <x v="2"/>
    <x v="2"/>
    <n v="44"/>
    <n v="48.4"/>
    <n v="616"/>
    <x v="226"/>
    <x v="29"/>
    <x v="0"/>
    <x v="1"/>
  </r>
  <r>
    <d v="2022-01-15T00:00:00"/>
    <s v="P0022"/>
    <n v="10"/>
    <x v="2"/>
    <x v="1"/>
    <n v="0"/>
    <x v="22"/>
    <x v="0"/>
    <x v="0"/>
    <n v="121"/>
    <n v="141.57"/>
    <n v="1210"/>
    <x v="227"/>
    <x v="17"/>
    <x v="0"/>
    <x v="1"/>
  </r>
  <r>
    <d v="2022-01-16T00:00:00"/>
    <s v="P0014"/>
    <n v="11"/>
    <x v="1"/>
    <x v="1"/>
    <n v="0"/>
    <x v="9"/>
    <x v="2"/>
    <x v="1"/>
    <n v="112"/>
    <n v="146.72"/>
    <n v="1232"/>
    <x v="228"/>
    <x v="23"/>
    <x v="0"/>
    <x v="1"/>
  </r>
  <r>
    <d v="2022-01-17T00:00:00"/>
    <s v="P0040"/>
    <n v="4"/>
    <x v="1"/>
    <x v="0"/>
    <n v="0"/>
    <x v="17"/>
    <x v="1"/>
    <x v="1"/>
    <n v="90"/>
    <n v="115.2"/>
    <n v="360"/>
    <x v="76"/>
    <x v="30"/>
    <x v="0"/>
    <x v="1"/>
  </r>
  <r>
    <d v="2022-01-18T00:00:00"/>
    <s v="P0008"/>
    <n v="9"/>
    <x v="0"/>
    <x v="1"/>
    <n v="0"/>
    <x v="25"/>
    <x v="3"/>
    <x v="1"/>
    <n v="83"/>
    <n v="94.62"/>
    <n v="747"/>
    <x v="229"/>
    <x v="7"/>
    <x v="0"/>
    <x v="1"/>
  </r>
  <r>
    <d v="2022-01-20T00:00:00"/>
    <s v="P0021"/>
    <n v="2"/>
    <x v="2"/>
    <x v="1"/>
    <n v="0"/>
    <x v="32"/>
    <x v="0"/>
    <x v="0"/>
    <n v="126"/>
    <n v="162.54"/>
    <n v="252"/>
    <x v="124"/>
    <x v="9"/>
    <x v="0"/>
    <x v="1"/>
  </r>
  <r>
    <d v="2022-01-20T00:00:00"/>
    <s v="P0014"/>
    <n v="7"/>
    <x v="1"/>
    <x v="0"/>
    <n v="0"/>
    <x v="9"/>
    <x v="2"/>
    <x v="1"/>
    <n v="112"/>
    <n v="146.72"/>
    <n v="784"/>
    <x v="230"/>
    <x v="9"/>
    <x v="0"/>
    <x v="1"/>
  </r>
  <r>
    <d v="2022-01-22T00:00:00"/>
    <s v="P0001"/>
    <n v="6"/>
    <x v="1"/>
    <x v="1"/>
    <n v="0"/>
    <x v="16"/>
    <x v="3"/>
    <x v="1"/>
    <n v="98"/>
    <n v="103.88"/>
    <n v="588"/>
    <x v="167"/>
    <x v="18"/>
    <x v="0"/>
    <x v="1"/>
  </r>
  <r>
    <d v="2022-01-23T00:00:00"/>
    <s v="P0002"/>
    <n v="5"/>
    <x v="0"/>
    <x v="1"/>
    <n v="0"/>
    <x v="29"/>
    <x v="3"/>
    <x v="1"/>
    <n v="105"/>
    <n v="142.80000000000001"/>
    <n v="525"/>
    <x v="231"/>
    <x v="19"/>
    <x v="0"/>
    <x v="1"/>
  </r>
  <r>
    <d v="2022-01-23T00:00:00"/>
    <s v="P0042"/>
    <n v="8"/>
    <x v="2"/>
    <x v="0"/>
    <n v="0"/>
    <x v="10"/>
    <x v="1"/>
    <x v="0"/>
    <n v="120"/>
    <n v="162"/>
    <n v="960"/>
    <x v="59"/>
    <x v="19"/>
    <x v="0"/>
    <x v="1"/>
  </r>
  <r>
    <d v="2022-01-24T00:00:00"/>
    <s v="P0030"/>
    <n v="15"/>
    <x v="1"/>
    <x v="0"/>
    <n v="0"/>
    <x v="28"/>
    <x v="4"/>
    <x v="0"/>
    <n v="148"/>
    <n v="201.28"/>
    <n v="2220"/>
    <x v="232"/>
    <x v="27"/>
    <x v="0"/>
    <x v="1"/>
  </r>
  <r>
    <d v="2022-01-25T00:00:00"/>
    <s v="P0017"/>
    <n v="14"/>
    <x v="2"/>
    <x v="1"/>
    <n v="0"/>
    <x v="39"/>
    <x v="2"/>
    <x v="0"/>
    <n v="134"/>
    <n v="156.78"/>
    <n v="1876"/>
    <x v="233"/>
    <x v="11"/>
    <x v="0"/>
    <x v="1"/>
  </r>
  <r>
    <d v="2022-01-28T00:00:00"/>
    <s v="P0016"/>
    <n v="11"/>
    <x v="2"/>
    <x v="0"/>
    <n v="0"/>
    <x v="21"/>
    <x v="2"/>
    <x v="3"/>
    <n v="13"/>
    <n v="16.64"/>
    <n v="143"/>
    <x v="234"/>
    <x v="14"/>
    <x v="0"/>
    <x v="1"/>
  </r>
  <r>
    <d v="2022-01-31T00:00:00"/>
    <s v="P0023"/>
    <n v="6"/>
    <x v="1"/>
    <x v="1"/>
    <n v="0"/>
    <x v="12"/>
    <x v="0"/>
    <x v="0"/>
    <n v="141"/>
    <n v="149.46"/>
    <n v="846"/>
    <x v="235"/>
    <x v="25"/>
    <x v="0"/>
    <x v="1"/>
  </r>
  <r>
    <d v="2022-01-31T00:00:00"/>
    <s v="P0041"/>
    <n v="9"/>
    <x v="2"/>
    <x v="1"/>
    <n v="0"/>
    <x v="41"/>
    <x v="1"/>
    <x v="0"/>
    <n v="138"/>
    <n v="173.88"/>
    <n v="1242"/>
    <x v="236"/>
    <x v="25"/>
    <x v="0"/>
    <x v="1"/>
  </r>
  <r>
    <d v="2022-02-01T00:00:00"/>
    <s v="P0005"/>
    <n v="9"/>
    <x v="2"/>
    <x v="1"/>
    <n v="0"/>
    <x v="24"/>
    <x v="3"/>
    <x v="0"/>
    <n v="133"/>
    <n v="155.61000000000001"/>
    <n v="1197"/>
    <x v="237"/>
    <x v="0"/>
    <x v="1"/>
    <x v="1"/>
  </r>
  <r>
    <d v="2022-02-03T00:00:00"/>
    <s v="P0014"/>
    <n v="8"/>
    <x v="2"/>
    <x v="0"/>
    <n v="0"/>
    <x v="9"/>
    <x v="2"/>
    <x v="1"/>
    <n v="112"/>
    <n v="146.72"/>
    <n v="896"/>
    <x v="238"/>
    <x v="2"/>
    <x v="1"/>
    <x v="1"/>
  </r>
  <r>
    <d v="2022-02-05T00:00:00"/>
    <s v="P0018"/>
    <n v="6"/>
    <x v="2"/>
    <x v="1"/>
    <n v="0"/>
    <x v="30"/>
    <x v="2"/>
    <x v="3"/>
    <n v="37"/>
    <n v="49.21"/>
    <n v="222"/>
    <x v="239"/>
    <x v="15"/>
    <x v="1"/>
    <x v="1"/>
  </r>
  <r>
    <d v="2022-02-06T00:00:00"/>
    <s v="P0002"/>
    <n v="6"/>
    <x v="2"/>
    <x v="1"/>
    <n v="0"/>
    <x v="29"/>
    <x v="3"/>
    <x v="1"/>
    <n v="105"/>
    <n v="142.80000000000001"/>
    <n v="630"/>
    <x v="240"/>
    <x v="16"/>
    <x v="1"/>
    <x v="1"/>
  </r>
  <r>
    <d v="2022-02-08T00:00:00"/>
    <s v="P0005"/>
    <n v="11"/>
    <x v="1"/>
    <x v="1"/>
    <n v="0"/>
    <x v="24"/>
    <x v="3"/>
    <x v="0"/>
    <n v="133"/>
    <n v="155.61000000000001"/>
    <n v="1463"/>
    <x v="123"/>
    <x v="21"/>
    <x v="1"/>
    <x v="1"/>
  </r>
  <r>
    <d v="2022-02-08T00:00:00"/>
    <s v="P0004"/>
    <n v="3"/>
    <x v="1"/>
    <x v="1"/>
    <n v="0"/>
    <x v="3"/>
    <x v="3"/>
    <x v="2"/>
    <n v="44"/>
    <n v="48.84"/>
    <n v="132"/>
    <x v="241"/>
    <x v="21"/>
    <x v="1"/>
    <x v="1"/>
  </r>
  <r>
    <d v="2022-02-09T00:00:00"/>
    <s v="P0032"/>
    <n v="14"/>
    <x v="1"/>
    <x v="0"/>
    <n v="0"/>
    <x v="18"/>
    <x v="4"/>
    <x v="1"/>
    <n v="89"/>
    <n v="117.48"/>
    <n v="1246"/>
    <x v="242"/>
    <x v="4"/>
    <x v="1"/>
    <x v="1"/>
  </r>
  <r>
    <d v="2022-02-12T00:00:00"/>
    <s v="P0010"/>
    <n v="13"/>
    <x v="2"/>
    <x v="1"/>
    <n v="0"/>
    <x v="20"/>
    <x v="2"/>
    <x v="0"/>
    <n v="148"/>
    <n v="164.28"/>
    <n v="1924"/>
    <x v="221"/>
    <x v="6"/>
    <x v="1"/>
    <x v="1"/>
  </r>
  <r>
    <d v="2022-02-14T00:00:00"/>
    <s v="P0026"/>
    <n v="8"/>
    <x v="1"/>
    <x v="1"/>
    <n v="0"/>
    <x v="42"/>
    <x v="4"/>
    <x v="3"/>
    <n v="18"/>
    <n v="24.66"/>
    <n v="144"/>
    <x v="243"/>
    <x v="29"/>
    <x v="1"/>
    <x v="1"/>
  </r>
  <r>
    <d v="2022-02-14T00:00:00"/>
    <s v="P0028"/>
    <n v="3"/>
    <x v="2"/>
    <x v="1"/>
    <n v="0"/>
    <x v="33"/>
    <x v="4"/>
    <x v="3"/>
    <n v="37"/>
    <n v="41.81"/>
    <n v="111"/>
    <x v="244"/>
    <x v="29"/>
    <x v="1"/>
    <x v="1"/>
  </r>
  <r>
    <d v="2022-02-16T00:00:00"/>
    <s v="P0032"/>
    <n v="1"/>
    <x v="1"/>
    <x v="1"/>
    <n v="0"/>
    <x v="18"/>
    <x v="4"/>
    <x v="1"/>
    <n v="89"/>
    <n v="117.48"/>
    <n v="89"/>
    <x v="162"/>
    <x v="23"/>
    <x v="1"/>
    <x v="1"/>
  </r>
  <r>
    <d v="2022-02-19T00:00:00"/>
    <s v="P0002"/>
    <n v="13"/>
    <x v="1"/>
    <x v="1"/>
    <n v="0"/>
    <x v="29"/>
    <x v="3"/>
    <x v="1"/>
    <n v="105"/>
    <n v="142.80000000000001"/>
    <n v="1365"/>
    <x v="245"/>
    <x v="8"/>
    <x v="1"/>
    <x v="1"/>
  </r>
  <r>
    <d v="2022-02-20T00:00:00"/>
    <s v="P0012"/>
    <n v="6"/>
    <x v="2"/>
    <x v="1"/>
    <n v="0"/>
    <x v="35"/>
    <x v="2"/>
    <x v="1"/>
    <n v="73"/>
    <n v="94.17"/>
    <n v="438"/>
    <x v="246"/>
    <x v="9"/>
    <x v="1"/>
    <x v="1"/>
  </r>
  <r>
    <d v="2022-02-23T00:00:00"/>
    <s v="P0013"/>
    <n v="6"/>
    <x v="1"/>
    <x v="0"/>
    <n v="0"/>
    <x v="2"/>
    <x v="2"/>
    <x v="1"/>
    <n v="112"/>
    <n v="122.08"/>
    <n v="672"/>
    <x v="2"/>
    <x v="19"/>
    <x v="1"/>
    <x v="1"/>
  </r>
  <r>
    <d v="2022-02-23T00:00:00"/>
    <s v="P0016"/>
    <n v="15"/>
    <x v="1"/>
    <x v="1"/>
    <n v="0"/>
    <x v="21"/>
    <x v="2"/>
    <x v="3"/>
    <n v="13"/>
    <n v="16.64"/>
    <n v="195"/>
    <x v="247"/>
    <x v="19"/>
    <x v="1"/>
    <x v="1"/>
  </r>
  <r>
    <d v="2022-02-23T00:00:00"/>
    <s v="P0036"/>
    <n v="8"/>
    <x v="2"/>
    <x v="0"/>
    <n v="0"/>
    <x v="43"/>
    <x v="4"/>
    <x v="1"/>
    <n v="90"/>
    <n v="96.3"/>
    <n v="720"/>
    <x v="218"/>
    <x v="19"/>
    <x v="1"/>
    <x v="1"/>
  </r>
  <r>
    <d v="2022-02-27T00:00:00"/>
    <s v="P0012"/>
    <n v="7"/>
    <x v="2"/>
    <x v="1"/>
    <n v="0"/>
    <x v="35"/>
    <x v="2"/>
    <x v="1"/>
    <n v="73"/>
    <n v="94.17"/>
    <n v="511"/>
    <x v="248"/>
    <x v="13"/>
    <x v="1"/>
    <x v="1"/>
  </r>
  <r>
    <d v="2022-02-27T00:00:00"/>
    <s v="P0005"/>
    <n v="15"/>
    <x v="2"/>
    <x v="0"/>
    <n v="0"/>
    <x v="24"/>
    <x v="3"/>
    <x v="0"/>
    <n v="133"/>
    <n v="155.61000000000001"/>
    <n v="1995"/>
    <x v="249"/>
    <x v="13"/>
    <x v="1"/>
    <x v="1"/>
  </r>
  <r>
    <d v="2022-02-28T00:00:00"/>
    <s v="P0037"/>
    <n v="15"/>
    <x v="2"/>
    <x v="1"/>
    <n v="0"/>
    <x v="8"/>
    <x v="1"/>
    <x v="1"/>
    <n v="67"/>
    <n v="85.76"/>
    <n v="1005"/>
    <x v="250"/>
    <x v="14"/>
    <x v="1"/>
    <x v="1"/>
  </r>
  <r>
    <d v="2022-03-04T00:00:00"/>
    <s v="P0026"/>
    <n v="13"/>
    <x v="0"/>
    <x v="0"/>
    <n v="0"/>
    <x v="42"/>
    <x v="4"/>
    <x v="3"/>
    <n v="18"/>
    <n v="24.66"/>
    <n v="234"/>
    <x v="251"/>
    <x v="3"/>
    <x v="2"/>
    <x v="1"/>
  </r>
  <r>
    <d v="2022-03-06T00:00:00"/>
    <s v="P0004"/>
    <n v="2"/>
    <x v="2"/>
    <x v="1"/>
    <n v="0"/>
    <x v="3"/>
    <x v="3"/>
    <x v="2"/>
    <n v="44"/>
    <n v="48.84"/>
    <n v="88"/>
    <x v="252"/>
    <x v="16"/>
    <x v="2"/>
    <x v="1"/>
  </r>
  <r>
    <d v="2022-03-07T00:00:00"/>
    <s v="P0003"/>
    <n v="1"/>
    <x v="2"/>
    <x v="1"/>
    <n v="0"/>
    <x v="6"/>
    <x v="3"/>
    <x v="1"/>
    <n v="71"/>
    <n v="80.94"/>
    <n v="71"/>
    <x v="253"/>
    <x v="20"/>
    <x v="2"/>
    <x v="1"/>
  </r>
  <r>
    <d v="2022-03-08T00:00:00"/>
    <s v="P0044"/>
    <n v="6"/>
    <x v="2"/>
    <x v="0"/>
    <n v="0"/>
    <x v="11"/>
    <x v="1"/>
    <x v="1"/>
    <n v="76"/>
    <n v="82.08"/>
    <n v="456"/>
    <x v="254"/>
    <x v="21"/>
    <x v="2"/>
    <x v="1"/>
  </r>
  <r>
    <d v="2022-03-09T00:00:00"/>
    <s v="P0030"/>
    <n v="3"/>
    <x v="2"/>
    <x v="0"/>
    <n v="0"/>
    <x v="28"/>
    <x v="4"/>
    <x v="0"/>
    <n v="148"/>
    <n v="201.28"/>
    <n v="444"/>
    <x v="72"/>
    <x v="4"/>
    <x v="2"/>
    <x v="1"/>
  </r>
  <r>
    <d v="2022-03-09T00:00:00"/>
    <s v="P0004"/>
    <n v="11"/>
    <x v="1"/>
    <x v="1"/>
    <n v="0"/>
    <x v="3"/>
    <x v="3"/>
    <x v="2"/>
    <n v="44"/>
    <n v="48.84"/>
    <n v="484"/>
    <x v="111"/>
    <x v="4"/>
    <x v="2"/>
    <x v="1"/>
  </r>
  <r>
    <d v="2022-03-10T00:00:00"/>
    <s v="P0033"/>
    <n v="12"/>
    <x v="0"/>
    <x v="0"/>
    <n v="0"/>
    <x v="38"/>
    <x v="4"/>
    <x v="1"/>
    <n v="95"/>
    <n v="119.7"/>
    <n v="1140"/>
    <x v="255"/>
    <x v="26"/>
    <x v="2"/>
    <x v="1"/>
  </r>
  <r>
    <d v="2022-03-14T00:00:00"/>
    <s v="P0016"/>
    <n v="2"/>
    <x v="2"/>
    <x v="1"/>
    <n v="0"/>
    <x v="21"/>
    <x v="2"/>
    <x v="3"/>
    <n v="13"/>
    <n v="16.64"/>
    <n v="26"/>
    <x v="256"/>
    <x v="29"/>
    <x v="2"/>
    <x v="1"/>
  </r>
  <r>
    <d v="2022-03-14T00:00:00"/>
    <s v="P0026"/>
    <n v="13"/>
    <x v="2"/>
    <x v="0"/>
    <n v="0"/>
    <x v="42"/>
    <x v="4"/>
    <x v="3"/>
    <n v="18"/>
    <n v="24.66"/>
    <n v="234"/>
    <x v="251"/>
    <x v="29"/>
    <x v="2"/>
    <x v="1"/>
  </r>
  <r>
    <d v="2022-03-18T00:00:00"/>
    <s v="P0019"/>
    <n v="2"/>
    <x v="1"/>
    <x v="1"/>
    <n v="0"/>
    <x v="40"/>
    <x v="2"/>
    <x v="0"/>
    <n v="150"/>
    <n v="210"/>
    <n v="300"/>
    <x v="257"/>
    <x v="7"/>
    <x v="2"/>
    <x v="1"/>
  </r>
  <r>
    <d v="2022-03-18T00:00:00"/>
    <s v="P0027"/>
    <n v="10"/>
    <x v="2"/>
    <x v="1"/>
    <n v="0"/>
    <x v="26"/>
    <x v="4"/>
    <x v="2"/>
    <n v="48"/>
    <n v="57.120000000000005"/>
    <n v="480"/>
    <x v="47"/>
    <x v="7"/>
    <x v="2"/>
    <x v="1"/>
  </r>
  <r>
    <d v="2022-03-19T00:00:00"/>
    <s v="P0041"/>
    <n v="6"/>
    <x v="0"/>
    <x v="1"/>
    <n v="0"/>
    <x v="41"/>
    <x v="1"/>
    <x v="0"/>
    <n v="138"/>
    <n v="173.88"/>
    <n v="828"/>
    <x v="113"/>
    <x v="8"/>
    <x v="2"/>
    <x v="1"/>
  </r>
  <r>
    <d v="2022-03-23T00:00:00"/>
    <s v="P0032"/>
    <n v="9"/>
    <x v="2"/>
    <x v="1"/>
    <n v="0"/>
    <x v="18"/>
    <x v="4"/>
    <x v="1"/>
    <n v="89"/>
    <n v="117.48"/>
    <n v="801"/>
    <x v="258"/>
    <x v="19"/>
    <x v="2"/>
    <x v="1"/>
  </r>
  <r>
    <d v="2022-03-25T00:00:00"/>
    <s v="P0001"/>
    <n v="2"/>
    <x v="0"/>
    <x v="0"/>
    <n v="0"/>
    <x v="16"/>
    <x v="3"/>
    <x v="1"/>
    <n v="98"/>
    <n v="103.88"/>
    <n v="196"/>
    <x v="155"/>
    <x v="11"/>
    <x v="2"/>
    <x v="1"/>
  </r>
  <r>
    <d v="2022-03-25T00:00:00"/>
    <s v="P0030"/>
    <n v="11"/>
    <x v="2"/>
    <x v="0"/>
    <n v="0"/>
    <x v="28"/>
    <x v="4"/>
    <x v="0"/>
    <n v="148"/>
    <n v="201.28"/>
    <n v="1628"/>
    <x v="43"/>
    <x v="11"/>
    <x v="2"/>
    <x v="1"/>
  </r>
  <r>
    <d v="2022-03-29T00:00:00"/>
    <s v="P0032"/>
    <n v="12"/>
    <x v="1"/>
    <x v="0"/>
    <n v="0"/>
    <x v="18"/>
    <x v="4"/>
    <x v="1"/>
    <n v="89"/>
    <n v="117.48"/>
    <n v="1068"/>
    <x v="112"/>
    <x v="28"/>
    <x v="2"/>
    <x v="1"/>
  </r>
  <r>
    <d v="2022-03-30T00:00:00"/>
    <s v="P0001"/>
    <n v="13"/>
    <x v="1"/>
    <x v="1"/>
    <n v="0"/>
    <x v="16"/>
    <x v="3"/>
    <x v="1"/>
    <n v="98"/>
    <n v="103.88"/>
    <n v="1274"/>
    <x v="186"/>
    <x v="24"/>
    <x v="2"/>
    <x v="1"/>
  </r>
  <r>
    <d v="2022-04-01T00:00:00"/>
    <s v="P0002"/>
    <n v="2"/>
    <x v="1"/>
    <x v="1"/>
    <n v="0"/>
    <x v="29"/>
    <x v="3"/>
    <x v="1"/>
    <n v="105"/>
    <n v="142.80000000000001"/>
    <n v="210"/>
    <x v="259"/>
    <x v="0"/>
    <x v="3"/>
    <x v="1"/>
  </r>
  <r>
    <d v="2022-04-02T00:00:00"/>
    <s v="P0002"/>
    <n v="3"/>
    <x v="2"/>
    <x v="1"/>
    <n v="0"/>
    <x v="29"/>
    <x v="3"/>
    <x v="1"/>
    <n v="105"/>
    <n v="142.80000000000001"/>
    <n v="315"/>
    <x v="260"/>
    <x v="1"/>
    <x v="3"/>
    <x v="1"/>
  </r>
  <r>
    <d v="2022-04-06T00:00:00"/>
    <s v="P0040"/>
    <n v="2"/>
    <x v="0"/>
    <x v="1"/>
    <n v="0"/>
    <x v="17"/>
    <x v="1"/>
    <x v="1"/>
    <n v="90"/>
    <n v="115.2"/>
    <n v="180"/>
    <x v="171"/>
    <x v="16"/>
    <x v="3"/>
    <x v="1"/>
  </r>
  <r>
    <d v="2022-04-07T00:00:00"/>
    <s v="P0026"/>
    <n v="7"/>
    <x v="2"/>
    <x v="0"/>
    <n v="0"/>
    <x v="42"/>
    <x v="4"/>
    <x v="3"/>
    <n v="18"/>
    <n v="24.66"/>
    <n v="126"/>
    <x v="261"/>
    <x v="20"/>
    <x v="3"/>
    <x v="1"/>
  </r>
  <r>
    <d v="2022-04-09T00:00:00"/>
    <s v="P0039"/>
    <n v="12"/>
    <x v="0"/>
    <x v="1"/>
    <n v="0"/>
    <x v="34"/>
    <x v="1"/>
    <x v="3"/>
    <n v="37"/>
    <n v="42.55"/>
    <n v="444"/>
    <x v="262"/>
    <x v="4"/>
    <x v="3"/>
    <x v="1"/>
  </r>
  <r>
    <d v="2022-04-09T00:00:00"/>
    <s v="P0002"/>
    <n v="9"/>
    <x v="1"/>
    <x v="0"/>
    <n v="0"/>
    <x v="29"/>
    <x v="3"/>
    <x v="1"/>
    <n v="105"/>
    <n v="142.80000000000001"/>
    <n v="945"/>
    <x v="263"/>
    <x v="4"/>
    <x v="3"/>
    <x v="1"/>
  </r>
  <r>
    <d v="2022-04-13T00:00:00"/>
    <s v="P0016"/>
    <n v="14"/>
    <x v="0"/>
    <x v="0"/>
    <n v="0"/>
    <x v="21"/>
    <x v="2"/>
    <x v="3"/>
    <n v="13"/>
    <n v="16.64"/>
    <n v="182"/>
    <x v="264"/>
    <x v="22"/>
    <x v="3"/>
    <x v="1"/>
  </r>
  <r>
    <d v="2022-04-18T00:00:00"/>
    <s v="P0041"/>
    <n v="9"/>
    <x v="2"/>
    <x v="1"/>
    <n v="0"/>
    <x v="41"/>
    <x v="1"/>
    <x v="0"/>
    <n v="138"/>
    <n v="173.88"/>
    <n v="1242"/>
    <x v="236"/>
    <x v="7"/>
    <x v="3"/>
    <x v="1"/>
  </r>
  <r>
    <d v="2022-04-20T00:00:00"/>
    <s v="P0018"/>
    <n v="2"/>
    <x v="0"/>
    <x v="0"/>
    <n v="0"/>
    <x v="30"/>
    <x v="2"/>
    <x v="3"/>
    <n v="37"/>
    <n v="49.21"/>
    <n v="74"/>
    <x v="265"/>
    <x v="9"/>
    <x v="3"/>
    <x v="1"/>
  </r>
  <r>
    <d v="2022-04-20T00:00:00"/>
    <s v="P0012"/>
    <n v="4"/>
    <x v="2"/>
    <x v="0"/>
    <n v="0"/>
    <x v="35"/>
    <x v="2"/>
    <x v="1"/>
    <n v="73"/>
    <n v="94.17"/>
    <n v="292"/>
    <x v="64"/>
    <x v="9"/>
    <x v="3"/>
    <x v="1"/>
  </r>
  <r>
    <d v="2022-04-21T00:00:00"/>
    <s v="P0030"/>
    <n v="2"/>
    <x v="2"/>
    <x v="1"/>
    <n v="0"/>
    <x v="28"/>
    <x v="4"/>
    <x v="0"/>
    <n v="148"/>
    <n v="201.28"/>
    <n v="296"/>
    <x v="49"/>
    <x v="10"/>
    <x v="3"/>
    <x v="1"/>
  </r>
  <r>
    <d v="2022-04-21T00:00:00"/>
    <s v="P0026"/>
    <n v="14"/>
    <x v="1"/>
    <x v="0"/>
    <n v="0"/>
    <x v="42"/>
    <x v="4"/>
    <x v="3"/>
    <n v="18"/>
    <n v="24.66"/>
    <n v="252"/>
    <x v="266"/>
    <x v="10"/>
    <x v="3"/>
    <x v="1"/>
  </r>
  <r>
    <d v="2022-04-23T00:00:00"/>
    <s v="P0044"/>
    <n v="15"/>
    <x v="1"/>
    <x v="0"/>
    <n v="0"/>
    <x v="11"/>
    <x v="1"/>
    <x v="1"/>
    <n v="76"/>
    <n v="82.08"/>
    <n v="1140"/>
    <x v="138"/>
    <x v="19"/>
    <x v="3"/>
    <x v="1"/>
  </r>
  <r>
    <d v="2022-04-24T00:00:00"/>
    <s v="P0034"/>
    <n v="4"/>
    <x v="2"/>
    <x v="0"/>
    <n v="0"/>
    <x v="13"/>
    <x v="4"/>
    <x v="2"/>
    <n v="55"/>
    <n v="58.3"/>
    <n v="220"/>
    <x v="15"/>
    <x v="27"/>
    <x v="3"/>
    <x v="1"/>
  </r>
  <r>
    <d v="2022-04-25T00:00:00"/>
    <s v="P0004"/>
    <n v="9"/>
    <x v="2"/>
    <x v="1"/>
    <n v="0"/>
    <x v="3"/>
    <x v="3"/>
    <x v="2"/>
    <n v="44"/>
    <n v="48.84"/>
    <n v="396"/>
    <x v="267"/>
    <x v="11"/>
    <x v="3"/>
    <x v="1"/>
  </r>
  <r>
    <d v="2022-04-25T00:00:00"/>
    <s v="P0003"/>
    <n v="8"/>
    <x v="1"/>
    <x v="0"/>
    <n v="0"/>
    <x v="6"/>
    <x v="3"/>
    <x v="1"/>
    <n v="71"/>
    <n v="80.94"/>
    <n v="568"/>
    <x v="6"/>
    <x v="11"/>
    <x v="3"/>
    <x v="1"/>
  </r>
  <r>
    <d v="2022-04-26T00:00:00"/>
    <s v="P0027"/>
    <n v="2"/>
    <x v="2"/>
    <x v="1"/>
    <n v="0"/>
    <x v="26"/>
    <x v="4"/>
    <x v="2"/>
    <n v="48"/>
    <n v="57.120000000000005"/>
    <n v="96"/>
    <x v="268"/>
    <x v="12"/>
    <x v="3"/>
    <x v="1"/>
  </r>
  <r>
    <d v="2022-04-28T00:00:00"/>
    <s v="P0014"/>
    <n v="14"/>
    <x v="2"/>
    <x v="1"/>
    <n v="0"/>
    <x v="9"/>
    <x v="2"/>
    <x v="1"/>
    <n v="112"/>
    <n v="146.72"/>
    <n v="1568"/>
    <x v="269"/>
    <x v="14"/>
    <x v="3"/>
    <x v="1"/>
  </r>
  <r>
    <d v="2022-04-30T00:00:00"/>
    <s v="P0016"/>
    <n v="13"/>
    <x v="1"/>
    <x v="0"/>
    <n v="0"/>
    <x v="21"/>
    <x v="2"/>
    <x v="3"/>
    <n v="13"/>
    <n v="16.64"/>
    <n v="169"/>
    <x v="31"/>
    <x v="24"/>
    <x v="3"/>
    <x v="1"/>
  </r>
  <r>
    <d v="2022-04-30T00:00:00"/>
    <s v="P0027"/>
    <n v="8"/>
    <x v="2"/>
    <x v="0"/>
    <n v="0"/>
    <x v="26"/>
    <x v="4"/>
    <x v="2"/>
    <n v="48"/>
    <n v="57.120000000000005"/>
    <n v="384"/>
    <x v="185"/>
    <x v="24"/>
    <x v="3"/>
    <x v="1"/>
  </r>
  <r>
    <d v="2022-05-01T00:00:00"/>
    <s v="P0034"/>
    <n v="9"/>
    <x v="0"/>
    <x v="0"/>
    <n v="0"/>
    <x v="13"/>
    <x v="4"/>
    <x v="2"/>
    <n v="55"/>
    <n v="58.3"/>
    <n v="495"/>
    <x v="270"/>
    <x v="0"/>
    <x v="4"/>
    <x v="1"/>
  </r>
  <r>
    <d v="2022-05-01T00:00:00"/>
    <s v="P0033"/>
    <n v="6"/>
    <x v="1"/>
    <x v="0"/>
    <n v="0"/>
    <x v="38"/>
    <x v="4"/>
    <x v="1"/>
    <n v="95"/>
    <n v="119.7"/>
    <n v="570"/>
    <x v="109"/>
    <x v="0"/>
    <x v="4"/>
    <x v="1"/>
  </r>
  <r>
    <d v="2022-05-02T00:00:00"/>
    <s v="P0013"/>
    <n v="4"/>
    <x v="1"/>
    <x v="1"/>
    <n v="0"/>
    <x v="2"/>
    <x v="2"/>
    <x v="1"/>
    <n v="112"/>
    <n v="122.08"/>
    <n v="448"/>
    <x v="271"/>
    <x v="1"/>
    <x v="4"/>
    <x v="1"/>
  </r>
  <r>
    <d v="2022-05-04T00:00:00"/>
    <s v="P0020"/>
    <n v="10"/>
    <x v="2"/>
    <x v="0"/>
    <n v="0"/>
    <x v="14"/>
    <x v="0"/>
    <x v="2"/>
    <n v="61"/>
    <n v="76.25"/>
    <n v="610"/>
    <x v="272"/>
    <x v="3"/>
    <x v="4"/>
    <x v="1"/>
  </r>
  <r>
    <d v="2022-05-06T00:00:00"/>
    <s v="P0034"/>
    <n v="7"/>
    <x v="2"/>
    <x v="0"/>
    <n v="0"/>
    <x v="13"/>
    <x v="4"/>
    <x v="2"/>
    <n v="55"/>
    <n v="58.3"/>
    <n v="385"/>
    <x v="273"/>
    <x v="16"/>
    <x v="4"/>
    <x v="1"/>
  </r>
  <r>
    <d v="2022-05-07T00:00:00"/>
    <s v="P0015"/>
    <n v="4"/>
    <x v="1"/>
    <x v="1"/>
    <n v="0"/>
    <x v="27"/>
    <x v="2"/>
    <x v="3"/>
    <n v="12"/>
    <n v="15.719999999999999"/>
    <n v="48"/>
    <x v="274"/>
    <x v="20"/>
    <x v="4"/>
    <x v="1"/>
  </r>
  <r>
    <d v="2022-05-07T00:00:00"/>
    <s v="P0027"/>
    <n v="1"/>
    <x v="1"/>
    <x v="0"/>
    <n v="0"/>
    <x v="26"/>
    <x v="4"/>
    <x v="2"/>
    <n v="48"/>
    <n v="57.120000000000005"/>
    <n v="48"/>
    <x v="275"/>
    <x v="20"/>
    <x v="4"/>
    <x v="1"/>
  </r>
  <r>
    <d v="2022-05-08T00:00:00"/>
    <s v="P0022"/>
    <n v="7"/>
    <x v="1"/>
    <x v="0"/>
    <n v="0"/>
    <x v="22"/>
    <x v="0"/>
    <x v="0"/>
    <n v="121"/>
    <n v="141.57"/>
    <n v="847"/>
    <x v="276"/>
    <x v="21"/>
    <x v="4"/>
    <x v="1"/>
  </r>
  <r>
    <d v="2022-05-09T00:00:00"/>
    <s v="P0017"/>
    <n v="12"/>
    <x v="0"/>
    <x v="1"/>
    <n v="0"/>
    <x v="39"/>
    <x v="2"/>
    <x v="0"/>
    <n v="134"/>
    <n v="156.78"/>
    <n v="1608"/>
    <x v="277"/>
    <x v="4"/>
    <x v="4"/>
    <x v="1"/>
  </r>
  <r>
    <d v="2022-05-10T00:00:00"/>
    <s v="P0009"/>
    <n v="6"/>
    <x v="2"/>
    <x v="0"/>
    <n v="0"/>
    <x v="37"/>
    <x v="3"/>
    <x v="3"/>
    <n v="6"/>
    <n v="7.8599999999999994"/>
    <n v="36"/>
    <x v="95"/>
    <x v="26"/>
    <x v="4"/>
    <x v="1"/>
  </r>
  <r>
    <d v="2022-05-12T00:00:00"/>
    <s v="P0011"/>
    <n v="7"/>
    <x v="1"/>
    <x v="1"/>
    <n v="0"/>
    <x v="31"/>
    <x v="2"/>
    <x v="2"/>
    <n v="44"/>
    <n v="48.4"/>
    <n v="308"/>
    <x v="188"/>
    <x v="6"/>
    <x v="4"/>
    <x v="1"/>
  </r>
  <r>
    <d v="2022-05-13T00:00:00"/>
    <s v="P0012"/>
    <n v="5"/>
    <x v="2"/>
    <x v="0"/>
    <n v="0"/>
    <x v="35"/>
    <x v="2"/>
    <x v="1"/>
    <n v="73"/>
    <n v="94.17"/>
    <n v="365"/>
    <x v="278"/>
    <x v="22"/>
    <x v="4"/>
    <x v="1"/>
  </r>
  <r>
    <d v="2022-05-14T00:00:00"/>
    <s v="P0008"/>
    <n v="14"/>
    <x v="2"/>
    <x v="1"/>
    <n v="0"/>
    <x v="25"/>
    <x v="3"/>
    <x v="1"/>
    <n v="83"/>
    <n v="94.62"/>
    <n v="1162"/>
    <x v="279"/>
    <x v="29"/>
    <x v="4"/>
    <x v="1"/>
  </r>
  <r>
    <d v="2022-05-15T00:00:00"/>
    <s v="P0020"/>
    <n v="5"/>
    <x v="1"/>
    <x v="0"/>
    <n v="0"/>
    <x v="14"/>
    <x v="0"/>
    <x v="2"/>
    <n v="61"/>
    <n v="76.25"/>
    <n v="305"/>
    <x v="280"/>
    <x v="17"/>
    <x v="4"/>
    <x v="1"/>
  </r>
  <r>
    <d v="2022-05-16T00:00:00"/>
    <s v="P0010"/>
    <n v="13"/>
    <x v="2"/>
    <x v="1"/>
    <n v="0"/>
    <x v="20"/>
    <x v="2"/>
    <x v="0"/>
    <n v="148"/>
    <n v="164.28"/>
    <n v="1924"/>
    <x v="221"/>
    <x v="23"/>
    <x v="4"/>
    <x v="1"/>
  </r>
  <r>
    <d v="2022-05-16T00:00:00"/>
    <s v="P0031"/>
    <n v="13"/>
    <x v="1"/>
    <x v="0"/>
    <n v="0"/>
    <x v="5"/>
    <x v="4"/>
    <x v="1"/>
    <n v="93"/>
    <n v="104.16"/>
    <n v="1209"/>
    <x v="281"/>
    <x v="23"/>
    <x v="4"/>
    <x v="1"/>
  </r>
  <r>
    <d v="2022-05-17T00:00:00"/>
    <s v="P0027"/>
    <n v="8"/>
    <x v="2"/>
    <x v="1"/>
    <n v="0"/>
    <x v="26"/>
    <x v="4"/>
    <x v="2"/>
    <n v="48"/>
    <n v="57.120000000000005"/>
    <n v="384"/>
    <x v="185"/>
    <x v="30"/>
    <x v="4"/>
    <x v="1"/>
  </r>
  <r>
    <d v="2022-05-18T00:00:00"/>
    <s v="P0027"/>
    <n v="4"/>
    <x v="0"/>
    <x v="0"/>
    <n v="0"/>
    <x v="26"/>
    <x v="4"/>
    <x v="2"/>
    <n v="48"/>
    <n v="57.120000000000005"/>
    <n v="192"/>
    <x v="41"/>
    <x v="7"/>
    <x v="4"/>
    <x v="1"/>
  </r>
  <r>
    <d v="2022-05-18T00:00:00"/>
    <s v="P0038"/>
    <n v="8"/>
    <x v="0"/>
    <x v="0"/>
    <n v="0"/>
    <x v="1"/>
    <x v="1"/>
    <x v="1"/>
    <n v="72"/>
    <n v="79.92"/>
    <n v="576"/>
    <x v="282"/>
    <x v="7"/>
    <x v="4"/>
    <x v="1"/>
  </r>
  <r>
    <d v="2022-05-20T00:00:00"/>
    <s v="P0044"/>
    <n v="15"/>
    <x v="1"/>
    <x v="1"/>
    <n v="0"/>
    <x v="11"/>
    <x v="1"/>
    <x v="1"/>
    <n v="76"/>
    <n v="82.08"/>
    <n v="1140"/>
    <x v="138"/>
    <x v="9"/>
    <x v="4"/>
    <x v="1"/>
  </r>
  <r>
    <d v="2022-05-22T00:00:00"/>
    <s v="P0015"/>
    <n v="12"/>
    <x v="2"/>
    <x v="0"/>
    <n v="0"/>
    <x v="27"/>
    <x v="2"/>
    <x v="3"/>
    <n v="12"/>
    <n v="15.719999999999999"/>
    <n v="144"/>
    <x v="116"/>
    <x v="18"/>
    <x v="4"/>
    <x v="1"/>
  </r>
  <r>
    <d v="2022-05-25T00:00:00"/>
    <s v="P0002"/>
    <n v="7"/>
    <x v="1"/>
    <x v="0"/>
    <n v="0"/>
    <x v="29"/>
    <x v="3"/>
    <x v="1"/>
    <n v="105"/>
    <n v="142.80000000000001"/>
    <n v="735"/>
    <x v="283"/>
    <x v="11"/>
    <x v="4"/>
    <x v="1"/>
  </r>
  <r>
    <d v="2022-05-26T00:00:00"/>
    <s v="P0028"/>
    <n v="2"/>
    <x v="2"/>
    <x v="0"/>
    <n v="0"/>
    <x v="33"/>
    <x v="4"/>
    <x v="3"/>
    <n v="37"/>
    <n v="41.81"/>
    <n v="74"/>
    <x v="284"/>
    <x v="12"/>
    <x v="4"/>
    <x v="1"/>
  </r>
  <r>
    <d v="2022-05-26T00:00:00"/>
    <s v="P0027"/>
    <n v="2"/>
    <x v="1"/>
    <x v="0"/>
    <n v="0"/>
    <x v="26"/>
    <x v="4"/>
    <x v="2"/>
    <n v="48"/>
    <n v="57.120000000000005"/>
    <n v="96"/>
    <x v="268"/>
    <x v="12"/>
    <x v="4"/>
    <x v="1"/>
  </r>
  <r>
    <d v="2022-05-28T00:00:00"/>
    <s v="P0041"/>
    <n v="10"/>
    <x v="0"/>
    <x v="1"/>
    <n v="0"/>
    <x v="41"/>
    <x v="1"/>
    <x v="0"/>
    <n v="138"/>
    <n v="173.88"/>
    <n v="1380"/>
    <x v="285"/>
    <x v="14"/>
    <x v="4"/>
    <x v="1"/>
  </r>
  <r>
    <d v="2022-05-28T00:00:00"/>
    <s v="P0008"/>
    <n v="5"/>
    <x v="0"/>
    <x v="0"/>
    <n v="0"/>
    <x v="25"/>
    <x v="3"/>
    <x v="1"/>
    <n v="83"/>
    <n v="94.62"/>
    <n v="415"/>
    <x v="286"/>
    <x v="14"/>
    <x v="4"/>
    <x v="1"/>
  </r>
  <r>
    <d v="2022-05-28T00:00:00"/>
    <s v="P0010"/>
    <n v="9"/>
    <x v="1"/>
    <x v="1"/>
    <n v="0"/>
    <x v="20"/>
    <x v="2"/>
    <x v="0"/>
    <n v="148"/>
    <n v="164.28"/>
    <n v="1332"/>
    <x v="71"/>
    <x v="14"/>
    <x v="4"/>
    <x v="1"/>
  </r>
  <r>
    <d v="2022-05-28T00:00:00"/>
    <s v="P0004"/>
    <n v="12"/>
    <x v="1"/>
    <x v="0"/>
    <n v="0"/>
    <x v="3"/>
    <x v="3"/>
    <x v="2"/>
    <n v="44"/>
    <n v="48.84"/>
    <n v="528"/>
    <x v="287"/>
    <x v="14"/>
    <x v="4"/>
    <x v="1"/>
  </r>
  <r>
    <d v="2022-05-28T00:00:00"/>
    <s v="P0020"/>
    <n v="14"/>
    <x v="2"/>
    <x v="1"/>
    <n v="0"/>
    <x v="14"/>
    <x v="0"/>
    <x v="2"/>
    <n v="61"/>
    <n v="76.25"/>
    <n v="854"/>
    <x v="288"/>
    <x v="14"/>
    <x v="4"/>
    <x v="1"/>
  </r>
  <r>
    <d v="2022-05-30T00:00:00"/>
    <s v="P0044"/>
    <n v="9"/>
    <x v="2"/>
    <x v="0"/>
    <n v="0"/>
    <x v="11"/>
    <x v="1"/>
    <x v="1"/>
    <n v="76"/>
    <n v="82.08"/>
    <n v="684"/>
    <x v="23"/>
    <x v="24"/>
    <x v="4"/>
    <x v="1"/>
  </r>
  <r>
    <d v="2022-05-30T00:00:00"/>
    <s v="P0005"/>
    <n v="4"/>
    <x v="0"/>
    <x v="1"/>
    <n v="0"/>
    <x v="24"/>
    <x v="3"/>
    <x v="0"/>
    <n v="133"/>
    <n v="155.61000000000001"/>
    <n v="532"/>
    <x v="144"/>
    <x v="24"/>
    <x v="4"/>
    <x v="1"/>
  </r>
  <r>
    <d v="2022-05-30T00:00:00"/>
    <s v="P0033"/>
    <n v="3"/>
    <x v="1"/>
    <x v="1"/>
    <n v="0"/>
    <x v="38"/>
    <x v="4"/>
    <x v="1"/>
    <n v="95"/>
    <n v="119.7"/>
    <n v="285"/>
    <x v="289"/>
    <x v="24"/>
    <x v="4"/>
    <x v="1"/>
  </r>
  <r>
    <d v="2022-06-03T00:00:00"/>
    <s v="P0008"/>
    <n v="14"/>
    <x v="1"/>
    <x v="0"/>
    <n v="0"/>
    <x v="25"/>
    <x v="3"/>
    <x v="1"/>
    <n v="83"/>
    <n v="94.62"/>
    <n v="1162"/>
    <x v="279"/>
    <x v="2"/>
    <x v="5"/>
    <x v="1"/>
  </r>
  <r>
    <d v="2022-06-10T00:00:00"/>
    <s v="P0028"/>
    <n v="8"/>
    <x v="0"/>
    <x v="0"/>
    <n v="0"/>
    <x v="33"/>
    <x v="4"/>
    <x v="3"/>
    <n v="37"/>
    <n v="41.81"/>
    <n v="296"/>
    <x v="98"/>
    <x v="26"/>
    <x v="5"/>
    <x v="1"/>
  </r>
  <r>
    <d v="2022-06-11T00:00:00"/>
    <s v="P0039"/>
    <n v="13"/>
    <x v="1"/>
    <x v="1"/>
    <n v="0"/>
    <x v="34"/>
    <x v="1"/>
    <x v="3"/>
    <n v="37"/>
    <n v="42.55"/>
    <n v="481"/>
    <x v="290"/>
    <x v="5"/>
    <x v="5"/>
    <x v="1"/>
  </r>
  <r>
    <d v="2022-06-11T00:00:00"/>
    <s v="P0021"/>
    <n v="6"/>
    <x v="2"/>
    <x v="0"/>
    <n v="0"/>
    <x v="32"/>
    <x v="0"/>
    <x v="0"/>
    <n v="126"/>
    <n v="162.54"/>
    <n v="756"/>
    <x v="195"/>
    <x v="5"/>
    <x v="5"/>
    <x v="1"/>
  </r>
  <r>
    <d v="2022-06-13T00:00:00"/>
    <s v="P0026"/>
    <n v="6"/>
    <x v="2"/>
    <x v="1"/>
    <n v="0"/>
    <x v="42"/>
    <x v="4"/>
    <x v="3"/>
    <n v="18"/>
    <n v="24.66"/>
    <n v="108"/>
    <x v="181"/>
    <x v="22"/>
    <x v="5"/>
    <x v="1"/>
  </r>
  <r>
    <d v="2022-06-15T00:00:00"/>
    <s v="P0042"/>
    <n v="15"/>
    <x v="0"/>
    <x v="0"/>
    <n v="0"/>
    <x v="10"/>
    <x v="1"/>
    <x v="0"/>
    <n v="120"/>
    <n v="162"/>
    <n v="1800"/>
    <x v="291"/>
    <x v="17"/>
    <x v="5"/>
    <x v="1"/>
  </r>
  <r>
    <d v="2022-06-16T00:00:00"/>
    <s v="P0029"/>
    <n v="15"/>
    <x v="1"/>
    <x v="1"/>
    <n v="0"/>
    <x v="19"/>
    <x v="4"/>
    <x v="2"/>
    <n v="47"/>
    <n v="53.11"/>
    <n v="705"/>
    <x v="134"/>
    <x v="23"/>
    <x v="5"/>
    <x v="1"/>
  </r>
  <r>
    <d v="2022-06-19T00:00:00"/>
    <s v="P0002"/>
    <n v="8"/>
    <x v="2"/>
    <x v="1"/>
    <n v="0"/>
    <x v="29"/>
    <x v="3"/>
    <x v="1"/>
    <n v="105"/>
    <n v="142.80000000000001"/>
    <n v="840"/>
    <x v="63"/>
    <x v="8"/>
    <x v="5"/>
    <x v="1"/>
  </r>
  <r>
    <d v="2022-06-21T00:00:00"/>
    <s v="P0017"/>
    <n v="14"/>
    <x v="2"/>
    <x v="1"/>
    <n v="0"/>
    <x v="39"/>
    <x v="2"/>
    <x v="0"/>
    <n v="134"/>
    <n v="156.78"/>
    <n v="1876"/>
    <x v="233"/>
    <x v="10"/>
    <x v="5"/>
    <x v="1"/>
  </r>
  <r>
    <d v="2022-06-22T00:00:00"/>
    <s v="P0040"/>
    <n v="10"/>
    <x v="1"/>
    <x v="1"/>
    <n v="0"/>
    <x v="17"/>
    <x v="1"/>
    <x v="1"/>
    <n v="90"/>
    <n v="115.2"/>
    <n v="900"/>
    <x v="292"/>
    <x v="18"/>
    <x v="5"/>
    <x v="1"/>
  </r>
  <r>
    <d v="2022-06-22T00:00:00"/>
    <s v="P0001"/>
    <n v="4"/>
    <x v="2"/>
    <x v="1"/>
    <n v="0"/>
    <x v="16"/>
    <x v="3"/>
    <x v="1"/>
    <n v="98"/>
    <n v="103.88"/>
    <n v="392"/>
    <x v="69"/>
    <x v="18"/>
    <x v="5"/>
    <x v="1"/>
  </r>
  <r>
    <d v="2022-06-23T00:00:00"/>
    <s v="P0004"/>
    <n v="8"/>
    <x v="2"/>
    <x v="0"/>
    <n v="0"/>
    <x v="3"/>
    <x v="3"/>
    <x v="2"/>
    <n v="44"/>
    <n v="48.84"/>
    <n v="352"/>
    <x v="293"/>
    <x v="19"/>
    <x v="5"/>
    <x v="1"/>
  </r>
  <r>
    <d v="2022-06-24T00:00:00"/>
    <s v="P0018"/>
    <n v="7"/>
    <x v="2"/>
    <x v="1"/>
    <n v="0"/>
    <x v="30"/>
    <x v="2"/>
    <x v="3"/>
    <n v="37"/>
    <n v="49.21"/>
    <n v="259"/>
    <x v="294"/>
    <x v="27"/>
    <x v="5"/>
    <x v="1"/>
  </r>
  <r>
    <d v="2022-06-25T00:00:00"/>
    <s v="P0012"/>
    <n v="7"/>
    <x v="1"/>
    <x v="0"/>
    <n v="0"/>
    <x v="35"/>
    <x v="2"/>
    <x v="1"/>
    <n v="73"/>
    <n v="94.17"/>
    <n v="511"/>
    <x v="248"/>
    <x v="11"/>
    <x v="5"/>
    <x v="1"/>
  </r>
  <r>
    <d v="2022-06-26T00:00:00"/>
    <s v="P0034"/>
    <n v="4"/>
    <x v="2"/>
    <x v="1"/>
    <n v="0"/>
    <x v="13"/>
    <x v="4"/>
    <x v="2"/>
    <n v="55"/>
    <n v="58.3"/>
    <n v="220"/>
    <x v="15"/>
    <x v="12"/>
    <x v="5"/>
    <x v="1"/>
  </r>
  <r>
    <d v="2022-06-26T00:00:00"/>
    <s v="P0043"/>
    <n v="12"/>
    <x v="2"/>
    <x v="0"/>
    <n v="0"/>
    <x v="23"/>
    <x v="1"/>
    <x v="1"/>
    <n v="67"/>
    <n v="83.08"/>
    <n v="804"/>
    <x v="295"/>
    <x v="12"/>
    <x v="5"/>
    <x v="1"/>
  </r>
  <r>
    <d v="2022-07-03T00:00:00"/>
    <s v="P0033"/>
    <n v="15"/>
    <x v="2"/>
    <x v="1"/>
    <n v="0"/>
    <x v="38"/>
    <x v="4"/>
    <x v="1"/>
    <n v="95"/>
    <n v="119.7"/>
    <n v="1425"/>
    <x v="296"/>
    <x v="2"/>
    <x v="6"/>
    <x v="1"/>
  </r>
  <r>
    <d v="2022-07-04T00:00:00"/>
    <s v="P0007"/>
    <n v="7"/>
    <x v="2"/>
    <x v="0"/>
    <n v="0"/>
    <x v="36"/>
    <x v="3"/>
    <x v="2"/>
    <n v="43"/>
    <n v="47.730000000000004"/>
    <n v="301"/>
    <x v="297"/>
    <x v="3"/>
    <x v="6"/>
    <x v="1"/>
  </r>
  <r>
    <d v="2022-07-05T00:00:00"/>
    <s v="P0025"/>
    <n v="7"/>
    <x v="1"/>
    <x v="1"/>
    <n v="0"/>
    <x v="7"/>
    <x v="0"/>
    <x v="3"/>
    <n v="7"/>
    <n v="8.33"/>
    <n v="49"/>
    <x v="298"/>
    <x v="15"/>
    <x v="6"/>
    <x v="1"/>
  </r>
  <r>
    <d v="2022-07-05T00:00:00"/>
    <s v="P0015"/>
    <n v="8"/>
    <x v="2"/>
    <x v="0"/>
    <n v="0"/>
    <x v="27"/>
    <x v="2"/>
    <x v="3"/>
    <n v="12"/>
    <n v="15.719999999999999"/>
    <n v="96"/>
    <x v="299"/>
    <x v="15"/>
    <x v="6"/>
    <x v="1"/>
  </r>
  <r>
    <d v="2022-07-06T00:00:00"/>
    <s v="P0041"/>
    <n v="2"/>
    <x v="2"/>
    <x v="1"/>
    <n v="0"/>
    <x v="41"/>
    <x v="1"/>
    <x v="0"/>
    <n v="138"/>
    <n v="173.88"/>
    <n v="276"/>
    <x v="300"/>
    <x v="16"/>
    <x v="6"/>
    <x v="1"/>
  </r>
  <r>
    <d v="2022-07-08T00:00:00"/>
    <s v="P0018"/>
    <n v="2"/>
    <x v="2"/>
    <x v="0"/>
    <n v="0"/>
    <x v="30"/>
    <x v="2"/>
    <x v="3"/>
    <n v="37"/>
    <n v="49.21"/>
    <n v="74"/>
    <x v="265"/>
    <x v="21"/>
    <x v="6"/>
    <x v="1"/>
  </r>
  <r>
    <d v="2022-07-10T00:00:00"/>
    <s v="P0032"/>
    <n v="12"/>
    <x v="1"/>
    <x v="1"/>
    <n v="0"/>
    <x v="18"/>
    <x v="4"/>
    <x v="1"/>
    <n v="89"/>
    <n v="117.48"/>
    <n v="1068"/>
    <x v="112"/>
    <x v="26"/>
    <x v="6"/>
    <x v="1"/>
  </r>
  <r>
    <d v="2022-07-12T00:00:00"/>
    <s v="P0028"/>
    <n v="12"/>
    <x v="2"/>
    <x v="1"/>
    <n v="0"/>
    <x v="33"/>
    <x v="4"/>
    <x v="3"/>
    <n v="37"/>
    <n v="41.81"/>
    <n v="444"/>
    <x v="301"/>
    <x v="6"/>
    <x v="6"/>
    <x v="1"/>
  </r>
  <r>
    <d v="2022-07-13T00:00:00"/>
    <s v="P0025"/>
    <n v="7"/>
    <x v="2"/>
    <x v="0"/>
    <n v="0"/>
    <x v="7"/>
    <x v="0"/>
    <x v="3"/>
    <n v="7"/>
    <n v="8.33"/>
    <n v="49"/>
    <x v="298"/>
    <x v="22"/>
    <x v="6"/>
    <x v="1"/>
  </r>
  <r>
    <d v="2022-07-14T00:00:00"/>
    <s v="P0033"/>
    <n v="9"/>
    <x v="2"/>
    <x v="0"/>
    <n v="0"/>
    <x v="38"/>
    <x v="4"/>
    <x v="1"/>
    <n v="95"/>
    <n v="119.7"/>
    <n v="855"/>
    <x v="126"/>
    <x v="29"/>
    <x v="6"/>
    <x v="1"/>
  </r>
  <r>
    <d v="2022-07-15T00:00:00"/>
    <s v="P0004"/>
    <n v="2"/>
    <x v="1"/>
    <x v="0"/>
    <n v="0"/>
    <x v="3"/>
    <x v="3"/>
    <x v="2"/>
    <n v="44"/>
    <n v="48.84"/>
    <n v="88"/>
    <x v="252"/>
    <x v="17"/>
    <x v="6"/>
    <x v="1"/>
  </r>
  <r>
    <d v="2022-07-17T00:00:00"/>
    <s v="P0041"/>
    <n v="8"/>
    <x v="1"/>
    <x v="1"/>
    <n v="0"/>
    <x v="41"/>
    <x v="1"/>
    <x v="0"/>
    <n v="138"/>
    <n v="173.88"/>
    <n v="1104"/>
    <x v="159"/>
    <x v="30"/>
    <x v="6"/>
    <x v="1"/>
  </r>
  <r>
    <d v="2022-07-18T00:00:00"/>
    <s v="P0010"/>
    <n v="12"/>
    <x v="2"/>
    <x v="0"/>
    <n v="0"/>
    <x v="20"/>
    <x v="2"/>
    <x v="0"/>
    <n v="148"/>
    <n v="164.28"/>
    <n v="1776"/>
    <x v="302"/>
    <x v="7"/>
    <x v="6"/>
    <x v="1"/>
  </r>
  <r>
    <d v="2022-07-20T00:00:00"/>
    <s v="P0042"/>
    <n v="8"/>
    <x v="0"/>
    <x v="0"/>
    <n v="0"/>
    <x v="10"/>
    <x v="1"/>
    <x v="0"/>
    <n v="120"/>
    <n v="162"/>
    <n v="960"/>
    <x v="59"/>
    <x v="9"/>
    <x v="6"/>
    <x v="1"/>
  </r>
  <r>
    <d v="2022-07-22T00:00:00"/>
    <s v="P0034"/>
    <n v="6"/>
    <x v="2"/>
    <x v="1"/>
    <n v="0"/>
    <x v="13"/>
    <x v="4"/>
    <x v="2"/>
    <n v="55"/>
    <n v="58.3"/>
    <n v="330"/>
    <x v="20"/>
    <x v="18"/>
    <x v="6"/>
    <x v="1"/>
  </r>
  <r>
    <d v="2022-07-23T00:00:00"/>
    <s v="P0018"/>
    <n v="2"/>
    <x v="1"/>
    <x v="0"/>
    <n v="0"/>
    <x v="30"/>
    <x v="2"/>
    <x v="3"/>
    <n v="37"/>
    <n v="49.21"/>
    <n v="74"/>
    <x v="265"/>
    <x v="19"/>
    <x v="6"/>
    <x v="1"/>
  </r>
  <r>
    <d v="2022-07-24T00:00:00"/>
    <s v="P0006"/>
    <n v="14"/>
    <x v="2"/>
    <x v="1"/>
    <n v="0"/>
    <x v="15"/>
    <x v="3"/>
    <x v="1"/>
    <n v="75"/>
    <n v="85.5"/>
    <n v="1050"/>
    <x v="303"/>
    <x v="27"/>
    <x v="6"/>
    <x v="1"/>
  </r>
  <r>
    <d v="2022-07-24T00:00:00"/>
    <s v="P0027"/>
    <n v="1"/>
    <x v="1"/>
    <x v="0"/>
    <n v="0"/>
    <x v="26"/>
    <x v="4"/>
    <x v="2"/>
    <n v="48"/>
    <n v="57.120000000000005"/>
    <n v="48"/>
    <x v="275"/>
    <x v="27"/>
    <x v="6"/>
    <x v="1"/>
  </r>
  <r>
    <d v="2022-07-25T00:00:00"/>
    <s v="P0044"/>
    <n v="2"/>
    <x v="2"/>
    <x v="1"/>
    <n v="0"/>
    <x v="11"/>
    <x v="1"/>
    <x v="1"/>
    <n v="76"/>
    <n v="82.08"/>
    <n v="152"/>
    <x v="304"/>
    <x v="11"/>
    <x v="6"/>
    <x v="1"/>
  </r>
  <r>
    <d v="2022-07-25T00:00:00"/>
    <s v="P0017"/>
    <n v="12"/>
    <x v="2"/>
    <x v="1"/>
    <n v="0"/>
    <x v="39"/>
    <x v="2"/>
    <x v="0"/>
    <n v="134"/>
    <n v="156.78"/>
    <n v="1608"/>
    <x v="277"/>
    <x v="11"/>
    <x v="6"/>
    <x v="1"/>
  </r>
  <r>
    <d v="2022-07-25T00:00:00"/>
    <s v="P0003"/>
    <n v="13"/>
    <x v="1"/>
    <x v="1"/>
    <n v="0"/>
    <x v="6"/>
    <x v="3"/>
    <x v="1"/>
    <n v="71"/>
    <n v="80.94"/>
    <n v="923"/>
    <x v="305"/>
    <x v="11"/>
    <x v="6"/>
    <x v="1"/>
  </r>
  <r>
    <d v="2022-07-26T00:00:00"/>
    <s v="P0003"/>
    <n v="10"/>
    <x v="1"/>
    <x v="0"/>
    <n v="0"/>
    <x v="6"/>
    <x v="3"/>
    <x v="1"/>
    <n v="71"/>
    <n v="80.94"/>
    <n v="710"/>
    <x v="306"/>
    <x v="12"/>
    <x v="6"/>
    <x v="1"/>
  </r>
  <r>
    <d v="2022-07-26T00:00:00"/>
    <s v="P0026"/>
    <n v="1"/>
    <x v="1"/>
    <x v="1"/>
    <n v="0"/>
    <x v="42"/>
    <x v="4"/>
    <x v="3"/>
    <n v="18"/>
    <n v="24.66"/>
    <n v="18"/>
    <x v="307"/>
    <x v="12"/>
    <x v="6"/>
    <x v="1"/>
  </r>
  <r>
    <d v="2022-08-03T00:00:00"/>
    <s v="P0012"/>
    <n v="5"/>
    <x v="2"/>
    <x v="1"/>
    <n v="0"/>
    <x v="35"/>
    <x v="2"/>
    <x v="1"/>
    <n v="73"/>
    <n v="94.17"/>
    <n v="365"/>
    <x v="278"/>
    <x v="2"/>
    <x v="7"/>
    <x v="1"/>
  </r>
  <r>
    <d v="2022-08-06T00:00:00"/>
    <s v="P0016"/>
    <n v="9"/>
    <x v="1"/>
    <x v="0"/>
    <n v="0"/>
    <x v="21"/>
    <x v="2"/>
    <x v="3"/>
    <n v="13"/>
    <n v="16.64"/>
    <n v="117"/>
    <x v="308"/>
    <x v="16"/>
    <x v="7"/>
    <x v="1"/>
  </r>
  <r>
    <d v="2022-08-08T00:00:00"/>
    <s v="P0016"/>
    <n v="2"/>
    <x v="2"/>
    <x v="0"/>
    <n v="0"/>
    <x v="21"/>
    <x v="2"/>
    <x v="3"/>
    <n v="13"/>
    <n v="16.64"/>
    <n v="26"/>
    <x v="256"/>
    <x v="21"/>
    <x v="7"/>
    <x v="1"/>
  </r>
  <r>
    <d v="2022-08-08T00:00:00"/>
    <s v="P0032"/>
    <n v="12"/>
    <x v="2"/>
    <x v="1"/>
    <n v="0"/>
    <x v="18"/>
    <x v="4"/>
    <x v="1"/>
    <n v="89"/>
    <n v="117.48"/>
    <n v="1068"/>
    <x v="112"/>
    <x v="21"/>
    <x v="7"/>
    <x v="1"/>
  </r>
  <r>
    <d v="2022-08-08T00:00:00"/>
    <s v="P0021"/>
    <n v="11"/>
    <x v="2"/>
    <x v="1"/>
    <n v="0"/>
    <x v="32"/>
    <x v="0"/>
    <x v="0"/>
    <n v="126"/>
    <n v="162.54"/>
    <n v="1386"/>
    <x v="309"/>
    <x v="21"/>
    <x v="7"/>
    <x v="1"/>
  </r>
  <r>
    <d v="2022-08-14T00:00:00"/>
    <s v="P0030"/>
    <n v="14"/>
    <x v="2"/>
    <x v="1"/>
    <n v="0"/>
    <x v="28"/>
    <x v="4"/>
    <x v="0"/>
    <n v="148"/>
    <n v="201.28"/>
    <n v="2072"/>
    <x v="177"/>
    <x v="29"/>
    <x v="7"/>
    <x v="1"/>
  </r>
  <r>
    <d v="2022-08-15T00:00:00"/>
    <s v="P0011"/>
    <n v="10"/>
    <x v="0"/>
    <x v="1"/>
    <n v="0"/>
    <x v="31"/>
    <x v="2"/>
    <x v="2"/>
    <n v="44"/>
    <n v="48.4"/>
    <n v="440"/>
    <x v="216"/>
    <x v="17"/>
    <x v="7"/>
    <x v="1"/>
  </r>
  <r>
    <d v="2022-08-15T00:00:00"/>
    <s v="P0015"/>
    <n v="7"/>
    <x v="2"/>
    <x v="0"/>
    <n v="0"/>
    <x v="27"/>
    <x v="2"/>
    <x v="3"/>
    <n v="12"/>
    <n v="15.719999999999999"/>
    <n v="84"/>
    <x v="310"/>
    <x v="17"/>
    <x v="7"/>
    <x v="1"/>
  </r>
  <r>
    <d v="2022-08-18T00:00:00"/>
    <s v="P0029"/>
    <n v="8"/>
    <x v="1"/>
    <x v="0"/>
    <n v="0"/>
    <x v="19"/>
    <x v="4"/>
    <x v="2"/>
    <n v="47"/>
    <n v="53.11"/>
    <n v="376"/>
    <x v="67"/>
    <x v="7"/>
    <x v="7"/>
    <x v="1"/>
  </r>
  <r>
    <d v="2022-08-18T00:00:00"/>
    <s v="P0010"/>
    <n v="2"/>
    <x v="1"/>
    <x v="1"/>
    <n v="0"/>
    <x v="20"/>
    <x v="2"/>
    <x v="0"/>
    <n v="148"/>
    <n v="164.28"/>
    <n v="296"/>
    <x v="311"/>
    <x v="7"/>
    <x v="7"/>
    <x v="1"/>
  </r>
  <r>
    <d v="2022-08-19T00:00:00"/>
    <s v="P0007"/>
    <n v="3"/>
    <x v="1"/>
    <x v="0"/>
    <n v="0"/>
    <x v="36"/>
    <x v="3"/>
    <x v="2"/>
    <n v="43"/>
    <n v="47.730000000000004"/>
    <n v="129"/>
    <x v="312"/>
    <x v="8"/>
    <x v="7"/>
    <x v="1"/>
  </r>
  <r>
    <d v="2022-08-20T00:00:00"/>
    <s v="P0023"/>
    <n v="13"/>
    <x v="2"/>
    <x v="0"/>
    <n v="0"/>
    <x v="12"/>
    <x v="0"/>
    <x v="0"/>
    <n v="141"/>
    <n v="149.46"/>
    <n v="1833"/>
    <x v="103"/>
    <x v="9"/>
    <x v="7"/>
    <x v="1"/>
  </r>
  <r>
    <d v="2022-08-20T00:00:00"/>
    <s v="P0033"/>
    <n v="14"/>
    <x v="2"/>
    <x v="0"/>
    <n v="0"/>
    <x v="38"/>
    <x v="4"/>
    <x v="1"/>
    <n v="95"/>
    <n v="119.7"/>
    <n v="1330"/>
    <x v="313"/>
    <x v="9"/>
    <x v="7"/>
    <x v="1"/>
  </r>
  <r>
    <d v="2022-08-21T00:00:00"/>
    <s v="P0016"/>
    <n v="4"/>
    <x v="2"/>
    <x v="0"/>
    <n v="0"/>
    <x v="21"/>
    <x v="2"/>
    <x v="3"/>
    <n v="13"/>
    <n v="16.64"/>
    <n v="52"/>
    <x v="120"/>
    <x v="10"/>
    <x v="7"/>
    <x v="1"/>
  </r>
  <r>
    <d v="2022-08-23T00:00:00"/>
    <s v="P0044"/>
    <n v="11"/>
    <x v="1"/>
    <x v="0"/>
    <n v="0"/>
    <x v="11"/>
    <x v="1"/>
    <x v="1"/>
    <n v="76"/>
    <n v="82.08"/>
    <n v="836"/>
    <x v="314"/>
    <x v="19"/>
    <x v="7"/>
    <x v="1"/>
  </r>
  <r>
    <d v="2022-08-23T00:00:00"/>
    <s v="P0029"/>
    <n v="14"/>
    <x v="2"/>
    <x v="1"/>
    <n v="0"/>
    <x v="19"/>
    <x v="4"/>
    <x v="2"/>
    <n v="47"/>
    <n v="53.11"/>
    <n v="658"/>
    <x v="220"/>
    <x v="19"/>
    <x v="7"/>
    <x v="1"/>
  </r>
  <r>
    <d v="2022-08-24T00:00:00"/>
    <s v="P0005"/>
    <n v="5"/>
    <x v="2"/>
    <x v="1"/>
    <n v="0"/>
    <x v="24"/>
    <x v="3"/>
    <x v="0"/>
    <n v="133"/>
    <n v="155.61000000000001"/>
    <n v="665"/>
    <x v="315"/>
    <x v="27"/>
    <x v="7"/>
    <x v="1"/>
  </r>
  <r>
    <d v="2022-08-26T00:00:00"/>
    <s v="P0019"/>
    <n v="13"/>
    <x v="0"/>
    <x v="1"/>
    <n v="0"/>
    <x v="40"/>
    <x v="2"/>
    <x v="0"/>
    <n v="150"/>
    <n v="210"/>
    <n v="1950"/>
    <x v="87"/>
    <x v="12"/>
    <x v="7"/>
    <x v="1"/>
  </r>
  <r>
    <d v="2022-08-26T00:00:00"/>
    <s v="P0037"/>
    <n v="8"/>
    <x v="1"/>
    <x v="0"/>
    <n v="0"/>
    <x v="8"/>
    <x v="1"/>
    <x v="1"/>
    <n v="67"/>
    <n v="85.76"/>
    <n v="536"/>
    <x v="137"/>
    <x v="12"/>
    <x v="7"/>
    <x v="1"/>
  </r>
  <r>
    <d v="2022-08-27T00:00:00"/>
    <s v="P0039"/>
    <n v="15"/>
    <x v="0"/>
    <x v="0"/>
    <n v="0"/>
    <x v="34"/>
    <x v="1"/>
    <x v="3"/>
    <n v="37"/>
    <n v="42.55"/>
    <n v="555"/>
    <x v="205"/>
    <x v="13"/>
    <x v="7"/>
    <x v="1"/>
  </r>
  <r>
    <d v="2022-08-28T00:00:00"/>
    <s v="P0005"/>
    <n v="9"/>
    <x v="1"/>
    <x v="0"/>
    <n v="0"/>
    <x v="24"/>
    <x v="3"/>
    <x v="0"/>
    <n v="133"/>
    <n v="155.61000000000001"/>
    <n v="1197"/>
    <x v="237"/>
    <x v="14"/>
    <x v="7"/>
    <x v="1"/>
  </r>
  <r>
    <d v="2022-08-28T00:00:00"/>
    <s v="P0039"/>
    <n v="5"/>
    <x v="2"/>
    <x v="0"/>
    <n v="0"/>
    <x v="34"/>
    <x v="1"/>
    <x v="3"/>
    <n v="37"/>
    <n v="42.55"/>
    <n v="185"/>
    <x v="316"/>
    <x v="14"/>
    <x v="7"/>
    <x v="1"/>
  </r>
  <r>
    <d v="2022-08-30T00:00:00"/>
    <s v="P0006"/>
    <n v="6"/>
    <x v="1"/>
    <x v="1"/>
    <n v="0"/>
    <x v="15"/>
    <x v="3"/>
    <x v="1"/>
    <n v="75"/>
    <n v="85.5"/>
    <n v="450"/>
    <x v="146"/>
    <x v="24"/>
    <x v="7"/>
    <x v="1"/>
  </r>
  <r>
    <d v="2022-08-30T00:00:00"/>
    <s v="P0043"/>
    <n v="6"/>
    <x v="2"/>
    <x v="1"/>
    <n v="0"/>
    <x v="23"/>
    <x v="1"/>
    <x v="1"/>
    <n v="67"/>
    <n v="83.08"/>
    <n v="402"/>
    <x v="317"/>
    <x v="24"/>
    <x v="7"/>
    <x v="1"/>
  </r>
  <r>
    <d v="2022-08-30T00:00:00"/>
    <s v="P0025"/>
    <n v="5"/>
    <x v="2"/>
    <x v="1"/>
    <n v="0"/>
    <x v="7"/>
    <x v="0"/>
    <x v="3"/>
    <n v="7"/>
    <n v="8.33"/>
    <n v="35"/>
    <x v="318"/>
    <x v="24"/>
    <x v="7"/>
    <x v="1"/>
  </r>
  <r>
    <d v="2022-08-31T00:00:00"/>
    <s v="P0015"/>
    <n v="13"/>
    <x v="2"/>
    <x v="1"/>
    <n v="0"/>
    <x v="27"/>
    <x v="2"/>
    <x v="3"/>
    <n v="12"/>
    <n v="15.719999999999999"/>
    <n v="156"/>
    <x v="92"/>
    <x v="25"/>
    <x v="7"/>
    <x v="1"/>
  </r>
  <r>
    <d v="2022-09-04T00:00:00"/>
    <s v="P0002"/>
    <n v="1"/>
    <x v="2"/>
    <x v="1"/>
    <n v="0"/>
    <x v="29"/>
    <x v="3"/>
    <x v="1"/>
    <n v="105"/>
    <n v="142.80000000000001"/>
    <n v="105"/>
    <x v="319"/>
    <x v="3"/>
    <x v="8"/>
    <x v="1"/>
  </r>
  <r>
    <d v="2022-09-06T00:00:00"/>
    <s v="P0005"/>
    <n v="12"/>
    <x v="0"/>
    <x v="0"/>
    <n v="0"/>
    <x v="24"/>
    <x v="3"/>
    <x v="0"/>
    <n v="133"/>
    <n v="155.61000000000001"/>
    <n v="1596"/>
    <x v="320"/>
    <x v="16"/>
    <x v="8"/>
    <x v="1"/>
  </r>
  <r>
    <d v="2022-09-09T00:00:00"/>
    <s v="P0041"/>
    <n v="9"/>
    <x v="2"/>
    <x v="0"/>
    <n v="0"/>
    <x v="41"/>
    <x v="1"/>
    <x v="0"/>
    <n v="138"/>
    <n v="173.88"/>
    <n v="1242"/>
    <x v="236"/>
    <x v="4"/>
    <x v="8"/>
    <x v="1"/>
  </r>
  <r>
    <d v="2022-09-09T00:00:00"/>
    <s v="P0003"/>
    <n v="3"/>
    <x v="2"/>
    <x v="0"/>
    <n v="0"/>
    <x v="6"/>
    <x v="3"/>
    <x v="1"/>
    <n v="71"/>
    <n v="80.94"/>
    <n v="213"/>
    <x v="148"/>
    <x v="4"/>
    <x v="8"/>
    <x v="1"/>
  </r>
  <r>
    <d v="2022-09-10T00:00:00"/>
    <s v="P0035"/>
    <n v="15"/>
    <x v="1"/>
    <x v="1"/>
    <n v="0"/>
    <x v="4"/>
    <x v="4"/>
    <x v="3"/>
    <n v="5"/>
    <n v="6.7"/>
    <n v="75"/>
    <x v="100"/>
    <x v="26"/>
    <x v="8"/>
    <x v="1"/>
  </r>
  <r>
    <d v="2022-09-10T00:00:00"/>
    <s v="P0038"/>
    <n v="4"/>
    <x v="2"/>
    <x v="1"/>
    <n v="0"/>
    <x v="1"/>
    <x v="1"/>
    <x v="1"/>
    <n v="72"/>
    <n v="79.92"/>
    <n v="288"/>
    <x v="321"/>
    <x v="26"/>
    <x v="8"/>
    <x v="1"/>
  </r>
  <r>
    <d v="2022-09-14T00:00:00"/>
    <s v="P0029"/>
    <n v="3"/>
    <x v="2"/>
    <x v="1"/>
    <n v="0"/>
    <x v="19"/>
    <x v="4"/>
    <x v="2"/>
    <n v="47"/>
    <n v="53.11"/>
    <n v="141"/>
    <x v="215"/>
    <x v="29"/>
    <x v="8"/>
    <x v="1"/>
  </r>
  <r>
    <d v="2022-09-15T00:00:00"/>
    <s v="P0037"/>
    <n v="15"/>
    <x v="1"/>
    <x v="0"/>
    <n v="0"/>
    <x v="8"/>
    <x v="1"/>
    <x v="1"/>
    <n v="67"/>
    <n v="85.76"/>
    <n v="1005"/>
    <x v="250"/>
    <x v="17"/>
    <x v="8"/>
    <x v="1"/>
  </r>
  <r>
    <d v="2022-09-18T00:00:00"/>
    <s v="P0026"/>
    <n v="14"/>
    <x v="1"/>
    <x v="1"/>
    <n v="0"/>
    <x v="42"/>
    <x v="4"/>
    <x v="3"/>
    <n v="18"/>
    <n v="24.66"/>
    <n v="252"/>
    <x v="266"/>
    <x v="7"/>
    <x v="8"/>
    <x v="1"/>
  </r>
  <r>
    <d v="2022-09-19T00:00:00"/>
    <s v="P0033"/>
    <n v="8"/>
    <x v="0"/>
    <x v="1"/>
    <n v="0"/>
    <x v="38"/>
    <x v="4"/>
    <x v="1"/>
    <n v="95"/>
    <n v="119.7"/>
    <n v="760"/>
    <x v="322"/>
    <x v="8"/>
    <x v="8"/>
    <x v="1"/>
  </r>
  <r>
    <d v="2022-09-20T00:00:00"/>
    <s v="P0033"/>
    <n v="6"/>
    <x v="2"/>
    <x v="0"/>
    <n v="0"/>
    <x v="38"/>
    <x v="4"/>
    <x v="1"/>
    <n v="95"/>
    <n v="119.7"/>
    <n v="570"/>
    <x v="109"/>
    <x v="9"/>
    <x v="8"/>
    <x v="1"/>
  </r>
  <r>
    <d v="2022-09-20T00:00:00"/>
    <s v="P0001"/>
    <n v="10"/>
    <x v="2"/>
    <x v="0"/>
    <n v="0"/>
    <x v="16"/>
    <x v="3"/>
    <x v="1"/>
    <n v="98"/>
    <n v="103.88"/>
    <n v="980"/>
    <x v="323"/>
    <x v="9"/>
    <x v="8"/>
    <x v="1"/>
  </r>
  <r>
    <d v="2022-09-21T00:00:00"/>
    <s v="P0018"/>
    <n v="14"/>
    <x v="1"/>
    <x v="0"/>
    <n v="0"/>
    <x v="30"/>
    <x v="2"/>
    <x v="3"/>
    <n v="37"/>
    <n v="49.21"/>
    <n v="518"/>
    <x v="324"/>
    <x v="10"/>
    <x v="8"/>
    <x v="1"/>
  </r>
  <r>
    <d v="2022-09-21T00:00:00"/>
    <s v="P0026"/>
    <n v="5"/>
    <x v="2"/>
    <x v="1"/>
    <n v="0"/>
    <x v="42"/>
    <x v="4"/>
    <x v="3"/>
    <n v="18"/>
    <n v="24.66"/>
    <n v="90"/>
    <x v="325"/>
    <x v="10"/>
    <x v="8"/>
    <x v="1"/>
  </r>
  <r>
    <d v="2022-09-22T00:00:00"/>
    <s v="P0043"/>
    <n v="12"/>
    <x v="1"/>
    <x v="0"/>
    <n v="0"/>
    <x v="23"/>
    <x v="1"/>
    <x v="1"/>
    <n v="67"/>
    <n v="83.08"/>
    <n v="804"/>
    <x v="295"/>
    <x v="18"/>
    <x v="8"/>
    <x v="1"/>
  </r>
  <r>
    <d v="2022-09-23T00:00:00"/>
    <s v="P0012"/>
    <n v="12"/>
    <x v="2"/>
    <x v="0"/>
    <n v="0"/>
    <x v="35"/>
    <x v="2"/>
    <x v="1"/>
    <n v="73"/>
    <n v="94.17"/>
    <n v="876"/>
    <x v="326"/>
    <x v="19"/>
    <x v="8"/>
    <x v="1"/>
  </r>
  <r>
    <d v="2022-09-24T00:00:00"/>
    <s v="P0032"/>
    <n v="14"/>
    <x v="2"/>
    <x v="0"/>
    <n v="0"/>
    <x v="18"/>
    <x v="4"/>
    <x v="1"/>
    <n v="89"/>
    <n v="117.48"/>
    <n v="1246"/>
    <x v="242"/>
    <x v="27"/>
    <x v="8"/>
    <x v="1"/>
  </r>
  <r>
    <d v="2022-09-24T00:00:00"/>
    <s v="P0032"/>
    <n v="8"/>
    <x v="2"/>
    <x v="1"/>
    <n v="0"/>
    <x v="18"/>
    <x v="4"/>
    <x v="1"/>
    <n v="89"/>
    <n v="117.48"/>
    <n v="712"/>
    <x v="327"/>
    <x v="27"/>
    <x v="8"/>
    <x v="1"/>
  </r>
  <r>
    <d v="2022-09-27T00:00:00"/>
    <s v="P0036"/>
    <n v="4"/>
    <x v="2"/>
    <x v="1"/>
    <n v="0"/>
    <x v="43"/>
    <x v="4"/>
    <x v="1"/>
    <n v="90"/>
    <n v="96.3"/>
    <n v="360"/>
    <x v="328"/>
    <x v="13"/>
    <x v="8"/>
    <x v="1"/>
  </r>
  <r>
    <d v="2022-09-27T00:00:00"/>
    <s v="P0044"/>
    <n v="9"/>
    <x v="2"/>
    <x v="1"/>
    <n v="0"/>
    <x v="11"/>
    <x v="1"/>
    <x v="1"/>
    <n v="76"/>
    <n v="82.08"/>
    <n v="684"/>
    <x v="23"/>
    <x v="13"/>
    <x v="8"/>
    <x v="1"/>
  </r>
  <r>
    <d v="2022-09-27T00:00:00"/>
    <s v="P0038"/>
    <n v="3"/>
    <x v="0"/>
    <x v="1"/>
    <n v="0"/>
    <x v="1"/>
    <x v="1"/>
    <x v="1"/>
    <n v="72"/>
    <n v="79.92"/>
    <n v="216"/>
    <x v="329"/>
    <x v="13"/>
    <x v="8"/>
    <x v="1"/>
  </r>
  <r>
    <d v="2022-09-29T00:00:00"/>
    <s v="P0034"/>
    <n v="13"/>
    <x v="2"/>
    <x v="0"/>
    <n v="0"/>
    <x v="13"/>
    <x v="4"/>
    <x v="2"/>
    <n v="55"/>
    <n v="58.3"/>
    <n v="715"/>
    <x v="330"/>
    <x v="28"/>
    <x v="8"/>
    <x v="1"/>
  </r>
  <r>
    <d v="2022-10-03T00:00:00"/>
    <s v="P0011"/>
    <n v="5"/>
    <x v="2"/>
    <x v="1"/>
    <n v="0"/>
    <x v="31"/>
    <x v="2"/>
    <x v="2"/>
    <n v="44"/>
    <n v="48.4"/>
    <n v="220"/>
    <x v="331"/>
    <x v="2"/>
    <x v="9"/>
    <x v="1"/>
  </r>
  <r>
    <d v="2022-10-04T00:00:00"/>
    <s v="P0007"/>
    <n v="15"/>
    <x v="2"/>
    <x v="0"/>
    <n v="0"/>
    <x v="36"/>
    <x v="3"/>
    <x v="2"/>
    <n v="43"/>
    <n v="47.730000000000004"/>
    <n v="645"/>
    <x v="198"/>
    <x v="3"/>
    <x v="9"/>
    <x v="1"/>
  </r>
  <r>
    <d v="2022-10-06T00:00:00"/>
    <s v="P0035"/>
    <n v="1"/>
    <x v="2"/>
    <x v="0"/>
    <n v="0"/>
    <x v="4"/>
    <x v="4"/>
    <x v="3"/>
    <n v="5"/>
    <n v="6.7"/>
    <n v="5"/>
    <x v="37"/>
    <x v="16"/>
    <x v="9"/>
    <x v="1"/>
  </r>
  <r>
    <d v="2022-10-09T00:00:00"/>
    <s v="P0038"/>
    <n v="14"/>
    <x v="1"/>
    <x v="0"/>
    <n v="0"/>
    <x v="1"/>
    <x v="1"/>
    <x v="1"/>
    <n v="72"/>
    <n v="79.92"/>
    <n v="1008"/>
    <x v="194"/>
    <x v="4"/>
    <x v="9"/>
    <x v="1"/>
  </r>
  <r>
    <d v="2022-10-10T00:00:00"/>
    <s v="P0019"/>
    <n v="9"/>
    <x v="2"/>
    <x v="0"/>
    <n v="0"/>
    <x v="40"/>
    <x v="2"/>
    <x v="0"/>
    <n v="150"/>
    <n v="210"/>
    <n v="1350"/>
    <x v="179"/>
    <x v="26"/>
    <x v="9"/>
    <x v="1"/>
  </r>
  <r>
    <d v="2022-10-10T00:00:00"/>
    <s v="P0044"/>
    <n v="12"/>
    <x v="1"/>
    <x v="0"/>
    <n v="0"/>
    <x v="11"/>
    <x v="1"/>
    <x v="1"/>
    <n v="76"/>
    <n v="82.08"/>
    <n v="912"/>
    <x v="332"/>
    <x v="26"/>
    <x v="9"/>
    <x v="1"/>
  </r>
  <r>
    <d v="2022-10-11T00:00:00"/>
    <s v="P0008"/>
    <n v="10"/>
    <x v="2"/>
    <x v="0"/>
    <n v="0"/>
    <x v="25"/>
    <x v="3"/>
    <x v="1"/>
    <n v="83"/>
    <n v="94.62"/>
    <n v="830"/>
    <x v="333"/>
    <x v="5"/>
    <x v="9"/>
    <x v="1"/>
  </r>
  <r>
    <d v="2022-10-13T00:00:00"/>
    <s v="P0002"/>
    <n v="15"/>
    <x v="1"/>
    <x v="0"/>
    <n v="0"/>
    <x v="29"/>
    <x v="3"/>
    <x v="1"/>
    <n v="105"/>
    <n v="142.80000000000001"/>
    <n v="1575"/>
    <x v="334"/>
    <x v="22"/>
    <x v="9"/>
    <x v="1"/>
  </r>
  <r>
    <d v="2022-10-14T00:00:00"/>
    <s v="P0044"/>
    <n v="15"/>
    <x v="0"/>
    <x v="0"/>
    <n v="0"/>
    <x v="11"/>
    <x v="1"/>
    <x v="1"/>
    <n v="76"/>
    <n v="82.08"/>
    <n v="1140"/>
    <x v="138"/>
    <x v="29"/>
    <x v="9"/>
    <x v="1"/>
  </r>
  <r>
    <d v="2022-10-15T00:00:00"/>
    <s v="P0015"/>
    <n v="10"/>
    <x v="2"/>
    <x v="1"/>
    <n v="0"/>
    <x v="27"/>
    <x v="2"/>
    <x v="3"/>
    <n v="12"/>
    <n v="15.719999999999999"/>
    <n v="120"/>
    <x v="335"/>
    <x v="17"/>
    <x v="9"/>
    <x v="1"/>
  </r>
  <r>
    <d v="2022-10-16T00:00:00"/>
    <s v="P0036"/>
    <n v="3"/>
    <x v="1"/>
    <x v="0"/>
    <n v="0"/>
    <x v="43"/>
    <x v="4"/>
    <x v="1"/>
    <n v="90"/>
    <n v="96.3"/>
    <n v="270"/>
    <x v="336"/>
    <x v="23"/>
    <x v="9"/>
    <x v="1"/>
  </r>
  <r>
    <d v="2022-10-23T00:00:00"/>
    <s v="P0024"/>
    <n v="14"/>
    <x v="1"/>
    <x v="1"/>
    <n v="0"/>
    <x v="0"/>
    <x v="0"/>
    <x v="0"/>
    <n v="144"/>
    <n v="156.96"/>
    <n v="2016"/>
    <x v="65"/>
    <x v="19"/>
    <x v="9"/>
    <x v="1"/>
  </r>
  <r>
    <d v="2022-10-30T00:00:00"/>
    <s v="P0042"/>
    <n v="3"/>
    <x v="2"/>
    <x v="1"/>
    <n v="0"/>
    <x v="10"/>
    <x v="1"/>
    <x v="0"/>
    <n v="120"/>
    <n v="162"/>
    <n v="360"/>
    <x v="75"/>
    <x v="24"/>
    <x v="9"/>
    <x v="1"/>
  </r>
  <r>
    <d v="2022-10-31T00:00:00"/>
    <s v="P0038"/>
    <n v="8"/>
    <x v="2"/>
    <x v="0"/>
    <n v="0"/>
    <x v="1"/>
    <x v="1"/>
    <x v="1"/>
    <n v="72"/>
    <n v="79.92"/>
    <n v="576"/>
    <x v="282"/>
    <x v="25"/>
    <x v="9"/>
    <x v="1"/>
  </r>
  <r>
    <d v="2022-11-01T00:00:00"/>
    <s v="P0012"/>
    <n v="15"/>
    <x v="0"/>
    <x v="0"/>
    <n v="0"/>
    <x v="35"/>
    <x v="2"/>
    <x v="1"/>
    <n v="73"/>
    <n v="94.17"/>
    <n v="1095"/>
    <x v="337"/>
    <x v="0"/>
    <x v="10"/>
    <x v="1"/>
  </r>
  <r>
    <d v="2022-11-02T00:00:00"/>
    <s v="P0015"/>
    <n v="15"/>
    <x v="0"/>
    <x v="1"/>
    <n v="0"/>
    <x v="27"/>
    <x v="2"/>
    <x v="3"/>
    <n v="12"/>
    <n v="15.719999999999999"/>
    <n v="180"/>
    <x v="338"/>
    <x v="1"/>
    <x v="10"/>
    <x v="1"/>
  </r>
  <r>
    <d v="2022-11-02T00:00:00"/>
    <s v="P0030"/>
    <n v="15"/>
    <x v="2"/>
    <x v="1"/>
    <n v="0"/>
    <x v="28"/>
    <x v="4"/>
    <x v="0"/>
    <n v="148"/>
    <n v="201.28"/>
    <n v="2220"/>
    <x v="232"/>
    <x v="1"/>
    <x v="10"/>
    <x v="1"/>
  </r>
  <r>
    <d v="2022-11-02T00:00:00"/>
    <s v="P0035"/>
    <n v="5"/>
    <x v="2"/>
    <x v="1"/>
    <n v="0"/>
    <x v="4"/>
    <x v="4"/>
    <x v="3"/>
    <n v="5"/>
    <n v="6.7"/>
    <n v="25"/>
    <x v="339"/>
    <x v="1"/>
    <x v="10"/>
    <x v="1"/>
  </r>
  <r>
    <d v="2022-11-03T00:00:00"/>
    <s v="P0020"/>
    <n v="11"/>
    <x v="1"/>
    <x v="0"/>
    <n v="0"/>
    <x v="14"/>
    <x v="0"/>
    <x v="2"/>
    <n v="61"/>
    <n v="76.25"/>
    <n v="671"/>
    <x v="340"/>
    <x v="2"/>
    <x v="10"/>
    <x v="1"/>
  </r>
  <r>
    <d v="2022-11-04T00:00:00"/>
    <s v="P0008"/>
    <n v="10"/>
    <x v="2"/>
    <x v="0"/>
    <n v="0"/>
    <x v="25"/>
    <x v="3"/>
    <x v="1"/>
    <n v="83"/>
    <n v="94.62"/>
    <n v="830"/>
    <x v="333"/>
    <x v="3"/>
    <x v="10"/>
    <x v="1"/>
  </r>
  <r>
    <d v="2022-11-05T00:00:00"/>
    <s v="P0019"/>
    <n v="15"/>
    <x v="2"/>
    <x v="1"/>
    <n v="0"/>
    <x v="40"/>
    <x v="2"/>
    <x v="0"/>
    <n v="150"/>
    <n v="210"/>
    <n v="2250"/>
    <x v="341"/>
    <x v="15"/>
    <x v="10"/>
    <x v="1"/>
  </r>
  <r>
    <d v="2022-11-06T00:00:00"/>
    <s v="P0043"/>
    <n v="13"/>
    <x v="2"/>
    <x v="1"/>
    <n v="0"/>
    <x v="23"/>
    <x v="1"/>
    <x v="1"/>
    <n v="67"/>
    <n v="83.08"/>
    <n v="871"/>
    <x v="342"/>
    <x v="16"/>
    <x v="10"/>
    <x v="1"/>
  </r>
  <r>
    <d v="2022-11-06T00:00:00"/>
    <s v="P0015"/>
    <n v="13"/>
    <x v="1"/>
    <x v="0"/>
    <n v="0"/>
    <x v="27"/>
    <x v="2"/>
    <x v="3"/>
    <n v="12"/>
    <n v="15.719999999999999"/>
    <n v="156"/>
    <x v="92"/>
    <x v="16"/>
    <x v="10"/>
    <x v="1"/>
  </r>
  <r>
    <d v="2022-11-06T00:00:00"/>
    <s v="P0042"/>
    <n v="13"/>
    <x v="2"/>
    <x v="1"/>
    <n v="0"/>
    <x v="10"/>
    <x v="1"/>
    <x v="0"/>
    <n v="120"/>
    <n v="162"/>
    <n v="1560"/>
    <x v="343"/>
    <x v="16"/>
    <x v="10"/>
    <x v="1"/>
  </r>
  <r>
    <d v="2022-11-07T00:00:00"/>
    <s v="P0040"/>
    <n v="13"/>
    <x v="1"/>
    <x v="1"/>
    <n v="0"/>
    <x v="17"/>
    <x v="1"/>
    <x v="1"/>
    <n v="90"/>
    <n v="115.2"/>
    <n v="1170"/>
    <x v="344"/>
    <x v="20"/>
    <x v="10"/>
    <x v="1"/>
  </r>
  <r>
    <d v="2022-11-08T00:00:00"/>
    <s v="P0036"/>
    <n v="11"/>
    <x v="0"/>
    <x v="1"/>
    <n v="0"/>
    <x v="43"/>
    <x v="4"/>
    <x v="1"/>
    <n v="90"/>
    <n v="96.3"/>
    <n v="990"/>
    <x v="345"/>
    <x v="21"/>
    <x v="10"/>
    <x v="1"/>
  </r>
  <r>
    <d v="2022-11-08T00:00:00"/>
    <s v="P0019"/>
    <n v="10"/>
    <x v="0"/>
    <x v="0"/>
    <n v="0"/>
    <x v="40"/>
    <x v="2"/>
    <x v="0"/>
    <n v="150"/>
    <n v="210"/>
    <n v="1500"/>
    <x v="346"/>
    <x v="21"/>
    <x v="10"/>
    <x v="1"/>
  </r>
  <r>
    <d v="2022-11-09T00:00:00"/>
    <s v="P0027"/>
    <n v="8"/>
    <x v="1"/>
    <x v="1"/>
    <n v="0"/>
    <x v="26"/>
    <x v="4"/>
    <x v="2"/>
    <n v="48"/>
    <n v="57.120000000000005"/>
    <n v="384"/>
    <x v="185"/>
    <x v="4"/>
    <x v="10"/>
    <x v="1"/>
  </r>
  <r>
    <d v="2022-11-10T00:00:00"/>
    <s v="P0018"/>
    <n v="7"/>
    <x v="2"/>
    <x v="0"/>
    <n v="0"/>
    <x v="30"/>
    <x v="2"/>
    <x v="3"/>
    <n v="37"/>
    <n v="49.21"/>
    <n v="259"/>
    <x v="294"/>
    <x v="26"/>
    <x v="10"/>
    <x v="1"/>
  </r>
  <r>
    <d v="2022-11-13T00:00:00"/>
    <s v="P0027"/>
    <n v="10"/>
    <x v="0"/>
    <x v="1"/>
    <n v="0"/>
    <x v="26"/>
    <x v="4"/>
    <x v="2"/>
    <n v="48"/>
    <n v="57.120000000000005"/>
    <n v="480"/>
    <x v="47"/>
    <x v="22"/>
    <x v="10"/>
    <x v="1"/>
  </r>
  <r>
    <d v="2022-11-14T00:00:00"/>
    <s v="P0002"/>
    <n v="1"/>
    <x v="2"/>
    <x v="1"/>
    <n v="0"/>
    <x v="29"/>
    <x v="3"/>
    <x v="1"/>
    <n v="105"/>
    <n v="142.80000000000001"/>
    <n v="105"/>
    <x v="319"/>
    <x v="29"/>
    <x v="10"/>
    <x v="1"/>
  </r>
  <r>
    <d v="2022-11-15T00:00:00"/>
    <s v="P0012"/>
    <n v="14"/>
    <x v="2"/>
    <x v="1"/>
    <n v="0"/>
    <x v="35"/>
    <x v="2"/>
    <x v="1"/>
    <n v="73"/>
    <n v="94.17"/>
    <n v="1022"/>
    <x v="58"/>
    <x v="17"/>
    <x v="10"/>
    <x v="1"/>
  </r>
  <r>
    <d v="2022-11-16T00:00:00"/>
    <s v="P0017"/>
    <n v="8"/>
    <x v="1"/>
    <x v="0"/>
    <n v="0"/>
    <x v="39"/>
    <x v="2"/>
    <x v="0"/>
    <n v="134"/>
    <n v="156.78"/>
    <n v="1072"/>
    <x v="347"/>
    <x v="23"/>
    <x v="10"/>
    <x v="1"/>
  </r>
  <r>
    <d v="2022-11-18T00:00:00"/>
    <s v="P0034"/>
    <n v="8"/>
    <x v="2"/>
    <x v="1"/>
    <n v="0"/>
    <x v="13"/>
    <x v="4"/>
    <x v="2"/>
    <n v="55"/>
    <n v="58.3"/>
    <n v="440"/>
    <x v="348"/>
    <x v="7"/>
    <x v="10"/>
    <x v="1"/>
  </r>
  <r>
    <d v="2022-11-21T00:00:00"/>
    <s v="P0020"/>
    <n v="6"/>
    <x v="2"/>
    <x v="1"/>
    <n v="0"/>
    <x v="14"/>
    <x v="0"/>
    <x v="2"/>
    <n v="61"/>
    <n v="76.25"/>
    <n v="366"/>
    <x v="349"/>
    <x v="10"/>
    <x v="10"/>
    <x v="1"/>
  </r>
  <r>
    <d v="2022-11-23T00:00:00"/>
    <s v="P0036"/>
    <n v="12"/>
    <x v="1"/>
    <x v="0"/>
    <n v="0"/>
    <x v="43"/>
    <x v="4"/>
    <x v="1"/>
    <n v="90"/>
    <n v="96.3"/>
    <n v="1080"/>
    <x v="180"/>
    <x v="19"/>
    <x v="10"/>
    <x v="1"/>
  </r>
  <r>
    <d v="2022-11-25T00:00:00"/>
    <s v="P0004"/>
    <n v="5"/>
    <x v="2"/>
    <x v="1"/>
    <n v="0"/>
    <x v="3"/>
    <x v="3"/>
    <x v="2"/>
    <n v="44"/>
    <n v="48.84"/>
    <n v="220"/>
    <x v="3"/>
    <x v="11"/>
    <x v="10"/>
    <x v="1"/>
  </r>
  <r>
    <d v="2022-11-26T00:00:00"/>
    <s v="P0032"/>
    <n v="5"/>
    <x v="2"/>
    <x v="0"/>
    <n v="0"/>
    <x v="18"/>
    <x v="4"/>
    <x v="1"/>
    <n v="89"/>
    <n v="117.48"/>
    <n v="445"/>
    <x v="350"/>
    <x v="12"/>
    <x v="10"/>
    <x v="1"/>
  </r>
  <r>
    <d v="2022-11-27T00:00:00"/>
    <s v="P0034"/>
    <n v="15"/>
    <x v="2"/>
    <x v="0"/>
    <n v="0"/>
    <x v="13"/>
    <x v="4"/>
    <x v="2"/>
    <n v="55"/>
    <n v="58.3"/>
    <n v="825"/>
    <x v="351"/>
    <x v="13"/>
    <x v="10"/>
    <x v="1"/>
  </r>
  <r>
    <d v="2022-11-28T00:00:00"/>
    <s v="P0031"/>
    <n v="8"/>
    <x v="2"/>
    <x v="1"/>
    <n v="0"/>
    <x v="5"/>
    <x v="4"/>
    <x v="1"/>
    <n v="93"/>
    <n v="104.16"/>
    <n v="744"/>
    <x v="352"/>
    <x v="14"/>
    <x v="10"/>
    <x v="1"/>
  </r>
  <r>
    <d v="2022-11-30T00:00:00"/>
    <s v="P0015"/>
    <n v="2"/>
    <x v="2"/>
    <x v="0"/>
    <n v="0"/>
    <x v="27"/>
    <x v="2"/>
    <x v="3"/>
    <n v="12"/>
    <n v="15.719999999999999"/>
    <n v="24"/>
    <x v="128"/>
    <x v="24"/>
    <x v="10"/>
    <x v="1"/>
  </r>
  <r>
    <d v="2022-12-03T00:00:00"/>
    <s v="P0028"/>
    <n v="5"/>
    <x v="0"/>
    <x v="1"/>
    <n v="0"/>
    <x v="33"/>
    <x v="4"/>
    <x v="3"/>
    <n v="37"/>
    <n v="41.81"/>
    <n v="185"/>
    <x v="353"/>
    <x v="2"/>
    <x v="11"/>
    <x v="1"/>
  </r>
  <r>
    <d v="2022-12-04T00:00:00"/>
    <s v="P0026"/>
    <n v="10"/>
    <x v="2"/>
    <x v="1"/>
    <n v="0"/>
    <x v="42"/>
    <x v="4"/>
    <x v="3"/>
    <n v="18"/>
    <n v="24.66"/>
    <n v="180"/>
    <x v="217"/>
    <x v="3"/>
    <x v="11"/>
    <x v="1"/>
  </r>
  <r>
    <d v="2022-12-04T00:00:00"/>
    <s v="P0044"/>
    <n v="15"/>
    <x v="2"/>
    <x v="1"/>
    <n v="0"/>
    <x v="11"/>
    <x v="1"/>
    <x v="1"/>
    <n v="76"/>
    <n v="82.08"/>
    <n v="1140"/>
    <x v="138"/>
    <x v="3"/>
    <x v="11"/>
    <x v="1"/>
  </r>
  <r>
    <d v="2022-12-07T00:00:00"/>
    <s v="P0038"/>
    <n v="12"/>
    <x v="2"/>
    <x v="1"/>
    <n v="0"/>
    <x v="1"/>
    <x v="1"/>
    <x v="1"/>
    <n v="72"/>
    <n v="79.92"/>
    <n v="864"/>
    <x v="354"/>
    <x v="20"/>
    <x v="11"/>
    <x v="1"/>
  </r>
  <r>
    <d v="2022-12-07T00:00:00"/>
    <s v="P0016"/>
    <n v="13"/>
    <x v="2"/>
    <x v="0"/>
    <n v="0"/>
    <x v="21"/>
    <x v="2"/>
    <x v="3"/>
    <n v="13"/>
    <n v="16.64"/>
    <n v="169"/>
    <x v="31"/>
    <x v="20"/>
    <x v="11"/>
    <x v="1"/>
  </r>
  <r>
    <d v="2022-12-07T00:00:00"/>
    <s v="P0038"/>
    <n v="5"/>
    <x v="2"/>
    <x v="1"/>
    <n v="0"/>
    <x v="1"/>
    <x v="1"/>
    <x v="1"/>
    <n v="72"/>
    <n v="79.92"/>
    <n v="360"/>
    <x v="182"/>
    <x v="20"/>
    <x v="11"/>
    <x v="1"/>
  </r>
  <r>
    <d v="2022-12-11T00:00:00"/>
    <s v="P0027"/>
    <n v="5"/>
    <x v="2"/>
    <x v="0"/>
    <n v="0"/>
    <x v="26"/>
    <x v="4"/>
    <x v="2"/>
    <n v="48"/>
    <n v="57.120000000000005"/>
    <n v="240"/>
    <x v="259"/>
    <x v="5"/>
    <x v="11"/>
    <x v="1"/>
  </r>
  <r>
    <d v="2022-12-11T00:00:00"/>
    <s v="P0013"/>
    <n v="9"/>
    <x v="0"/>
    <x v="0"/>
    <n v="0"/>
    <x v="2"/>
    <x v="2"/>
    <x v="1"/>
    <n v="112"/>
    <n v="122.08"/>
    <n v="1008"/>
    <x v="355"/>
    <x v="5"/>
    <x v="11"/>
    <x v="1"/>
  </r>
  <r>
    <d v="2022-12-11T00:00:00"/>
    <s v="P0014"/>
    <n v="10"/>
    <x v="1"/>
    <x v="1"/>
    <n v="0"/>
    <x v="9"/>
    <x v="2"/>
    <x v="1"/>
    <n v="112"/>
    <n v="146.72"/>
    <n v="1120"/>
    <x v="356"/>
    <x v="5"/>
    <x v="11"/>
    <x v="1"/>
  </r>
  <r>
    <d v="2022-12-12T00:00:00"/>
    <s v="P0030"/>
    <n v="9"/>
    <x v="0"/>
    <x v="1"/>
    <n v="0"/>
    <x v="28"/>
    <x v="4"/>
    <x v="0"/>
    <n v="148"/>
    <n v="201.28"/>
    <n v="1332"/>
    <x v="357"/>
    <x v="6"/>
    <x v="11"/>
    <x v="1"/>
  </r>
  <r>
    <d v="2022-12-12T00:00:00"/>
    <s v="P0041"/>
    <n v="10"/>
    <x v="0"/>
    <x v="0"/>
    <n v="0"/>
    <x v="41"/>
    <x v="1"/>
    <x v="0"/>
    <n v="138"/>
    <n v="173.88"/>
    <n v="1380"/>
    <x v="285"/>
    <x v="6"/>
    <x v="11"/>
    <x v="1"/>
  </r>
  <r>
    <d v="2022-12-14T00:00:00"/>
    <s v="P0005"/>
    <n v="4"/>
    <x v="2"/>
    <x v="1"/>
    <n v="0"/>
    <x v="24"/>
    <x v="3"/>
    <x v="0"/>
    <n v="133"/>
    <n v="155.61000000000001"/>
    <n v="532"/>
    <x v="144"/>
    <x v="29"/>
    <x v="11"/>
    <x v="1"/>
  </r>
  <r>
    <d v="2022-12-15T00:00:00"/>
    <s v="P0009"/>
    <n v="13"/>
    <x v="2"/>
    <x v="0"/>
    <n v="0"/>
    <x v="37"/>
    <x v="3"/>
    <x v="3"/>
    <n v="6"/>
    <n v="7.8599999999999994"/>
    <n v="78"/>
    <x v="93"/>
    <x v="17"/>
    <x v="11"/>
    <x v="1"/>
  </r>
  <r>
    <d v="2022-12-19T00:00:00"/>
    <s v="P0044"/>
    <n v="7"/>
    <x v="2"/>
    <x v="0"/>
    <n v="0"/>
    <x v="11"/>
    <x v="1"/>
    <x v="1"/>
    <n v="76"/>
    <n v="82.08"/>
    <n v="532"/>
    <x v="358"/>
    <x v="8"/>
    <x v="11"/>
    <x v="1"/>
  </r>
  <r>
    <d v="2022-12-19T00:00:00"/>
    <s v="P0011"/>
    <n v="14"/>
    <x v="2"/>
    <x v="1"/>
    <n v="0"/>
    <x v="31"/>
    <x v="2"/>
    <x v="2"/>
    <n v="44"/>
    <n v="48.4"/>
    <n v="616"/>
    <x v="226"/>
    <x v="8"/>
    <x v="11"/>
    <x v="1"/>
  </r>
  <r>
    <d v="2022-12-19T00:00:00"/>
    <s v="P0009"/>
    <n v="11"/>
    <x v="1"/>
    <x v="0"/>
    <n v="0"/>
    <x v="37"/>
    <x v="3"/>
    <x v="3"/>
    <n v="6"/>
    <n v="7.8599999999999994"/>
    <n v="66"/>
    <x v="359"/>
    <x v="8"/>
    <x v="11"/>
    <x v="1"/>
  </r>
  <r>
    <d v="2022-12-21T00:00:00"/>
    <s v="P0006"/>
    <n v="10"/>
    <x v="2"/>
    <x v="0"/>
    <n v="0"/>
    <x v="15"/>
    <x v="3"/>
    <x v="1"/>
    <n v="75"/>
    <n v="85.5"/>
    <n v="750"/>
    <x v="360"/>
    <x v="10"/>
    <x v="11"/>
    <x v="1"/>
  </r>
  <r>
    <d v="2022-12-29T00:00:00"/>
    <s v="P0008"/>
    <n v="15"/>
    <x v="2"/>
    <x v="0"/>
    <n v="0"/>
    <x v="25"/>
    <x v="3"/>
    <x v="1"/>
    <n v="83"/>
    <n v="94.62"/>
    <n v="1245"/>
    <x v="94"/>
    <x v="28"/>
    <x v="11"/>
    <x v="1"/>
  </r>
  <r>
    <d v="2022-12-29T00:00:00"/>
    <s v="P0042"/>
    <n v="1"/>
    <x v="0"/>
    <x v="1"/>
    <n v="0"/>
    <x v="10"/>
    <x v="1"/>
    <x v="0"/>
    <n v="120"/>
    <n v="162"/>
    <n v="120"/>
    <x v="70"/>
    <x v="28"/>
    <x v="11"/>
    <x v="1"/>
  </r>
  <r>
    <d v="2022-12-30T00:00:00"/>
    <s v="P0041"/>
    <n v="14"/>
    <x v="2"/>
    <x v="0"/>
    <n v="0"/>
    <x v="41"/>
    <x v="1"/>
    <x v="0"/>
    <n v="138"/>
    <n v="173.88"/>
    <n v="1932"/>
    <x v="219"/>
    <x v="24"/>
    <x v="11"/>
    <x v="1"/>
  </r>
  <r>
    <d v="2022-12-31T00:00:00"/>
    <s v="P0033"/>
    <n v="12"/>
    <x v="1"/>
    <x v="0"/>
    <n v="0"/>
    <x v="38"/>
    <x v="4"/>
    <x v="1"/>
    <n v="95"/>
    <n v="119.7"/>
    <n v="1140"/>
    <x v="255"/>
    <x v="25"/>
    <x v="11"/>
    <x v="1"/>
  </r>
  <r>
    <d v="2022-12-31T00:00:00"/>
    <s v="P0011"/>
    <n v="6"/>
    <x v="1"/>
    <x v="0"/>
    <n v="0"/>
    <x v="31"/>
    <x v="2"/>
    <x v="2"/>
    <n v="44"/>
    <n v="48.4"/>
    <n v="264"/>
    <x v="361"/>
    <x v="25"/>
    <x v="11"/>
    <x v="1"/>
  </r>
  <r>
    <d v="2022-12-31T00:00:00"/>
    <s v="P0011"/>
    <n v="3"/>
    <x v="0"/>
    <x v="1"/>
    <n v="0"/>
    <x v="31"/>
    <x v="2"/>
    <x v="2"/>
    <n v="44"/>
    <n v="48.4"/>
    <n v="132"/>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C3AFC7-6022-48CB-BB26-B9E33E7F810E}" name="ProductSales" cacheId="1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2" rowHeaderCaption="Product">
  <location ref="AA1:AC44" firstHeaderRow="0" firstDataRow="1" firstDataCol="1"/>
  <pivotFields count="16">
    <pivotField numFmtId="14" showAll="0"/>
    <pivotField showAll="0"/>
    <pivotField showAll="0"/>
    <pivotField showAll="0">
      <items count="4">
        <item x="2"/>
        <item h="1" x="1"/>
        <item h="1" x="0"/>
        <item t="default"/>
      </items>
    </pivotField>
    <pivotField showAll="0">
      <items count="3">
        <item x="1"/>
        <item x="0"/>
        <item t="default"/>
      </items>
    </pivotField>
    <pivotField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defaultSubtotal="0">
      <items count="4">
        <item x="0"/>
        <item x="1"/>
        <item x="2"/>
        <item x="3"/>
      </items>
    </pivotField>
    <pivotField dataField="1" numFmtId="164" showAll="0"/>
    <pivotField numFmtId="164" showAll="0"/>
    <pivotField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3">
    <i>
      <x/>
    </i>
    <i>
      <x v="1"/>
    </i>
    <i>
      <x v="2"/>
    </i>
    <i>
      <x v="3"/>
    </i>
    <i>
      <x v="4"/>
    </i>
    <i>
      <x v="5"/>
    </i>
    <i>
      <x v="6"/>
    </i>
    <i>
      <x v="7"/>
    </i>
    <i>
      <x v="8"/>
    </i>
    <i>
      <x v="9"/>
    </i>
    <i>
      <x v="10"/>
    </i>
    <i>
      <x v="11"/>
    </i>
    <i>
      <x v="12"/>
    </i>
    <i>
      <x v="13"/>
    </i>
    <i>
      <x v="14"/>
    </i>
    <i>
      <x v="15"/>
    </i>
    <i>
      <x v="16"/>
    </i>
    <i>
      <x v="17"/>
    </i>
    <i>
      <x v="18"/>
    </i>
    <i>
      <x v="19"/>
    </i>
    <i>
      <x v="20"/>
    </i>
    <i>
      <x v="21"/>
    </i>
    <i>
      <x v="22"/>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numFmtId="164"/>
    <dataField name="Sum of BUYING PRIZE" fld="9" baseField="0" baseItem="0" numFmtId="164"/>
  </dataFields>
  <chartFormats count="84">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6" count="1" selected="0">
            <x v="0"/>
          </reference>
        </references>
      </pivotArea>
    </chartFormat>
    <chartFormat chart="1" format="4">
      <pivotArea type="data" outline="0" fieldPosition="0">
        <references count="2">
          <reference field="4294967294" count="1" selected="0">
            <x v="0"/>
          </reference>
          <reference field="6" count="1" selected="0">
            <x v="1"/>
          </reference>
        </references>
      </pivotArea>
    </chartFormat>
    <chartFormat chart="1" format="5">
      <pivotArea type="data" outline="0" fieldPosition="0">
        <references count="2">
          <reference field="4294967294" count="1" selected="0">
            <x v="0"/>
          </reference>
          <reference field="6" count="1" selected="0">
            <x v="2"/>
          </reference>
        </references>
      </pivotArea>
    </chartFormat>
    <chartFormat chart="1" format="6">
      <pivotArea type="data" outline="0" fieldPosition="0">
        <references count="2">
          <reference field="4294967294" count="1" selected="0">
            <x v="0"/>
          </reference>
          <reference field="6" count="1" selected="0">
            <x v="3"/>
          </reference>
        </references>
      </pivotArea>
    </chartFormat>
    <chartFormat chart="1" format="7">
      <pivotArea type="data" outline="0" fieldPosition="0">
        <references count="2">
          <reference field="4294967294" count="1" selected="0">
            <x v="0"/>
          </reference>
          <reference field="6" count="1" selected="0">
            <x v="4"/>
          </reference>
        </references>
      </pivotArea>
    </chartFormat>
    <chartFormat chart="1" format="8">
      <pivotArea type="data" outline="0" fieldPosition="0">
        <references count="2">
          <reference field="4294967294" count="1" selected="0">
            <x v="0"/>
          </reference>
          <reference field="6" count="1" selected="0">
            <x v="5"/>
          </reference>
        </references>
      </pivotArea>
    </chartFormat>
    <chartFormat chart="1" format="9">
      <pivotArea type="data" outline="0" fieldPosition="0">
        <references count="2">
          <reference field="4294967294" count="1" selected="0">
            <x v="0"/>
          </reference>
          <reference field="6" count="1" selected="0">
            <x v="6"/>
          </reference>
        </references>
      </pivotArea>
    </chartFormat>
    <chartFormat chart="1" format="10">
      <pivotArea type="data" outline="0" fieldPosition="0">
        <references count="2">
          <reference field="4294967294" count="1" selected="0">
            <x v="0"/>
          </reference>
          <reference field="6" count="1" selected="0">
            <x v="7"/>
          </reference>
        </references>
      </pivotArea>
    </chartFormat>
    <chartFormat chart="1" format="11">
      <pivotArea type="data" outline="0" fieldPosition="0">
        <references count="2">
          <reference field="4294967294" count="1" selected="0">
            <x v="0"/>
          </reference>
          <reference field="6" count="1" selected="0">
            <x v="8"/>
          </reference>
        </references>
      </pivotArea>
    </chartFormat>
    <chartFormat chart="1" format="12">
      <pivotArea type="data" outline="0" fieldPosition="0">
        <references count="2">
          <reference field="4294967294" count="1" selected="0">
            <x v="0"/>
          </reference>
          <reference field="6" count="1" selected="0">
            <x v="9"/>
          </reference>
        </references>
      </pivotArea>
    </chartFormat>
    <chartFormat chart="1" format="13">
      <pivotArea type="data" outline="0" fieldPosition="0">
        <references count="2">
          <reference field="4294967294" count="1" selected="0">
            <x v="0"/>
          </reference>
          <reference field="6" count="1" selected="0">
            <x v="10"/>
          </reference>
        </references>
      </pivotArea>
    </chartFormat>
    <chartFormat chart="1" format="14">
      <pivotArea type="data" outline="0" fieldPosition="0">
        <references count="2">
          <reference field="4294967294" count="1" selected="0">
            <x v="0"/>
          </reference>
          <reference field="6" count="1" selected="0">
            <x v="11"/>
          </reference>
        </references>
      </pivotArea>
    </chartFormat>
    <chartFormat chart="1" format="15">
      <pivotArea type="data" outline="0" fieldPosition="0">
        <references count="2">
          <reference field="4294967294" count="1" selected="0">
            <x v="0"/>
          </reference>
          <reference field="6" count="1" selected="0">
            <x v="13"/>
          </reference>
        </references>
      </pivotArea>
    </chartFormat>
    <chartFormat chart="1" format="16">
      <pivotArea type="data" outline="0" fieldPosition="0">
        <references count="2">
          <reference field="4294967294" count="1" selected="0">
            <x v="0"/>
          </reference>
          <reference field="6" count="1" selected="0">
            <x v="14"/>
          </reference>
        </references>
      </pivotArea>
    </chartFormat>
    <chartFormat chart="1" format="17">
      <pivotArea type="data" outline="0" fieldPosition="0">
        <references count="2">
          <reference field="4294967294" count="1" selected="0">
            <x v="0"/>
          </reference>
          <reference field="6" count="1" selected="0">
            <x v="15"/>
          </reference>
        </references>
      </pivotArea>
    </chartFormat>
    <chartFormat chart="1" format="18">
      <pivotArea type="data" outline="0" fieldPosition="0">
        <references count="2">
          <reference field="4294967294" count="1" selected="0">
            <x v="0"/>
          </reference>
          <reference field="6" count="1" selected="0">
            <x v="16"/>
          </reference>
        </references>
      </pivotArea>
    </chartFormat>
    <chartFormat chart="1" format="19">
      <pivotArea type="data" outline="0" fieldPosition="0">
        <references count="2">
          <reference field="4294967294" count="1" selected="0">
            <x v="0"/>
          </reference>
          <reference field="6" count="1" selected="0">
            <x v="17"/>
          </reference>
        </references>
      </pivotArea>
    </chartFormat>
    <chartFormat chart="1" format="20">
      <pivotArea type="data" outline="0" fieldPosition="0">
        <references count="2">
          <reference field="4294967294" count="1" selected="0">
            <x v="0"/>
          </reference>
          <reference field="6" count="1" selected="0">
            <x v="18"/>
          </reference>
        </references>
      </pivotArea>
    </chartFormat>
    <chartFormat chart="1" format="21">
      <pivotArea type="data" outline="0" fieldPosition="0">
        <references count="2">
          <reference field="4294967294" count="1" selected="0">
            <x v="0"/>
          </reference>
          <reference field="6" count="1" selected="0">
            <x v="19"/>
          </reference>
        </references>
      </pivotArea>
    </chartFormat>
    <chartFormat chart="1" format="22">
      <pivotArea type="data" outline="0" fieldPosition="0">
        <references count="2">
          <reference field="4294967294" count="1" selected="0">
            <x v="0"/>
          </reference>
          <reference field="6" count="1" selected="0">
            <x v="20"/>
          </reference>
        </references>
      </pivotArea>
    </chartFormat>
    <chartFormat chart="1" format="23">
      <pivotArea type="data" outline="0" fieldPosition="0">
        <references count="2">
          <reference field="4294967294" count="1" selected="0">
            <x v="0"/>
          </reference>
          <reference field="6" count="1" selected="0">
            <x v="21"/>
          </reference>
        </references>
      </pivotArea>
    </chartFormat>
    <chartFormat chart="1" format="24">
      <pivotArea type="data" outline="0" fieldPosition="0">
        <references count="2">
          <reference field="4294967294" count="1" selected="0">
            <x v="0"/>
          </reference>
          <reference field="6" count="1" selected="0">
            <x v="22"/>
          </reference>
        </references>
      </pivotArea>
    </chartFormat>
    <chartFormat chart="1" format="25">
      <pivotArea type="data" outline="0" fieldPosition="0">
        <references count="2">
          <reference field="4294967294" count="1" selected="0">
            <x v="0"/>
          </reference>
          <reference field="6" count="1" selected="0">
            <x v="24"/>
          </reference>
        </references>
      </pivotArea>
    </chartFormat>
    <chartFormat chart="1" format="26">
      <pivotArea type="data" outline="0" fieldPosition="0">
        <references count="2">
          <reference field="4294967294" count="1" selected="0">
            <x v="0"/>
          </reference>
          <reference field="6" count="1" selected="0">
            <x v="25"/>
          </reference>
        </references>
      </pivotArea>
    </chartFormat>
    <chartFormat chart="1" format="27">
      <pivotArea type="data" outline="0" fieldPosition="0">
        <references count="2">
          <reference field="4294967294" count="1" selected="0">
            <x v="0"/>
          </reference>
          <reference field="6" count="1" selected="0">
            <x v="26"/>
          </reference>
        </references>
      </pivotArea>
    </chartFormat>
    <chartFormat chart="1" format="28">
      <pivotArea type="data" outline="0" fieldPosition="0">
        <references count="2">
          <reference field="4294967294" count="1" selected="0">
            <x v="0"/>
          </reference>
          <reference field="6" count="1" selected="0">
            <x v="27"/>
          </reference>
        </references>
      </pivotArea>
    </chartFormat>
    <chartFormat chart="1" format="29">
      <pivotArea type="data" outline="0" fieldPosition="0">
        <references count="2">
          <reference field="4294967294" count="1" selected="0">
            <x v="0"/>
          </reference>
          <reference field="6" count="1" selected="0">
            <x v="28"/>
          </reference>
        </references>
      </pivotArea>
    </chartFormat>
    <chartFormat chart="1" format="30">
      <pivotArea type="data" outline="0" fieldPosition="0">
        <references count="2">
          <reference field="4294967294" count="1" selected="0">
            <x v="0"/>
          </reference>
          <reference field="6" count="1" selected="0">
            <x v="29"/>
          </reference>
        </references>
      </pivotArea>
    </chartFormat>
    <chartFormat chart="1" format="31">
      <pivotArea type="data" outline="0" fieldPosition="0">
        <references count="2">
          <reference field="4294967294" count="1" selected="0">
            <x v="0"/>
          </reference>
          <reference field="6" count="1" selected="0">
            <x v="30"/>
          </reference>
        </references>
      </pivotArea>
    </chartFormat>
    <chartFormat chart="1" format="32">
      <pivotArea type="data" outline="0" fieldPosition="0">
        <references count="2">
          <reference field="4294967294" count="1" selected="0">
            <x v="0"/>
          </reference>
          <reference field="6" count="1" selected="0">
            <x v="31"/>
          </reference>
        </references>
      </pivotArea>
    </chartFormat>
    <chartFormat chart="1" format="33">
      <pivotArea type="data" outline="0" fieldPosition="0">
        <references count="2">
          <reference field="4294967294" count="1" selected="0">
            <x v="0"/>
          </reference>
          <reference field="6" count="1" selected="0">
            <x v="32"/>
          </reference>
        </references>
      </pivotArea>
    </chartFormat>
    <chartFormat chart="1" format="34">
      <pivotArea type="data" outline="0" fieldPosition="0">
        <references count="2">
          <reference field="4294967294" count="1" selected="0">
            <x v="0"/>
          </reference>
          <reference field="6" count="1" selected="0">
            <x v="33"/>
          </reference>
        </references>
      </pivotArea>
    </chartFormat>
    <chartFormat chart="1" format="35">
      <pivotArea type="data" outline="0" fieldPosition="0">
        <references count="2">
          <reference field="4294967294" count="1" selected="0">
            <x v="0"/>
          </reference>
          <reference field="6" count="1" selected="0">
            <x v="34"/>
          </reference>
        </references>
      </pivotArea>
    </chartFormat>
    <chartFormat chart="1" format="36">
      <pivotArea type="data" outline="0" fieldPosition="0">
        <references count="2">
          <reference field="4294967294" count="1" selected="0">
            <x v="0"/>
          </reference>
          <reference field="6" count="1" selected="0">
            <x v="35"/>
          </reference>
        </references>
      </pivotArea>
    </chartFormat>
    <chartFormat chart="1" format="37">
      <pivotArea type="data" outline="0" fieldPosition="0">
        <references count="2">
          <reference field="4294967294" count="1" selected="0">
            <x v="0"/>
          </reference>
          <reference field="6" count="1" selected="0">
            <x v="36"/>
          </reference>
        </references>
      </pivotArea>
    </chartFormat>
    <chartFormat chart="1" format="38">
      <pivotArea type="data" outline="0" fieldPosition="0">
        <references count="2">
          <reference field="4294967294" count="1" selected="0">
            <x v="0"/>
          </reference>
          <reference field="6" count="1" selected="0">
            <x v="37"/>
          </reference>
        </references>
      </pivotArea>
    </chartFormat>
    <chartFormat chart="1" format="39">
      <pivotArea type="data" outline="0" fieldPosition="0">
        <references count="2">
          <reference field="4294967294" count="1" selected="0">
            <x v="0"/>
          </reference>
          <reference field="6" count="1" selected="0">
            <x v="38"/>
          </reference>
        </references>
      </pivotArea>
    </chartFormat>
    <chartFormat chart="1" format="40">
      <pivotArea type="data" outline="0" fieldPosition="0">
        <references count="2">
          <reference field="4294967294" count="1" selected="0">
            <x v="0"/>
          </reference>
          <reference field="6" count="1" selected="0">
            <x v="40"/>
          </reference>
        </references>
      </pivotArea>
    </chartFormat>
    <chartFormat chart="1" format="41">
      <pivotArea type="data" outline="0" fieldPosition="0">
        <references count="2">
          <reference field="4294967294" count="1" selected="0">
            <x v="0"/>
          </reference>
          <reference field="6" count="1" selected="0">
            <x v="41"/>
          </reference>
        </references>
      </pivotArea>
    </chartFormat>
    <chartFormat chart="1" format="42">
      <pivotArea type="data" outline="0" fieldPosition="0">
        <references count="2">
          <reference field="4294967294" count="1" selected="0">
            <x v="0"/>
          </reference>
          <reference field="6" count="1" selected="0">
            <x v="42"/>
          </reference>
        </references>
      </pivotArea>
    </chartFormat>
    <chartFormat chart="1" format="43">
      <pivotArea type="data" outline="0" fieldPosition="0">
        <references count="2">
          <reference field="4294967294" count="1" selected="0">
            <x v="0"/>
          </reference>
          <reference field="6" count="1" selected="0">
            <x v="43"/>
          </reference>
        </references>
      </pivotArea>
    </chartFormat>
    <chartFormat chart="1" format="44" series="1">
      <pivotArea type="data" outline="0" fieldPosition="0">
        <references count="1">
          <reference field="4294967294" count="1" selected="0">
            <x v="1"/>
          </reference>
        </references>
      </pivotArea>
    </chartFormat>
    <chartFormat chart="1" format="45">
      <pivotArea type="data" outline="0" fieldPosition="0">
        <references count="2">
          <reference field="4294967294" count="1" selected="0">
            <x v="1"/>
          </reference>
          <reference field="6" count="1" selected="0">
            <x v="0"/>
          </reference>
        </references>
      </pivotArea>
    </chartFormat>
    <chartFormat chart="1" format="46">
      <pivotArea type="data" outline="0" fieldPosition="0">
        <references count="2">
          <reference field="4294967294" count="1" selected="0">
            <x v="1"/>
          </reference>
          <reference field="6" count="1" selected="0">
            <x v="1"/>
          </reference>
        </references>
      </pivotArea>
    </chartFormat>
    <chartFormat chart="1" format="47">
      <pivotArea type="data" outline="0" fieldPosition="0">
        <references count="2">
          <reference field="4294967294" count="1" selected="0">
            <x v="1"/>
          </reference>
          <reference field="6" count="1" selected="0">
            <x v="2"/>
          </reference>
        </references>
      </pivotArea>
    </chartFormat>
    <chartFormat chart="1" format="48">
      <pivotArea type="data" outline="0" fieldPosition="0">
        <references count="2">
          <reference field="4294967294" count="1" selected="0">
            <x v="1"/>
          </reference>
          <reference field="6" count="1" selected="0">
            <x v="3"/>
          </reference>
        </references>
      </pivotArea>
    </chartFormat>
    <chartFormat chart="1" format="49">
      <pivotArea type="data" outline="0" fieldPosition="0">
        <references count="2">
          <reference field="4294967294" count="1" selected="0">
            <x v="1"/>
          </reference>
          <reference field="6" count="1" selected="0">
            <x v="4"/>
          </reference>
        </references>
      </pivotArea>
    </chartFormat>
    <chartFormat chart="1" format="50">
      <pivotArea type="data" outline="0" fieldPosition="0">
        <references count="2">
          <reference field="4294967294" count="1" selected="0">
            <x v="1"/>
          </reference>
          <reference field="6" count="1" selected="0">
            <x v="5"/>
          </reference>
        </references>
      </pivotArea>
    </chartFormat>
    <chartFormat chart="1" format="51">
      <pivotArea type="data" outline="0" fieldPosition="0">
        <references count="2">
          <reference field="4294967294" count="1" selected="0">
            <x v="1"/>
          </reference>
          <reference field="6" count="1" selected="0">
            <x v="6"/>
          </reference>
        </references>
      </pivotArea>
    </chartFormat>
    <chartFormat chart="1" format="52">
      <pivotArea type="data" outline="0" fieldPosition="0">
        <references count="2">
          <reference field="4294967294" count="1" selected="0">
            <x v="1"/>
          </reference>
          <reference field="6" count="1" selected="0">
            <x v="7"/>
          </reference>
        </references>
      </pivotArea>
    </chartFormat>
    <chartFormat chart="1" format="53">
      <pivotArea type="data" outline="0" fieldPosition="0">
        <references count="2">
          <reference field="4294967294" count="1" selected="0">
            <x v="1"/>
          </reference>
          <reference field="6" count="1" selected="0">
            <x v="8"/>
          </reference>
        </references>
      </pivotArea>
    </chartFormat>
    <chartFormat chart="1" format="54">
      <pivotArea type="data" outline="0" fieldPosition="0">
        <references count="2">
          <reference field="4294967294" count="1" selected="0">
            <x v="1"/>
          </reference>
          <reference field="6" count="1" selected="0">
            <x v="9"/>
          </reference>
        </references>
      </pivotArea>
    </chartFormat>
    <chartFormat chart="1" format="55">
      <pivotArea type="data" outline="0" fieldPosition="0">
        <references count="2">
          <reference field="4294967294" count="1" selected="0">
            <x v="1"/>
          </reference>
          <reference field="6" count="1" selected="0">
            <x v="10"/>
          </reference>
        </references>
      </pivotArea>
    </chartFormat>
    <chartFormat chart="1" format="56">
      <pivotArea type="data" outline="0" fieldPosition="0">
        <references count="2">
          <reference field="4294967294" count="1" selected="0">
            <x v="1"/>
          </reference>
          <reference field="6" count="1" selected="0">
            <x v="11"/>
          </reference>
        </references>
      </pivotArea>
    </chartFormat>
    <chartFormat chart="1" format="57">
      <pivotArea type="data" outline="0" fieldPosition="0">
        <references count="2">
          <reference field="4294967294" count="1" selected="0">
            <x v="1"/>
          </reference>
          <reference field="6" count="1" selected="0">
            <x v="13"/>
          </reference>
        </references>
      </pivotArea>
    </chartFormat>
    <chartFormat chart="1" format="58">
      <pivotArea type="data" outline="0" fieldPosition="0">
        <references count="2">
          <reference field="4294967294" count="1" selected="0">
            <x v="1"/>
          </reference>
          <reference field="6" count="1" selected="0">
            <x v="14"/>
          </reference>
        </references>
      </pivotArea>
    </chartFormat>
    <chartFormat chart="1" format="59">
      <pivotArea type="data" outline="0" fieldPosition="0">
        <references count="2">
          <reference field="4294967294" count="1" selected="0">
            <x v="1"/>
          </reference>
          <reference field="6" count="1" selected="0">
            <x v="15"/>
          </reference>
        </references>
      </pivotArea>
    </chartFormat>
    <chartFormat chart="1" format="60">
      <pivotArea type="data" outline="0" fieldPosition="0">
        <references count="2">
          <reference field="4294967294" count="1" selected="0">
            <x v="1"/>
          </reference>
          <reference field="6" count="1" selected="0">
            <x v="16"/>
          </reference>
        </references>
      </pivotArea>
    </chartFormat>
    <chartFormat chart="1" format="61">
      <pivotArea type="data" outline="0" fieldPosition="0">
        <references count="2">
          <reference field="4294967294" count="1" selected="0">
            <x v="1"/>
          </reference>
          <reference field="6" count="1" selected="0">
            <x v="17"/>
          </reference>
        </references>
      </pivotArea>
    </chartFormat>
    <chartFormat chart="1" format="62">
      <pivotArea type="data" outline="0" fieldPosition="0">
        <references count="2">
          <reference field="4294967294" count="1" selected="0">
            <x v="1"/>
          </reference>
          <reference field="6" count="1" selected="0">
            <x v="18"/>
          </reference>
        </references>
      </pivotArea>
    </chartFormat>
    <chartFormat chart="1" format="63">
      <pivotArea type="data" outline="0" fieldPosition="0">
        <references count="2">
          <reference field="4294967294" count="1" selected="0">
            <x v="1"/>
          </reference>
          <reference field="6" count="1" selected="0">
            <x v="19"/>
          </reference>
        </references>
      </pivotArea>
    </chartFormat>
    <chartFormat chart="1" format="64">
      <pivotArea type="data" outline="0" fieldPosition="0">
        <references count="2">
          <reference field="4294967294" count="1" selected="0">
            <x v="1"/>
          </reference>
          <reference field="6" count="1" selected="0">
            <x v="20"/>
          </reference>
        </references>
      </pivotArea>
    </chartFormat>
    <chartFormat chart="1" format="65">
      <pivotArea type="data" outline="0" fieldPosition="0">
        <references count="2">
          <reference field="4294967294" count="1" selected="0">
            <x v="1"/>
          </reference>
          <reference field="6" count="1" selected="0">
            <x v="21"/>
          </reference>
        </references>
      </pivotArea>
    </chartFormat>
    <chartFormat chart="1" format="66">
      <pivotArea type="data" outline="0" fieldPosition="0">
        <references count="2">
          <reference field="4294967294" count="1" selected="0">
            <x v="1"/>
          </reference>
          <reference field="6" count="1" selected="0">
            <x v="22"/>
          </reference>
        </references>
      </pivotArea>
    </chartFormat>
    <chartFormat chart="1" format="67">
      <pivotArea type="data" outline="0" fieldPosition="0">
        <references count="2">
          <reference field="4294967294" count="1" selected="0">
            <x v="1"/>
          </reference>
          <reference field="6" count="1" selected="0">
            <x v="24"/>
          </reference>
        </references>
      </pivotArea>
    </chartFormat>
    <chartFormat chart="1" format="68">
      <pivotArea type="data" outline="0" fieldPosition="0">
        <references count="2">
          <reference field="4294967294" count="1" selected="0">
            <x v="1"/>
          </reference>
          <reference field="6" count="1" selected="0">
            <x v="25"/>
          </reference>
        </references>
      </pivotArea>
    </chartFormat>
    <chartFormat chart="1" format="69">
      <pivotArea type="data" outline="0" fieldPosition="0">
        <references count="2">
          <reference field="4294967294" count="1" selected="0">
            <x v="1"/>
          </reference>
          <reference field="6" count="1" selected="0">
            <x v="26"/>
          </reference>
        </references>
      </pivotArea>
    </chartFormat>
    <chartFormat chart="1" format="70">
      <pivotArea type="data" outline="0" fieldPosition="0">
        <references count="2">
          <reference field="4294967294" count="1" selected="0">
            <x v="1"/>
          </reference>
          <reference field="6" count="1" selected="0">
            <x v="27"/>
          </reference>
        </references>
      </pivotArea>
    </chartFormat>
    <chartFormat chart="1" format="71">
      <pivotArea type="data" outline="0" fieldPosition="0">
        <references count="2">
          <reference field="4294967294" count="1" selected="0">
            <x v="1"/>
          </reference>
          <reference field="6" count="1" selected="0">
            <x v="28"/>
          </reference>
        </references>
      </pivotArea>
    </chartFormat>
    <chartFormat chart="1" format="72">
      <pivotArea type="data" outline="0" fieldPosition="0">
        <references count="2">
          <reference field="4294967294" count="1" selected="0">
            <x v="1"/>
          </reference>
          <reference field="6" count="1" selected="0">
            <x v="29"/>
          </reference>
        </references>
      </pivotArea>
    </chartFormat>
    <chartFormat chart="1" format="73">
      <pivotArea type="data" outline="0" fieldPosition="0">
        <references count="2">
          <reference field="4294967294" count="1" selected="0">
            <x v="1"/>
          </reference>
          <reference field="6" count="1" selected="0">
            <x v="30"/>
          </reference>
        </references>
      </pivotArea>
    </chartFormat>
    <chartFormat chart="1" format="74">
      <pivotArea type="data" outline="0" fieldPosition="0">
        <references count="2">
          <reference field="4294967294" count="1" selected="0">
            <x v="1"/>
          </reference>
          <reference field="6" count="1" selected="0">
            <x v="31"/>
          </reference>
        </references>
      </pivotArea>
    </chartFormat>
    <chartFormat chart="1" format="75">
      <pivotArea type="data" outline="0" fieldPosition="0">
        <references count="2">
          <reference field="4294967294" count="1" selected="0">
            <x v="1"/>
          </reference>
          <reference field="6" count="1" selected="0">
            <x v="32"/>
          </reference>
        </references>
      </pivotArea>
    </chartFormat>
    <chartFormat chart="1" format="76">
      <pivotArea type="data" outline="0" fieldPosition="0">
        <references count="2">
          <reference field="4294967294" count="1" selected="0">
            <x v="1"/>
          </reference>
          <reference field="6" count="1" selected="0">
            <x v="33"/>
          </reference>
        </references>
      </pivotArea>
    </chartFormat>
    <chartFormat chart="1" format="77">
      <pivotArea type="data" outline="0" fieldPosition="0">
        <references count="2">
          <reference field="4294967294" count="1" selected="0">
            <x v="1"/>
          </reference>
          <reference field="6" count="1" selected="0">
            <x v="34"/>
          </reference>
        </references>
      </pivotArea>
    </chartFormat>
    <chartFormat chart="1" format="78">
      <pivotArea type="data" outline="0" fieldPosition="0">
        <references count="2">
          <reference field="4294967294" count="1" selected="0">
            <x v="1"/>
          </reference>
          <reference field="6" count="1" selected="0">
            <x v="35"/>
          </reference>
        </references>
      </pivotArea>
    </chartFormat>
    <chartFormat chart="1" format="79">
      <pivotArea type="data" outline="0" fieldPosition="0">
        <references count="2">
          <reference field="4294967294" count="1" selected="0">
            <x v="1"/>
          </reference>
          <reference field="6" count="1" selected="0">
            <x v="36"/>
          </reference>
        </references>
      </pivotArea>
    </chartFormat>
    <chartFormat chart="1" format="80">
      <pivotArea type="data" outline="0" fieldPosition="0">
        <references count="2">
          <reference field="4294967294" count="1" selected="0">
            <x v="1"/>
          </reference>
          <reference field="6" count="1" selected="0">
            <x v="37"/>
          </reference>
        </references>
      </pivotArea>
    </chartFormat>
    <chartFormat chart="1" format="81">
      <pivotArea type="data" outline="0" fieldPosition="0">
        <references count="2">
          <reference field="4294967294" count="1" selected="0">
            <x v="1"/>
          </reference>
          <reference field="6" count="1" selected="0">
            <x v="38"/>
          </reference>
        </references>
      </pivotArea>
    </chartFormat>
    <chartFormat chart="1" format="82">
      <pivotArea type="data" outline="0" fieldPosition="0">
        <references count="2">
          <reference field="4294967294" count="1" selected="0">
            <x v="1"/>
          </reference>
          <reference field="6" count="1" selected="0">
            <x v="40"/>
          </reference>
        </references>
      </pivotArea>
    </chartFormat>
    <chartFormat chart="1" format="83">
      <pivotArea type="data" outline="0" fieldPosition="0">
        <references count="2">
          <reference field="4294967294" count="1" selected="0">
            <x v="1"/>
          </reference>
          <reference field="6" count="1" selected="0">
            <x v="41"/>
          </reference>
        </references>
      </pivotArea>
    </chartFormat>
    <chartFormat chart="1" format="84">
      <pivotArea type="data" outline="0" fieldPosition="0">
        <references count="2">
          <reference field="4294967294" count="1" selected="0">
            <x v="1"/>
          </reference>
          <reference field="6" count="1" selected="0">
            <x v="42"/>
          </reference>
        </references>
      </pivotArea>
    </chartFormat>
    <chartFormat chart="1" format="85">
      <pivotArea type="data" outline="0" fieldPosition="0">
        <references count="2">
          <reference field="4294967294" count="1" selected="0">
            <x v="1"/>
          </reference>
          <reference field="6"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AB7AD-FD0A-49FA-9600-6C9D4B9F90B8}" name="PaymentWise" cacheId="1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rowHeaderCaption="PAYMENT MODE">
  <location ref="W1:X3" firstHeaderRow="1" firstDataRow="1" firstDataCol="1"/>
  <pivotFields count="16">
    <pivotField numFmtId="14" showAll="0"/>
    <pivotField showAll="0"/>
    <pivotField showAll="0"/>
    <pivotField showAll="0">
      <items count="4">
        <item x="2"/>
        <item h="1" x="1"/>
        <item h="1" x="0"/>
        <item t="default"/>
      </items>
    </pivotField>
    <pivotField axis="axisRow" showAll="0">
      <items count="3">
        <item x="1"/>
        <item x="0"/>
        <item t="default"/>
      </items>
    </pivotField>
    <pivotField showAll="0"/>
    <pivotField showAll="0"/>
    <pivotField showAll="0">
      <items count="6">
        <item x="3"/>
        <item x="2"/>
        <item x="0"/>
        <item x="4"/>
        <item x="1"/>
        <item t="default"/>
      </items>
    </pivotField>
    <pivotField showAll="0" defaultSubtotal="0">
      <items count="4">
        <item x="0"/>
        <item x="1"/>
        <item x="2"/>
        <item x="3"/>
      </items>
    </pivotField>
    <pivotField numFmtId="164" showAll="0"/>
    <pivotField numFmtId="164" showAll="0"/>
    <pivotField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712007-FAA5-41F5-B552-F42B7918A224}" name="SaleType" cacheId="1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rowHeaderCaption="SALE TYPE">
  <location ref="S1:T2" firstHeaderRow="1" firstDataRow="1" firstDataCol="1"/>
  <pivotFields count="16">
    <pivotField numFmtId="14" showAll="0"/>
    <pivotField showAll="0"/>
    <pivotField showAll="0"/>
    <pivotField axis="axisRow" showAll="0">
      <items count="4">
        <item x="2"/>
        <item h="1" x="1"/>
        <item h="1" x="0"/>
        <item t="default"/>
      </items>
    </pivotField>
    <pivotField showAll="0">
      <items count="3">
        <item x="1"/>
        <item x="0"/>
        <item t="default"/>
      </items>
    </pivotField>
    <pivotField showAll="0"/>
    <pivotField showAll="0"/>
    <pivotField showAll="0">
      <items count="6">
        <item x="3"/>
        <item x="2"/>
        <item x="0"/>
        <item x="4"/>
        <item x="1"/>
        <item t="default"/>
      </items>
    </pivotField>
    <pivotField showAll="0" defaultSubtotal="0">
      <items count="4">
        <item x="0"/>
        <item x="1"/>
        <item x="2"/>
        <item x="3"/>
      </items>
    </pivotField>
    <pivotField numFmtId="164" showAll="0"/>
    <pivotField numFmtId="164" showAll="0"/>
    <pivotField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1">
    <i>
      <x/>
    </i>
  </rowItems>
  <colItems count="1">
    <i/>
  </colItems>
  <dataFields count="1">
    <dataField name="Sum of Total Selling Value"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934E80-8FBB-40A4-BC74-2293FAE1AF06}" name="Categorywise" cacheId="1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rowHeaderCaption="CATEGORY">
  <location ref="P1:Q6" firstHeaderRow="1" firstDataRow="1" firstDataCol="1"/>
  <pivotFields count="16">
    <pivotField numFmtId="14" showAll="0"/>
    <pivotField showAll="0"/>
    <pivotField showAll="0"/>
    <pivotField showAll="0">
      <items count="4">
        <item x="2"/>
        <item h="1" x="1"/>
        <item h="1" x="0"/>
        <item t="default"/>
      </items>
    </pivotField>
    <pivotField showAll="0">
      <items count="3">
        <item x="1"/>
        <item x="0"/>
        <item t="default"/>
      </items>
    </pivotField>
    <pivotField showAll="0"/>
    <pivotField showAll="0"/>
    <pivotField axis="axisRow" showAll="0">
      <items count="6">
        <item x="3"/>
        <item x="2"/>
        <item x="0"/>
        <item x="4"/>
        <item x="1"/>
        <item t="default"/>
      </items>
    </pivotField>
    <pivotField showAll="0" defaultSubtotal="0">
      <items count="4">
        <item x="0"/>
        <item x="1"/>
        <item x="2"/>
        <item x="3"/>
      </items>
    </pivotField>
    <pivotField numFmtId="164" showAll="0"/>
    <pivotField numFmtId="164" showAll="0"/>
    <pivotField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491711-E2BF-4A5D-A826-756E262798BD}" name="Productwise" cacheId="1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2" rowHeaderCaption="PRODUCT">
  <location ref="K1:M87" firstHeaderRow="0" firstDataRow="1" firstDataCol="1"/>
  <pivotFields count="16">
    <pivotField numFmtId="14" showAll="0"/>
    <pivotField showAll="0"/>
    <pivotField dataField="1" showAll="0"/>
    <pivotField showAll="0">
      <items count="4">
        <item x="2"/>
        <item h="1" x="1"/>
        <item h="1" x="0"/>
        <item t="default"/>
      </items>
    </pivotField>
    <pivotField showAll="0">
      <items count="3">
        <item x="1"/>
        <item x="0"/>
        <item t="default"/>
      </items>
    </pivotField>
    <pivotField showAll="0"/>
    <pivotField axis="axisRow"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axis="axisRow" showAll="0" defaultSubtotal="0">
      <items count="4">
        <item x="0"/>
        <item x="1"/>
        <item x="2"/>
        <item x="3"/>
      </items>
    </pivotField>
    <pivotField numFmtId="164" showAll="0"/>
    <pivotField numFmtId="164" showAll="0"/>
    <pivotField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86">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4"/>
    </i>
    <i r="1">
      <x v="3"/>
    </i>
    <i>
      <x v="25"/>
    </i>
    <i r="1">
      <x v="3"/>
    </i>
    <i>
      <x v="26"/>
    </i>
    <i r="1">
      <x v="2"/>
    </i>
    <i>
      <x v="27"/>
    </i>
    <i r="1">
      <x v="3"/>
    </i>
    <i>
      <x v="28"/>
    </i>
    <i r="1">
      <x v="2"/>
    </i>
    <i>
      <x v="29"/>
    </i>
    <i r="1">
      <x/>
    </i>
    <i>
      <x v="30"/>
    </i>
    <i r="1">
      <x v="1"/>
    </i>
    <i>
      <x v="31"/>
    </i>
    <i r="1">
      <x v="1"/>
    </i>
    <i>
      <x v="32"/>
    </i>
    <i r="1">
      <x v="1"/>
    </i>
    <i>
      <x v="33"/>
    </i>
    <i r="1">
      <x v="2"/>
    </i>
    <i>
      <x v="34"/>
    </i>
    <i r="1">
      <x v="3"/>
    </i>
    <i>
      <x v="35"/>
    </i>
    <i r="1">
      <x v="1"/>
    </i>
    <i>
      <x v="36"/>
    </i>
    <i r="1">
      <x v="1"/>
    </i>
    <i>
      <x v="37"/>
    </i>
    <i r="1">
      <x v="1"/>
    </i>
    <i>
      <x v="38"/>
    </i>
    <i r="1">
      <x v="3"/>
    </i>
    <i>
      <x v="39"/>
    </i>
    <i r="1">
      <x v="1"/>
    </i>
    <i>
      <x v="40"/>
    </i>
    <i r="1">
      <x/>
    </i>
    <i>
      <x v="41"/>
    </i>
    <i r="1">
      <x/>
    </i>
    <i>
      <x v="42"/>
    </i>
    <i r="1">
      <x v="1"/>
    </i>
    <i>
      <x v="43"/>
    </i>
    <i r="1">
      <x v="1"/>
    </i>
  </rowItems>
  <colFields count="1">
    <field x="-2"/>
  </colFields>
  <colItems count="2">
    <i>
      <x/>
    </i>
    <i i="1">
      <x v="1"/>
    </i>
  </colItems>
  <dataFields count="2">
    <dataField name="Sum of Total Selling Value" fld="12" baseField="0" baseItem="0" numFmtId="164"/>
    <dataField name="Sum of QUANTITY" fld="2"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F2850B-76D0-491D-9BC1-BEB6674BE7DB}" name="MONTH" cacheId="1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2" rowHeaderCaption="MONTH">
  <location ref="G1:I13" firstHeaderRow="0" firstDataRow="1" firstDataCol="1"/>
  <pivotFields count="16">
    <pivotField numFmtId="14" showAll="0"/>
    <pivotField showAll="0"/>
    <pivotField dataField="1" showAll="0"/>
    <pivotField showAll="0">
      <items count="4">
        <item x="2"/>
        <item h="1" x="1"/>
        <item h="1" x="0"/>
        <item t="default"/>
      </items>
    </pivotField>
    <pivotField showAll="0">
      <items count="3">
        <item x="1"/>
        <item x="0"/>
        <item t="default"/>
      </items>
    </pivotField>
    <pivotField showAll="0"/>
    <pivotField showAll="0"/>
    <pivotField showAll="0"/>
    <pivotField showAll="0" defaultSubtotal="0">
      <items count="4">
        <item x="0"/>
        <item x="1"/>
        <item x="2"/>
        <item x="3"/>
      </items>
    </pivotField>
    <pivotField numFmtId="164" showAll="0"/>
    <pivotField numFmtId="164" showAll="0"/>
    <pivotField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numFmtId="164"/>
    <dataField name="Sum of QUANTITY" fld="2"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3BC3BC-CB91-4517-93D2-F3001642738C}" name="TotalSales" cacheId="1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1:E2" firstHeaderRow="0" firstDataRow="1" firstDataCol="0"/>
  <pivotFields count="16">
    <pivotField numFmtId="14" showAll="0"/>
    <pivotField showAll="0"/>
    <pivotField showAll="0"/>
    <pivotField showAll="0">
      <items count="4">
        <item x="2"/>
        <item h="1" x="1"/>
        <item h="1" x="0"/>
        <item t="default"/>
      </items>
    </pivotField>
    <pivotField showAll="0">
      <items count="3">
        <item x="1"/>
        <item x="0"/>
        <item t="default"/>
      </items>
    </pivotField>
    <pivotField showAll="0"/>
    <pivotField showAll="0"/>
    <pivotField showAll="0"/>
    <pivotField showAll="0"/>
    <pivotField numFmtId="164" showAll="0"/>
    <pivotField numFmtId="164" showAll="0"/>
    <pivotField dataField="1"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numFmtId="164"/>
    <dataField name="Sum of Total Buying Value"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F0E248-21BB-4125-A98A-A8312FA12E28}" name="Daily" cacheId="1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2">
  <location ref="A1:B32" firstHeaderRow="1" firstDataRow="1" firstDataCol="1"/>
  <pivotFields count="16">
    <pivotField numFmtId="14" showAll="0"/>
    <pivotField showAll="0"/>
    <pivotField showAll="0"/>
    <pivotField showAll="0">
      <items count="4">
        <item x="2"/>
        <item h="1" x="1"/>
        <item h="1" x="0"/>
        <item t="default"/>
      </items>
    </pivotField>
    <pivotField showAll="0">
      <items count="3">
        <item x="1"/>
        <item x="0"/>
        <item t="default"/>
      </items>
    </pivotField>
    <pivotField showAll="0"/>
    <pivotField showAll="0"/>
    <pivotField showAll="0"/>
    <pivotField showAll="0"/>
    <pivotField numFmtId="164" showAll="0"/>
    <pivotField numFmtId="164" showAll="0"/>
    <pivotField numFmtId="164" showAll="0"/>
    <pivotField dataField="1" numFmtId="164"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87FA622-4163-4066-8EB0-D3A6CC3FEED0}" autoFormatId="16" applyNumberFormats="0" applyBorderFormats="0" applyFontFormats="0" applyPatternFormats="0" applyAlignmentFormats="0" applyWidthHeightFormats="0">
  <queryTableRefresh nextId="7">
    <queryTableFields count="6">
      <queryTableField id="1" name="PRODUCT ID" tableColumnId="1"/>
      <queryTableField id="2" name="PRODUCT" tableColumnId="2"/>
      <queryTableField id="3" name="CATEGORY" tableColumnId="3"/>
      <queryTableField id="4" name="UOM" tableColumnId="4"/>
      <queryTableField id="5" name="BUYING PRIZE" tableColumnId="5"/>
      <queryTableField id="6" name="SELLING PRIC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A3B1933E-3EAE-42F8-A0A8-FEE66F3849D8}" autoFormatId="16" applyNumberFormats="0" applyBorderFormats="0" applyFontFormats="0" applyPatternFormats="0" applyAlignmentFormats="0" applyWidthHeightFormats="0">
  <queryTableRefresh nextId="17" unboundColumnsRight="10">
    <queryTableFields count="16">
      <queryTableField id="1" name="DATE" tableColumnId="1"/>
      <queryTableField id="2" name="PRODUCT ID" tableColumnId="2"/>
      <queryTableField id="3" name="QUANTITY" tableColumnId="3"/>
      <queryTableField id="4" name="SALE TYPE" tableColumnId="4"/>
      <queryTableField id="5" name="PAYMENT MODE" tableColumnId="5"/>
      <queryTableField id="6" name="DISCOUNT %"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50E63E40-EA8D-4539-B147-961DB90B8D84}" sourceName="SALE TYPE">
  <pivotTables>
    <pivotTable tabId="5" name="Daily"/>
    <pivotTable tabId="5" name="Categorywise"/>
    <pivotTable tabId="5" name="MONTH"/>
    <pivotTable tabId="5" name="PaymentWise"/>
    <pivotTable tabId="5" name="Productwise"/>
    <pivotTable tabId="5" name="SaleType"/>
    <pivotTable tabId="5" name="TotalSales"/>
    <pivotTable tabId="5" name="ProductSales"/>
  </pivotTables>
  <data>
    <tabular pivotCacheId="1990472901">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D6EF800-473E-44B2-A9DB-58092B838903}" sourceName="PAYMENT MODE">
  <pivotTables>
    <pivotTable tabId="5" name="Daily"/>
    <pivotTable tabId="5" name="Categorywise"/>
    <pivotTable tabId="5" name="MONTH"/>
    <pivotTable tabId="5" name="PaymentWise"/>
    <pivotTable tabId="5" name="Productwise"/>
    <pivotTable tabId="5" name="SaleType"/>
    <pivotTable tabId="5" name="TotalSales"/>
    <pivotTable tabId="5" name="ProductSales"/>
  </pivotTables>
  <data>
    <tabular pivotCacheId="199047290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8BB6B8C-13CF-4EBB-B75A-6EE85DEDB1D1}" sourceName="MONTH">
  <pivotTables>
    <pivotTable tabId="5" name="Daily"/>
    <pivotTable tabId="5" name="Categorywise"/>
    <pivotTable tabId="5" name="MONTH"/>
    <pivotTable tabId="5" name="PaymentWise"/>
    <pivotTable tabId="5" name="Productwise"/>
    <pivotTable tabId="5" name="SaleType"/>
    <pivotTable tabId="5" name="TotalSales"/>
    <pivotTable tabId="5" name="ProductSales"/>
  </pivotTables>
  <data>
    <tabular pivotCacheId="199047290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51587F9-DF7E-4A33-B1D7-A0B3D36801EB}" sourceName="YEAR">
  <pivotTables>
    <pivotTable tabId="5" name="Daily"/>
    <pivotTable tabId="5" name="Categorywise"/>
    <pivotTable tabId="5" name="MONTH"/>
    <pivotTable tabId="5" name="PaymentWise"/>
    <pivotTable tabId="5" name="Productwise"/>
    <pivotTable tabId="5" name="SaleType"/>
    <pivotTable tabId="5" name="TotalSales"/>
    <pivotTable tabId="5" name="ProductSales"/>
  </pivotTables>
  <data>
    <tabular pivotCacheId="199047290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7A08D5E-6231-43A9-8E4A-7E1F61C94AEF}" sourceName="CATEGORY">
  <pivotTables>
    <pivotTable tabId="5" name="ProductSales"/>
  </pivotTables>
  <data>
    <tabular pivotCacheId="1990472901">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1" xr10:uid="{68D4EF73-8B15-4FA3-B26C-ED710FB5A6D1}" cache="Slicer_PAYMENT_MODE" caption="PAYMENT MODE" rowHeight="234950"/>
  <slicer name="MONTH 1" xr10:uid="{0734E9C6-A6D2-43BF-B778-B8310692F52A}" cache="Slicer_MONTH" caption="MONTH" rowHeight="234950"/>
  <slicer name="YEAR 1" xr10:uid="{EFEB41F8-B7F3-4534-A1FB-4DCED3F4EC16}" cache="Slicer_YEAR" caption="YEAR" rowHeight="234950"/>
  <slicer name="CATEGORY" xr10:uid="{62E6B43B-053C-4B55-96AC-AF42B00BA955}"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7E5AD121-9DC8-4989-9C4A-4FB6B9EC0E29}" cache="Slicer_SALE_TYPE" caption="SALE TYPE" rowHeight="234950"/>
  <slicer name="PAYMENT MODE" xr10:uid="{CAE76352-4E6F-40BD-B9DD-4C99ECE34EF5}" cache="Slicer_PAYMENT_MODE" caption="PAYMENT MODE" rowHeight="234950"/>
  <slicer name="MONTH" xr10:uid="{0DB6594C-FD29-4D9F-AF36-DA730D1D499F}" cache="Slicer_MONTH" caption="MONTH" rowHeight="234950"/>
  <slicer name="YEAR" xr10:uid="{6C72324E-D9D6-4CC6-BE5D-083F1820D90A}" cache="Slicer_YEAR"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D91B08-0909-4172-B2C7-EA7CB8C78E55}" name="MasterData" displayName="MasterData" ref="A1:F46" tableType="queryTable" totalsRowShown="0">
  <autoFilter ref="A1:F46" xr:uid="{80D91B08-0909-4172-B2C7-EA7CB8C78E55}"/>
  <tableColumns count="6">
    <tableColumn id="1" xr3:uid="{FDDB15A5-2C05-46E5-91D5-A94C9E9F7522}" uniqueName="1" name="PRODUCT ID" queryTableFieldId="1" dataDxfId="17"/>
    <tableColumn id="2" xr3:uid="{D5A0EE0E-D189-44C4-8661-6FC800D7E3D5}" uniqueName="2" name="PRODUCT" queryTableFieldId="2" dataDxfId="16"/>
    <tableColumn id="3" xr3:uid="{EBC3DB80-B5CF-41BF-8BDC-431CFD287DA9}" uniqueName="3" name="CATEGORY" queryTableFieldId="3" dataDxfId="15"/>
    <tableColumn id="4" xr3:uid="{11FA28EF-6CF7-47FB-9559-263CE7FB1778}" uniqueName="4" name="UOM" queryTableFieldId="4" dataDxfId="14"/>
    <tableColumn id="5" xr3:uid="{4DFC279F-54C0-409C-BA39-B0641A9EC96C}" uniqueName="5" name="BUYING PRIZE" queryTableFieldId="5"/>
    <tableColumn id="6" xr3:uid="{846E9426-12A6-4815-B80F-A7B4CB4EDA86}" uniqueName="6" name="SELLING PRICE"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F26000-301D-4E26-B1FC-01B9D5D8FCEA}" name="InputData" displayName="InputData" ref="A1:P528" tableType="queryTable" totalsRowShown="0">
  <autoFilter ref="A1:P528" xr:uid="{92F26000-301D-4E26-B1FC-01B9D5D8FCEA}"/>
  <tableColumns count="16">
    <tableColumn id="1" xr3:uid="{E8793437-0A8F-4AD6-B412-8322DF8276B3}" uniqueName="1" name="DATE" queryTableFieldId="1" dataDxfId="13"/>
    <tableColumn id="2" xr3:uid="{53B77C4E-D0D0-4DEB-8547-A9CBC7495C4D}" uniqueName="2" name="PRODUCT ID" queryTableFieldId="2" dataDxfId="12"/>
    <tableColumn id="3" xr3:uid="{BBB2DAAE-ECCC-4058-A57D-27861E18FE9A}" uniqueName="3" name="QUANTITY" queryTableFieldId="3"/>
    <tableColumn id="4" xr3:uid="{D509848C-AF3F-4CB8-880B-12682347CBCE}" uniqueName="4" name="SALE TYPE" queryTableFieldId="4" dataDxfId="11"/>
    <tableColumn id="5" xr3:uid="{BC0E3779-2663-43D8-998F-CEE15FD94032}" uniqueName="5" name="PAYMENT MODE" queryTableFieldId="5" dataDxfId="10"/>
    <tableColumn id="6" xr3:uid="{4EA47035-44E7-428B-AF0E-1D31FF1C4A42}" uniqueName="6" name="DISCOUNT %" queryTableFieldId="6"/>
    <tableColumn id="7" xr3:uid="{66E5D9BF-E95A-4B02-8F50-2D61F2ED5C2B}" uniqueName="7" name="PRODUCT" queryTableFieldId="7" dataDxfId="9">
      <calculatedColumnFormula>VLOOKUP(InputData[[#This Row],[PRODUCT ID]],MasterData[],2,0)</calculatedColumnFormula>
    </tableColumn>
    <tableColumn id="8" xr3:uid="{FF87862A-9D5D-4721-A61F-53B9A669AF7A}" uniqueName="8" name="CATEGORY" queryTableFieldId="8" dataDxfId="8">
      <calculatedColumnFormula>VLOOKUP(InputData[[#This Row],[PRODUCT ID]],MasterData[],3,0)</calculatedColumnFormula>
    </tableColumn>
    <tableColumn id="9" xr3:uid="{26B45719-744F-4D24-A2B4-AE305F2358EF}" uniqueName="9" name="UOM" queryTableFieldId="9" dataDxfId="7">
      <calculatedColumnFormula>VLOOKUP(InputData[[#This Row],[PRODUCT ID]],MasterData[],4,0)</calculatedColumnFormula>
    </tableColumn>
    <tableColumn id="10" xr3:uid="{44EE279B-D8CE-4D3D-8DF6-4006865724EB}" uniqueName="10" name="BUYING PRIZE" queryTableFieldId="10" dataDxfId="3">
      <calculatedColumnFormula>VLOOKUP(InputData[[#This Row],[PRODUCT ID]],MasterData[],5,0)</calculatedColumnFormula>
    </tableColumn>
    <tableColumn id="11" xr3:uid="{D0592770-4690-4109-A8CA-F342022B9172}" uniqueName="11" name="SELLING PRICE" queryTableFieldId="11" dataDxfId="2">
      <calculatedColumnFormula>VLOOKUP(InputData[[#This Row],[PRODUCT ID]],MasterData[],6,0)</calculatedColumnFormula>
    </tableColumn>
    <tableColumn id="12" xr3:uid="{478E6E7E-9A6B-4752-96A9-CF9F864D4B5E}" uniqueName="12" name="Total Buying Value" queryTableFieldId="12" dataDxfId="1">
      <calculatedColumnFormula>InputData[[#This Row],[BUYING PRIZE]]*InputData[[#This Row],[QUANTITY]]</calculatedColumnFormula>
    </tableColumn>
    <tableColumn id="13" xr3:uid="{A7D5066E-D477-45DF-ABEA-C4ACA0E62825}" uniqueName="13" name="Total Selling Value" queryTableFieldId="13" dataDxfId="0">
      <calculatedColumnFormula>InputData[[#This Row],[SELLING PRICE]]*InputData[[#This Row],[QUANTITY]]*(1-InputData[[#This Row],[DISCOUNT %]])</calculatedColumnFormula>
    </tableColumn>
    <tableColumn id="14" xr3:uid="{62A22FCF-BF17-487C-ADEA-C26020043DF4}" uniqueName="14" name="DAY" queryTableFieldId="14" dataDxfId="6">
      <calculatedColumnFormula>DAY(InputData[[#This Row],[DATE]])</calculatedColumnFormula>
    </tableColumn>
    <tableColumn id="15" xr3:uid="{94F7C19B-49C6-43D6-8D31-6731F98E4C7D}" uniqueName="15" name="MONTH" queryTableFieldId="15" dataDxfId="5">
      <calculatedColumnFormula>TEXT(InputData[[#This Row],[DATE]],"mmm")</calculatedColumnFormula>
    </tableColumn>
    <tableColumn id="16" xr3:uid="{7D51EEC4-AED2-4DB5-8721-EC00F42AAA0F}" uniqueName="16" name="YEAR" queryTableFieldId="16" dataDxfId="4">
      <calculatedColumnFormula>YEAR(InputData[[#This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5E467-D02D-4781-ABFB-852982658009}">
  <dimension ref="A1:F46"/>
  <sheetViews>
    <sheetView topLeftCell="A20" workbookViewId="0">
      <selection activeCell="B1" sqref="B1:F1"/>
    </sheetView>
  </sheetViews>
  <sheetFormatPr defaultRowHeight="14.4" x14ac:dyDescent="0.3"/>
  <cols>
    <col min="1" max="1" width="13.6640625" bestFit="1" customWidth="1"/>
    <col min="2" max="2" width="11.44140625" bestFit="1" customWidth="1"/>
    <col min="3" max="3" width="12.21875" bestFit="1" customWidth="1"/>
    <col min="4" max="4" width="7.6640625" bestFit="1" customWidth="1"/>
    <col min="5" max="5" width="15" bestFit="1" customWidth="1"/>
    <col min="6" max="6" width="15.5546875" bestFit="1" customWidth="1"/>
  </cols>
  <sheetData>
    <row r="1" spans="1:6" x14ac:dyDescent="0.3">
      <c r="A1" t="s">
        <v>0</v>
      </c>
      <c r="B1" t="s">
        <v>1</v>
      </c>
      <c r="C1" t="s">
        <v>2</v>
      </c>
      <c r="D1" t="s">
        <v>3</v>
      </c>
      <c r="E1" t="s">
        <v>4</v>
      </c>
      <c r="F1" t="s">
        <v>5</v>
      </c>
    </row>
    <row r="2" spans="1:6" x14ac:dyDescent="0.3">
      <c r="A2" s="1" t="s">
        <v>6</v>
      </c>
      <c r="B2" s="1" t="s">
        <v>7</v>
      </c>
      <c r="C2" s="1" t="s">
        <v>8</v>
      </c>
      <c r="D2" s="1" t="s">
        <v>9</v>
      </c>
      <c r="E2">
        <v>98</v>
      </c>
      <c r="F2">
        <v>103.88</v>
      </c>
    </row>
    <row r="3" spans="1:6" x14ac:dyDescent="0.3">
      <c r="A3" s="1" t="s">
        <v>10</v>
      </c>
      <c r="B3" s="1" t="s">
        <v>11</v>
      </c>
      <c r="C3" s="1" t="s">
        <v>8</v>
      </c>
      <c r="D3" s="1" t="s">
        <v>9</v>
      </c>
      <c r="E3">
        <v>105</v>
      </c>
      <c r="F3">
        <v>142.80000000000001</v>
      </c>
    </row>
    <row r="4" spans="1:6" x14ac:dyDescent="0.3">
      <c r="A4" s="1" t="s">
        <v>12</v>
      </c>
      <c r="B4" s="1" t="s">
        <v>13</v>
      </c>
      <c r="C4" s="1" t="s">
        <v>8</v>
      </c>
      <c r="D4" s="1" t="s">
        <v>9</v>
      </c>
      <c r="E4">
        <v>71</v>
      </c>
      <c r="F4">
        <v>80.94</v>
      </c>
    </row>
    <row r="5" spans="1:6" x14ac:dyDescent="0.3">
      <c r="A5" s="1" t="s">
        <v>14</v>
      </c>
      <c r="B5" s="1" t="s">
        <v>15</v>
      </c>
      <c r="C5" s="1" t="s">
        <v>8</v>
      </c>
      <c r="D5" s="1" t="s">
        <v>16</v>
      </c>
      <c r="E5">
        <v>44</v>
      </c>
      <c r="F5">
        <v>48.84</v>
      </c>
    </row>
    <row r="6" spans="1:6" x14ac:dyDescent="0.3">
      <c r="A6" s="1" t="s">
        <v>17</v>
      </c>
      <c r="B6" s="1" t="s">
        <v>18</v>
      </c>
      <c r="C6" s="1" t="s">
        <v>8</v>
      </c>
      <c r="D6" s="1" t="s">
        <v>19</v>
      </c>
      <c r="E6">
        <v>133</v>
      </c>
      <c r="F6">
        <v>155.61000000000001</v>
      </c>
    </row>
    <row r="7" spans="1:6" x14ac:dyDescent="0.3">
      <c r="A7" s="1" t="s">
        <v>20</v>
      </c>
      <c r="B7" s="1" t="s">
        <v>21</v>
      </c>
      <c r="C7" s="1" t="s">
        <v>8</v>
      </c>
      <c r="D7" s="1" t="s">
        <v>9</v>
      </c>
      <c r="E7">
        <v>75</v>
      </c>
      <c r="F7">
        <v>85.5</v>
      </c>
    </row>
    <row r="8" spans="1:6" x14ac:dyDescent="0.3">
      <c r="A8" s="1" t="s">
        <v>22</v>
      </c>
      <c r="B8" s="1" t="s">
        <v>23</v>
      </c>
      <c r="C8" s="1" t="s">
        <v>8</v>
      </c>
      <c r="D8" s="1" t="s">
        <v>16</v>
      </c>
      <c r="E8">
        <v>43</v>
      </c>
      <c r="F8">
        <v>47.730000000000004</v>
      </c>
    </row>
    <row r="9" spans="1:6" x14ac:dyDescent="0.3">
      <c r="A9" s="1" t="s">
        <v>24</v>
      </c>
      <c r="B9" s="1" t="s">
        <v>25</v>
      </c>
      <c r="C9" s="1" t="s">
        <v>8</v>
      </c>
      <c r="D9" s="1" t="s">
        <v>9</v>
      </c>
      <c r="E9">
        <v>83</v>
      </c>
      <c r="F9">
        <v>94.62</v>
      </c>
    </row>
    <row r="10" spans="1:6" x14ac:dyDescent="0.3">
      <c r="A10" s="1" t="s">
        <v>26</v>
      </c>
      <c r="B10" s="1" t="s">
        <v>27</v>
      </c>
      <c r="C10" s="1" t="s">
        <v>8</v>
      </c>
      <c r="D10" s="1" t="s">
        <v>28</v>
      </c>
      <c r="E10">
        <v>6</v>
      </c>
      <c r="F10">
        <v>7.8599999999999994</v>
      </c>
    </row>
    <row r="11" spans="1:6" x14ac:dyDescent="0.3">
      <c r="A11" s="1" t="s">
        <v>29</v>
      </c>
      <c r="B11" s="1" t="s">
        <v>30</v>
      </c>
      <c r="C11" s="1" t="s">
        <v>31</v>
      </c>
      <c r="D11" s="1" t="s">
        <v>19</v>
      </c>
      <c r="E11">
        <v>148</v>
      </c>
      <c r="F11">
        <v>164.28</v>
      </c>
    </row>
    <row r="12" spans="1:6" x14ac:dyDescent="0.3">
      <c r="A12" s="1" t="s">
        <v>32</v>
      </c>
      <c r="B12" s="1" t="s">
        <v>33</v>
      </c>
      <c r="C12" s="1" t="s">
        <v>31</v>
      </c>
      <c r="D12" s="1" t="s">
        <v>16</v>
      </c>
      <c r="E12">
        <v>44</v>
      </c>
      <c r="F12">
        <v>48.4</v>
      </c>
    </row>
    <row r="13" spans="1:6" x14ac:dyDescent="0.3">
      <c r="A13" s="1" t="s">
        <v>34</v>
      </c>
      <c r="B13" s="1" t="s">
        <v>35</v>
      </c>
      <c r="C13" s="1" t="s">
        <v>31</v>
      </c>
      <c r="D13" s="1" t="s">
        <v>9</v>
      </c>
      <c r="E13">
        <v>73</v>
      </c>
      <c r="F13">
        <v>94.17</v>
      </c>
    </row>
    <row r="14" spans="1:6" x14ac:dyDescent="0.3">
      <c r="A14" s="1" t="s">
        <v>36</v>
      </c>
      <c r="B14" s="1" t="s">
        <v>37</v>
      </c>
      <c r="C14" s="1" t="s">
        <v>31</v>
      </c>
      <c r="D14" s="1" t="s">
        <v>9</v>
      </c>
      <c r="E14">
        <v>112</v>
      </c>
      <c r="F14">
        <v>122.08</v>
      </c>
    </row>
    <row r="15" spans="1:6" x14ac:dyDescent="0.3">
      <c r="A15" s="1" t="s">
        <v>38</v>
      </c>
      <c r="B15" s="1" t="s">
        <v>39</v>
      </c>
      <c r="C15" s="1" t="s">
        <v>31</v>
      </c>
      <c r="D15" s="1" t="s">
        <v>9</v>
      </c>
      <c r="E15">
        <v>112</v>
      </c>
      <c r="F15">
        <v>146.72</v>
      </c>
    </row>
    <row r="16" spans="1:6" x14ac:dyDescent="0.3">
      <c r="A16" s="1" t="s">
        <v>40</v>
      </c>
      <c r="B16" s="1" t="s">
        <v>41</v>
      </c>
      <c r="C16" s="1" t="s">
        <v>31</v>
      </c>
      <c r="D16" s="1" t="s">
        <v>28</v>
      </c>
      <c r="E16">
        <v>12</v>
      </c>
      <c r="F16">
        <v>15.719999999999999</v>
      </c>
    </row>
    <row r="17" spans="1:6" x14ac:dyDescent="0.3">
      <c r="A17" s="1" t="s">
        <v>42</v>
      </c>
      <c r="B17" s="1" t="s">
        <v>43</v>
      </c>
      <c r="C17" s="1" t="s">
        <v>31</v>
      </c>
      <c r="D17" s="1" t="s">
        <v>28</v>
      </c>
      <c r="E17">
        <v>13</v>
      </c>
      <c r="F17">
        <v>16.64</v>
      </c>
    </row>
    <row r="18" spans="1:6" x14ac:dyDescent="0.3">
      <c r="A18" s="1" t="s">
        <v>44</v>
      </c>
      <c r="B18" s="1" t="s">
        <v>45</v>
      </c>
      <c r="C18" s="1" t="s">
        <v>31</v>
      </c>
      <c r="D18" s="1" t="s">
        <v>19</v>
      </c>
      <c r="E18">
        <v>134</v>
      </c>
      <c r="F18">
        <v>156.78</v>
      </c>
    </row>
    <row r="19" spans="1:6" x14ac:dyDescent="0.3">
      <c r="A19" s="1" t="s">
        <v>46</v>
      </c>
      <c r="B19" s="1" t="s">
        <v>47</v>
      </c>
      <c r="C19" s="1" t="s">
        <v>31</v>
      </c>
      <c r="D19" s="1" t="s">
        <v>28</v>
      </c>
      <c r="E19">
        <v>37</v>
      </c>
      <c r="F19">
        <v>49.21</v>
      </c>
    </row>
    <row r="20" spans="1:6" x14ac:dyDescent="0.3">
      <c r="A20" s="1" t="s">
        <v>48</v>
      </c>
      <c r="B20" s="1" t="s">
        <v>49</v>
      </c>
      <c r="C20" s="1" t="s">
        <v>31</v>
      </c>
      <c r="D20" s="1" t="s">
        <v>19</v>
      </c>
      <c r="E20">
        <v>150</v>
      </c>
      <c r="F20">
        <v>210</v>
      </c>
    </row>
    <row r="21" spans="1:6" x14ac:dyDescent="0.3">
      <c r="A21" s="1" t="s">
        <v>50</v>
      </c>
      <c r="B21" s="1" t="s">
        <v>51</v>
      </c>
      <c r="C21" s="1" t="s">
        <v>52</v>
      </c>
      <c r="D21" s="1" t="s">
        <v>16</v>
      </c>
      <c r="E21">
        <v>61</v>
      </c>
      <c r="F21">
        <v>76.25</v>
      </c>
    </row>
    <row r="22" spans="1:6" x14ac:dyDescent="0.3">
      <c r="A22" s="1" t="s">
        <v>53</v>
      </c>
      <c r="B22" s="1" t="s">
        <v>54</v>
      </c>
      <c r="C22" s="1" t="s">
        <v>52</v>
      </c>
      <c r="D22" s="1" t="s">
        <v>19</v>
      </c>
      <c r="E22">
        <v>126</v>
      </c>
      <c r="F22">
        <v>162.54</v>
      </c>
    </row>
    <row r="23" spans="1:6" x14ac:dyDescent="0.3">
      <c r="A23" s="1" t="s">
        <v>55</v>
      </c>
      <c r="B23" s="1" t="s">
        <v>56</v>
      </c>
      <c r="C23" s="1" t="s">
        <v>52</v>
      </c>
      <c r="D23" s="1" t="s">
        <v>19</v>
      </c>
      <c r="E23">
        <v>121</v>
      </c>
      <c r="F23">
        <v>141.57</v>
      </c>
    </row>
    <row r="24" spans="1:6" x14ac:dyDescent="0.3">
      <c r="A24" s="1" t="s">
        <v>57</v>
      </c>
      <c r="B24" s="1" t="s">
        <v>58</v>
      </c>
      <c r="C24" s="1" t="s">
        <v>52</v>
      </c>
      <c r="D24" s="1" t="s">
        <v>19</v>
      </c>
      <c r="E24">
        <v>141</v>
      </c>
      <c r="F24">
        <v>149.46</v>
      </c>
    </row>
    <row r="25" spans="1:6" x14ac:dyDescent="0.3">
      <c r="A25" s="1" t="s">
        <v>59</v>
      </c>
      <c r="B25" s="1" t="s">
        <v>60</v>
      </c>
      <c r="C25" s="1" t="s">
        <v>52</v>
      </c>
      <c r="D25" s="1" t="s">
        <v>19</v>
      </c>
      <c r="E25">
        <v>144</v>
      </c>
      <c r="F25">
        <v>156.96</v>
      </c>
    </row>
    <row r="26" spans="1:6" x14ac:dyDescent="0.3">
      <c r="A26" s="1" t="s">
        <v>61</v>
      </c>
      <c r="B26" s="1" t="s">
        <v>62</v>
      </c>
      <c r="C26" s="1" t="s">
        <v>52</v>
      </c>
      <c r="D26" s="1" t="s">
        <v>28</v>
      </c>
      <c r="E26">
        <v>7</v>
      </c>
      <c r="F26">
        <v>8.33</v>
      </c>
    </row>
    <row r="27" spans="1:6" x14ac:dyDescent="0.3">
      <c r="A27" s="1" t="s">
        <v>63</v>
      </c>
      <c r="B27" s="1" t="s">
        <v>64</v>
      </c>
      <c r="C27" s="1" t="s">
        <v>65</v>
      </c>
      <c r="D27" s="1" t="s">
        <v>28</v>
      </c>
      <c r="E27">
        <v>18</v>
      </c>
      <c r="F27">
        <v>24.66</v>
      </c>
    </row>
    <row r="28" spans="1:6" x14ac:dyDescent="0.3">
      <c r="A28" s="1" t="s">
        <v>66</v>
      </c>
      <c r="B28" s="1" t="s">
        <v>67</v>
      </c>
      <c r="C28" s="1" t="s">
        <v>65</v>
      </c>
      <c r="D28" s="1" t="s">
        <v>16</v>
      </c>
      <c r="E28">
        <v>48</v>
      </c>
      <c r="F28">
        <v>57.120000000000005</v>
      </c>
    </row>
    <row r="29" spans="1:6" x14ac:dyDescent="0.3">
      <c r="A29" s="1" t="s">
        <v>68</v>
      </c>
      <c r="B29" s="1" t="s">
        <v>69</v>
      </c>
      <c r="C29" s="1" t="s">
        <v>65</v>
      </c>
      <c r="D29" s="1" t="s">
        <v>28</v>
      </c>
      <c r="E29">
        <v>37</v>
      </c>
      <c r="F29">
        <v>41.81</v>
      </c>
    </row>
    <row r="30" spans="1:6" x14ac:dyDescent="0.3">
      <c r="A30" s="1" t="s">
        <v>70</v>
      </c>
      <c r="B30" s="1" t="s">
        <v>71</v>
      </c>
      <c r="C30" s="1" t="s">
        <v>65</v>
      </c>
      <c r="D30" s="1" t="s">
        <v>16</v>
      </c>
      <c r="E30">
        <v>47</v>
      </c>
      <c r="F30">
        <v>53.11</v>
      </c>
    </row>
    <row r="31" spans="1:6" x14ac:dyDescent="0.3">
      <c r="A31" s="1" t="s">
        <v>72</v>
      </c>
      <c r="B31" s="1" t="s">
        <v>73</v>
      </c>
      <c r="C31" s="1" t="s">
        <v>65</v>
      </c>
      <c r="D31" s="1" t="s">
        <v>19</v>
      </c>
      <c r="E31">
        <v>148</v>
      </c>
      <c r="F31">
        <v>201.28</v>
      </c>
    </row>
    <row r="32" spans="1:6" x14ac:dyDescent="0.3">
      <c r="A32" s="1" t="s">
        <v>74</v>
      </c>
      <c r="B32" s="1" t="s">
        <v>75</v>
      </c>
      <c r="C32" s="1" t="s">
        <v>65</v>
      </c>
      <c r="D32" s="1" t="s">
        <v>9</v>
      </c>
      <c r="E32">
        <v>93</v>
      </c>
      <c r="F32">
        <v>104.16</v>
      </c>
    </row>
    <row r="33" spans="1:6" x14ac:dyDescent="0.3">
      <c r="A33" s="1" t="s">
        <v>76</v>
      </c>
      <c r="B33" s="1" t="s">
        <v>77</v>
      </c>
      <c r="C33" s="1" t="s">
        <v>65</v>
      </c>
      <c r="D33" s="1" t="s">
        <v>9</v>
      </c>
      <c r="E33">
        <v>89</v>
      </c>
      <c r="F33">
        <v>117.48</v>
      </c>
    </row>
    <row r="34" spans="1:6" x14ac:dyDescent="0.3">
      <c r="A34" s="1" t="s">
        <v>78</v>
      </c>
      <c r="B34" s="1" t="s">
        <v>79</v>
      </c>
      <c r="C34" s="1" t="s">
        <v>65</v>
      </c>
      <c r="D34" s="1" t="s">
        <v>9</v>
      </c>
      <c r="E34">
        <v>95</v>
      </c>
      <c r="F34">
        <v>119.7</v>
      </c>
    </row>
    <row r="35" spans="1:6" x14ac:dyDescent="0.3">
      <c r="A35" s="1" t="s">
        <v>80</v>
      </c>
      <c r="B35" s="1" t="s">
        <v>81</v>
      </c>
      <c r="C35" s="1" t="s">
        <v>65</v>
      </c>
      <c r="D35" s="1" t="s">
        <v>16</v>
      </c>
      <c r="E35">
        <v>55</v>
      </c>
      <c r="F35">
        <v>58.3</v>
      </c>
    </row>
    <row r="36" spans="1:6" x14ac:dyDescent="0.3">
      <c r="A36" s="1" t="s">
        <v>82</v>
      </c>
      <c r="B36" s="1" t="s">
        <v>83</v>
      </c>
      <c r="C36" s="1" t="s">
        <v>65</v>
      </c>
      <c r="D36" s="1" t="s">
        <v>28</v>
      </c>
      <c r="E36">
        <v>5</v>
      </c>
      <c r="F36">
        <v>6.7</v>
      </c>
    </row>
    <row r="37" spans="1:6" x14ac:dyDescent="0.3">
      <c r="A37" s="1" t="s">
        <v>84</v>
      </c>
      <c r="B37" s="1" t="s">
        <v>85</v>
      </c>
      <c r="C37" s="1" t="s">
        <v>65</v>
      </c>
      <c r="D37" s="1" t="s">
        <v>9</v>
      </c>
      <c r="E37">
        <v>90</v>
      </c>
      <c r="F37">
        <v>96.3</v>
      </c>
    </row>
    <row r="38" spans="1:6" x14ac:dyDescent="0.3">
      <c r="A38" s="1" t="s">
        <v>86</v>
      </c>
      <c r="B38" s="1" t="s">
        <v>87</v>
      </c>
      <c r="C38" s="1" t="s">
        <v>88</v>
      </c>
      <c r="D38" s="1" t="s">
        <v>9</v>
      </c>
      <c r="E38">
        <v>67</v>
      </c>
      <c r="F38">
        <v>85.76</v>
      </c>
    </row>
    <row r="39" spans="1:6" x14ac:dyDescent="0.3">
      <c r="A39" s="1" t="s">
        <v>89</v>
      </c>
      <c r="B39" s="1" t="s">
        <v>90</v>
      </c>
      <c r="C39" s="1" t="s">
        <v>88</v>
      </c>
      <c r="D39" s="1" t="s">
        <v>9</v>
      </c>
      <c r="E39">
        <v>72</v>
      </c>
      <c r="F39">
        <v>79.92</v>
      </c>
    </row>
    <row r="40" spans="1:6" x14ac:dyDescent="0.3">
      <c r="A40" s="1" t="s">
        <v>91</v>
      </c>
      <c r="B40" s="1" t="s">
        <v>92</v>
      </c>
      <c r="C40" s="1" t="s">
        <v>88</v>
      </c>
      <c r="D40" s="1" t="s">
        <v>28</v>
      </c>
      <c r="E40">
        <v>37</v>
      </c>
      <c r="F40">
        <v>42.55</v>
      </c>
    </row>
    <row r="41" spans="1:6" x14ac:dyDescent="0.3">
      <c r="A41" s="1" t="s">
        <v>93</v>
      </c>
      <c r="B41" s="1" t="s">
        <v>94</v>
      </c>
      <c r="C41" s="1" t="s">
        <v>88</v>
      </c>
      <c r="D41" s="1" t="s">
        <v>9</v>
      </c>
      <c r="E41">
        <v>90</v>
      </c>
      <c r="F41">
        <v>115.2</v>
      </c>
    </row>
    <row r="42" spans="1:6" x14ac:dyDescent="0.3">
      <c r="A42" s="1" t="s">
        <v>95</v>
      </c>
      <c r="B42" s="1" t="s">
        <v>96</v>
      </c>
      <c r="C42" s="1" t="s">
        <v>88</v>
      </c>
      <c r="D42" s="1" t="s">
        <v>19</v>
      </c>
      <c r="E42">
        <v>138</v>
      </c>
      <c r="F42">
        <v>173.88</v>
      </c>
    </row>
    <row r="43" spans="1:6" x14ac:dyDescent="0.3">
      <c r="A43" s="1" t="s">
        <v>97</v>
      </c>
      <c r="B43" s="1" t="s">
        <v>98</v>
      </c>
      <c r="C43" s="1" t="s">
        <v>88</v>
      </c>
      <c r="D43" s="1" t="s">
        <v>19</v>
      </c>
      <c r="E43">
        <v>120</v>
      </c>
      <c r="F43">
        <v>162</v>
      </c>
    </row>
    <row r="44" spans="1:6" x14ac:dyDescent="0.3">
      <c r="A44" s="1" t="s">
        <v>99</v>
      </c>
      <c r="B44" s="1" t="s">
        <v>100</v>
      </c>
      <c r="C44" s="1" t="s">
        <v>88</v>
      </c>
      <c r="D44" s="1" t="s">
        <v>9</v>
      </c>
      <c r="E44">
        <v>67</v>
      </c>
      <c r="F44">
        <v>83.08</v>
      </c>
    </row>
    <row r="45" spans="1:6" x14ac:dyDescent="0.3">
      <c r="A45" s="1" t="s">
        <v>101</v>
      </c>
      <c r="B45" s="1" t="s">
        <v>102</v>
      </c>
      <c r="C45" s="1" t="s">
        <v>88</v>
      </c>
      <c r="D45" s="1" t="s">
        <v>9</v>
      </c>
      <c r="E45">
        <v>76</v>
      </c>
      <c r="F45">
        <v>82.08</v>
      </c>
    </row>
    <row r="46" spans="1:6" x14ac:dyDescent="0.3">
      <c r="A46" s="1" t="s">
        <v>103</v>
      </c>
      <c r="B46" s="1" t="s">
        <v>104</v>
      </c>
      <c r="C46" s="1" t="s">
        <v>88</v>
      </c>
      <c r="D46" s="1" t="s">
        <v>9</v>
      </c>
      <c r="E46">
        <v>50</v>
      </c>
      <c r="F46">
        <v>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AA25-EC54-459A-A6C4-6037A0AFFE31}">
  <dimension ref="A1:P528"/>
  <sheetViews>
    <sheetView topLeftCell="A2" workbookViewId="0">
      <selection activeCell="J15" sqref="J15"/>
    </sheetView>
  </sheetViews>
  <sheetFormatPr defaultRowHeight="14.4" x14ac:dyDescent="0.3"/>
  <cols>
    <col min="1" max="1" width="10.5546875" bestFit="1" customWidth="1"/>
    <col min="2" max="2" width="13.6640625" bestFit="1" customWidth="1"/>
    <col min="3" max="3" width="12" bestFit="1" customWidth="1"/>
    <col min="4" max="4" width="11.88671875" bestFit="1" customWidth="1"/>
    <col min="5" max="5" width="17.5546875" bestFit="1" customWidth="1"/>
    <col min="6" max="6" width="14" bestFit="1" customWidth="1"/>
    <col min="7" max="7" width="12" customWidth="1"/>
    <col min="8" max="8" width="13.77734375" customWidth="1"/>
    <col min="9" max="9" width="12.44140625" customWidth="1"/>
    <col min="10" max="10" width="17.109375" customWidth="1"/>
    <col min="11" max="11" width="17.33203125" customWidth="1"/>
  </cols>
  <sheetData>
    <row r="1" spans="1:16" x14ac:dyDescent="0.3">
      <c r="A1" t="s">
        <v>105</v>
      </c>
      <c r="B1" t="s">
        <v>0</v>
      </c>
      <c r="C1" t="s">
        <v>106</v>
      </c>
      <c r="D1" t="s">
        <v>107</v>
      </c>
      <c r="E1" t="s">
        <v>108</v>
      </c>
      <c r="F1" t="s">
        <v>109</v>
      </c>
      <c r="G1" t="s">
        <v>1</v>
      </c>
      <c r="H1" t="s">
        <v>2</v>
      </c>
      <c r="I1" t="s">
        <v>3</v>
      </c>
      <c r="J1" s="3" t="s">
        <v>4</v>
      </c>
      <c r="K1" s="3" t="s">
        <v>5</v>
      </c>
      <c r="L1" s="3" t="s">
        <v>114</v>
      </c>
      <c r="M1" s="3" t="s">
        <v>115</v>
      </c>
      <c r="N1" t="s">
        <v>116</v>
      </c>
      <c r="O1" t="s">
        <v>117</v>
      </c>
      <c r="P1" t="s">
        <v>118</v>
      </c>
    </row>
    <row r="2" spans="1:16" x14ac:dyDescent="0.3">
      <c r="A2" s="2">
        <v>44197</v>
      </c>
      <c r="B2" s="1" t="s">
        <v>59</v>
      </c>
      <c r="C2">
        <v>9</v>
      </c>
      <c r="D2" s="1" t="s">
        <v>110</v>
      </c>
      <c r="E2" s="1" t="s">
        <v>111</v>
      </c>
      <c r="F2">
        <v>0</v>
      </c>
      <c r="G2" s="1" t="str">
        <f>VLOOKUP(InputData[[#This Row],[PRODUCT ID]],MasterData[],2,0)</f>
        <v>Product24</v>
      </c>
      <c r="H2" s="1" t="str">
        <f>VLOOKUP(InputData[[#This Row],[PRODUCT ID]],MasterData[],3,0)</f>
        <v>Category03</v>
      </c>
      <c r="I2" s="1" t="str">
        <f>VLOOKUP(InputData[[#This Row],[PRODUCT ID]],MasterData[],4,0)</f>
        <v>Ft</v>
      </c>
      <c r="J2" s="3">
        <f>VLOOKUP(InputData[[#This Row],[PRODUCT ID]],MasterData[],5,0)</f>
        <v>144</v>
      </c>
      <c r="K2" s="3">
        <f>VLOOKUP(InputData[[#This Row],[PRODUCT ID]],MasterData[],6,0)</f>
        <v>156.96</v>
      </c>
      <c r="L2" s="3">
        <f>InputData[[#This Row],[BUYING PRIZE]]*InputData[[#This Row],[QUANTITY]]</f>
        <v>1296</v>
      </c>
      <c r="M2" s="3">
        <f>InputData[[#This Row],[SELLING PRICE]]*InputData[[#This Row],[QUANTITY]]*(1-InputData[[#This Row],[DISCOUNT %]])</f>
        <v>1412.64</v>
      </c>
      <c r="N2" s="1">
        <f>DAY(InputData[[#This Row],[DATE]])</f>
        <v>1</v>
      </c>
      <c r="O2" s="1" t="str">
        <f>TEXT(InputData[[#This Row],[DATE]],"mmm")</f>
        <v>Jan</v>
      </c>
      <c r="P2" s="1">
        <f>YEAR(InputData[[#This Row],[DATE]])</f>
        <v>2021</v>
      </c>
    </row>
    <row r="3" spans="1:16" x14ac:dyDescent="0.3">
      <c r="A3" s="2">
        <v>44198</v>
      </c>
      <c r="B3" s="1" t="s">
        <v>89</v>
      </c>
      <c r="C3">
        <v>15</v>
      </c>
      <c r="D3" s="1" t="s">
        <v>111</v>
      </c>
      <c r="E3" s="1" t="s">
        <v>112</v>
      </c>
      <c r="F3">
        <v>0</v>
      </c>
      <c r="G3" s="1" t="str">
        <f>VLOOKUP(InputData[[#This Row],[PRODUCT ID]],MasterData[],2,0)</f>
        <v>Product38</v>
      </c>
      <c r="H3" s="1" t="str">
        <f>VLOOKUP(InputData[[#This Row],[PRODUCT ID]],MasterData[],3,0)</f>
        <v>Category05</v>
      </c>
      <c r="I3" s="1" t="str">
        <f>VLOOKUP(InputData[[#This Row],[PRODUCT ID]],MasterData[],4,0)</f>
        <v>Kg</v>
      </c>
      <c r="J3" s="3">
        <f>VLOOKUP(InputData[[#This Row],[PRODUCT ID]],MasterData[],5,0)</f>
        <v>72</v>
      </c>
      <c r="K3" s="3">
        <f>VLOOKUP(InputData[[#This Row],[PRODUCT ID]],MasterData[],6,0)</f>
        <v>79.92</v>
      </c>
      <c r="L3" s="3">
        <f>InputData[[#This Row],[BUYING PRIZE]]*InputData[[#This Row],[QUANTITY]]</f>
        <v>1080</v>
      </c>
      <c r="M3" s="3">
        <f>InputData[[#This Row],[SELLING PRICE]]*InputData[[#This Row],[QUANTITY]]*(1-InputData[[#This Row],[DISCOUNT %]])</f>
        <v>1198.8</v>
      </c>
      <c r="N3" s="1">
        <f>DAY(InputData[[#This Row],[DATE]])</f>
        <v>2</v>
      </c>
      <c r="O3" s="1" t="str">
        <f>TEXT(InputData[[#This Row],[DATE]],"mmm")</f>
        <v>Jan</v>
      </c>
      <c r="P3" s="1">
        <f>YEAR(InputData[[#This Row],[DATE]])</f>
        <v>2021</v>
      </c>
    </row>
    <row r="4" spans="1:16" x14ac:dyDescent="0.3">
      <c r="A4" s="2">
        <v>44198</v>
      </c>
      <c r="B4" s="1" t="s">
        <v>36</v>
      </c>
      <c r="C4">
        <v>6</v>
      </c>
      <c r="D4" s="1" t="s">
        <v>113</v>
      </c>
      <c r="E4" s="1" t="s">
        <v>112</v>
      </c>
      <c r="F4">
        <v>0</v>
      </c>
      <c r="G4" s="1" t="str">
        <f>VLOOKUP(InputData[[#This Row],[PRODUCT ID]],MasterData[],2,0)</f>
        <v>Product13</v>
      </c>
      <c r="H4" s="1" t="str">
        <f>VLOOKUP(InputData[[#This Row],[PRODUCT ID]],MasterData[],3,0)</f>
        <v>Category02</v>
      </c>
      <c r="I4" s="1" t="str">
        <f>VLOOKUP(InputData[[#This Row],[PRODUCT ID]],MasterData[],4,0)</f>
        <v>Kg</v>
      </c>
      <c r="J4" s="3">
        <f>VLOOKUP(InputData[[#This Row],[PRODUCT ID]],MasterData[],5,0)</f>
        <v>112</v>
      </c>
      <c r="K4" s="3">
        <f>VLOOKUP(InputData[[#This Row],[PRODUCT ID]],MasterData[],6,0)</f>
        <v>122.08</v>
      </c>
      <c r="L4" s="3">
        <f>InputData[[#This Row],[BUYING PRIZE]]*InputData[[#This Row],[QUANTITY]]</f>
        <v>672</v>
      </c>
      <c r="M4" s="3">
        <f>InputData[[#This Row],[SELLING PRICE]]*InputData[[#This Row],[QUANTITY]]*(1-InputData[[#This Row],[DISCOUNT %]])</f>
        <v>732.48</v>
      </c>
      <c r="N4" s="1">
        <f>DAY(InputData[[#This Row],[DATE]])</f>
        <v>2</v>
      </c>
      <c r="O4" s="1" t="str">
        <f>TEXT(InputData[[#This Row],[DATE]],"mmm")</f>
        <v>Jan</v>
      </c>
      <c r="P4" s="1">
        <f>YEAR(InputData[[#This Row],[DATE]])</f>
        <v>2021</v>
      </c>
    </row>
    <row r="5" spans="1:16" x14ac:dyDescent="0.3">
      <c r="A5" s="2">
        <v>44199</v>
      </c>
      <c r="B5" s="1" t="s">
        <v>14</v>
      </c>
      <c r="C5">
        <v>5</v>
      </c>
      <c r="D5" s="1" t="s">
        <v>113</v>
      </c>
      <c r="E5" s="1" t="s">
        <v>111</v>
      </c>
      <c r="F5">
        <v>0</v>
      </c>
      <c r="G5" s="1" t="str">
        <f>VLOOKUP(InputData[[#This Row],[PRODUCT ID]],MasterData[],2,0)</f>
        <v>Product04</v>
      </c>
      <c r="H5" s="1" t="str">
        <f>VLOOKUP(InputData[[#This Row],[PRODUCT ID]],MasterData[],3,0)</f>
        <v>Category01</v>
      </c>
      <c r="I5" s="1" t="str">
        <f>VLOOKUP(InputData[[#This Row],[PRODUCT ID]],MasterData[],4,0)</f>
        <v>Lt</v>
      </c>
      <c r="J5" s="3">
        <f>VLOOKUP(InputData[[#This Row],[PRODUCT ID]],MasterData[],5,0)</f>
        <v>44</v>
      </c>
      <c r="K5" s="3">
        <f>VLOOKUP(InputData[[#This Row],[PRODUCT ID]],MasterData[],6,0)</f>
        <v>48.84</v>
      </c>
      <c r="L5" s="3">
        <f>InputData[[#This Row],[BUYING PRIZE]]*InputData[[#This Row],[QUANTITY]]</f>
        <v>220</v>
      </c>
      <c r="M5" s="3">
        <f>InputData[[#This Row],[SELLING PRICE]]*InputData[[#This Row],[QUANTITY]]*(1-InputData[[#This Row],[DISCOUNT %]])</f>
        <v>244.20000000000002</v>
      </c>
      <c r="N5" s="1">
        <f>DAY(InputData[[#This Row],[DATE]])</f>
        <v>3</v>
      </c>
      <c r="O5" s="1" t="str">
        <f>TEXT(InputData[[#This Row],[DATE]],"mmm")</f>
        <v>Jan</v>
      </c>
      <c r="P5" s="1">
        <f>YEAR(InputData[[#This Row],[DATE]])</f>
        <v>2021</v>
      </c>
    </row>
    <row r="6" spans="1:16" x14ac:dyDescent="0.3">
      <c r="A6" s="2">
        <v>44200</v>
      </c>
      <c r="B6" s="1" t="s">
        <v>82</v>
      </c>
      <c r="C6">
        <v>12</v>
      </c>
      <c r="D6" s="1" t="s">
        <v>111</v>
      </c>
      <c r="E6" s="1" t="s">
        <v>111</v>
      </c>
      <c r="F6">
        <v>0</v>
      </c>
      <c r="G6" s="1" t="str">
        <f>VLOOKUP(InputData[[#This Row],[PRODUCT ID]],MasterData[],2,0)</f>
        <v>Product35</v>
      </c>
      <c r="H6" s="1" t="str">
        <f>VLOOKUP(InputData[[#This Row],[PRODUCT ID]],MasterData[],3,0)</f>
        <v>Category04</v>
      </c>
      <c r="I6" s="1" t="str">
        <f>VLOOKUP(InputData[[#This Row],[PRODUCT ID]],MasterData[],4,0)</f>
        <v>No.</v>
      </c>
      <c r="J6" s="3">
        <f>VLOOKUP(InputData[[#This Row],[PRODUCT ID]],MasterData[],5,0)</f>
        <v>5</v>
      </c>
      <c r="K6" s="3">
        <f>VLOOKUP(InputData[[#This Row],[PRODUCT ID]],MasterData[],6,0)</f>
        <v>6.7</v>
      </c>
      <c r="L6" s="3">
        <f>InputData[[#This Row],[BUYING PRIZE]]*InputData[[#This Row],[QUANTITY]]</f>
        <v>60</v>
      </c>
      <c r="M6" s="3">
        <f>InputData[[#This Row],[SELLING PRICE]]*InputData[[#This Row],[QUANTITY]]*(1-InputData[[#This Row],[DISCOUNT %]])</f>
        <v>80.400000000000006</v>
      </c>
      <c r="N6" s="1">
        <f>DAY(InputData[[#This Row],[DATE]])</f>
        <v>4</v>
      </c>
      <c r="O6" s="1" t="str">
        <f>TEXT(InputData[[#This Row],[DATE]],"mmm")</f>
        <v>Jan</v>
      </c>
      <c r="P6" s="1">
        <f>YEAR(InputData[[#This Row],[DATE]])</f>
        <v>2021</v>
      </c>
    </row>
    <row r="7" spans="1:16" x14ac:dyDescent="0.3">
      <c r="A7" s="2">
        <v>44205</v>
      </c>
      <c r="B7" s="1" t="s">
        <v>74</v>
      </c>
      <c r="C7">
        <v>1</v>
      </c>
      <c r="D7" s="1" t="s">
        <v>113</v>
      </c>
      <c r="E7" s="1" t="s">
        <v>112</v>
      </c>
      <c r="F7">
        <v>0</v>
      </c>
      <c r="G7" s="1" t="str">
        <f>VLOOKUP(InputData[[#This Row],[PRODUCT ID]],MasterData[],2,0)</f>
        <v>Product31</v>
      </c>
      <c r="H7" s="1" t="str">
        <f>VLOOKUP(InputData[[#This Row],[PRODUCT ID]],MasterData[],3,0)</f>
        <v>Category04</v>
      </c>
      <c r="I7" s="1" t="str">
        <f>VLOOKUP(InputData[[#This Row],[PRODUCT ID]],MasterData[],4,0)</f>
        <v>Kg</v>
      </c>
      <c r="J7" s="3">
        <f>VLOOKUP(InputData[[#This Row],[PRODUCT ID]],MasterData[],5,0)</f>
        <v>93</v>
      </c>
      <c r="K7" s="3">
        <f>VLOOKUP(InputData[[#This Row],[PRODUCT ID]],MasterData[],6,0)</f>
        <v>104.16</v>
      </c>
      <c r="L7" s="3">
        <f>InputData[[#This Row],[BUYING PRIZE]]*InputData[[#This Row],[QUANTITY]]</f>
        <v>93</v>
      </c>
      <c r="M7" s="3">
        <f>InputData[[#This Row],[SELLING PRICE]]*InputData[[#This Row],[QUANTITY]]*(1-InputData[[#This Row],[DISCOUNT %]])</f>
        <v>104.16</v>
      </c>
      <c r="N7" s="1">
        <f>DAY(InputData[[#This Row],[DATE]])</f>
        <v>9</v>
      </c>
      <c r="O7" s="1" t="str">
        <f>TEXT(InputData[[#This Row],[DATE]],"mmm")</f>
        <v>Jan</v>
      </c>
      <c r="P7" s="1">
        <f>YEAR(InputData[[#This Row],[DATE]])</f>
        <v>2021</v>
      </c>
    </row>
    <row r="8" spans="1:16" x14ac:dyDescent="0.3">
      <c r="A8" s="2">
        <v>44205</v>
      </c>
      <c r="B8" s="1" t="s">
        <v>12</v>
      </c>
      <c r="C8">
        <v>8</v>
      </c>
      <c r="D8" s="1" t="s">
        <v>113</v>
      </c>
      <c r="E8" s="1" t="s">
        <v>112</v>
      </c>
      <c r="F8">
        <v>0</v>
      </c>
      <c r="G8" s="1" t="str">
        <f>VLOOKUP(InputData[[#This Row],[PRODUCT ID]],MasterData[],2,0)</f>
        <v>Product03</v>
      </c>
      <c r="H8" s="1" t="str">
        <f>VLOOKUP(InputData[[#This Row],[PRODUCT ID]],MasterData[],3,0)</f>
        <v>Category01</v>
      </c>
      <c r="I8" s="1" t="str">
        <f>VLOOKUP(InputData[[#This Row],[PRODUCT ID]],MasterData[],4,0)</f>
        <v>Kg</v>
      </c>
      <c r="J8" s="3">
        <f>VLOOKUP(InputData[[#This Row],[PRODUCT ID]],MasterData[],5,0)</f>
        <v>71</v>
      </c>
      <c r="K8" s="3">
        <f>VLOOKUP(InputData[[#This Row],[PRODUCT ID]],MasterData[],6,0)</f>
        <v>80.94</v>
      </c>
      <c r="L8" s="3">
        <f>InputData[[#This Row],[BUYING PRIZE]]*InputData[[#This Row],[QUANTITY]]</f>
        <v>568</v>
      </c>
      <c r="M8" s="3">
        <f>InputData[[#This Row],[SELLING PRICE]]*InputData[[#This Row],[QUANTITY]]*(1-InputData[[#This Row],[DISCOUNT %]])</f>
        <v>647.52</v>
      </c>
      <c r="N8" s="1">
        <f>DAY(InputData[[#This Row],[DATE]])</f>
        <v>9</v>
      </c>
      <c r="O8" s="1" t="str">
        <f>TEXT(InputData[[#This Row],[DATE]],"mmm")</f>
        <v>Jan</v>
      </c>
      <c r="P8" s="1">
        <f>YEAR(InputData[[#This Row],[DATE]])</f>
        <v>2021</v>
      </c>
    </row>
    <row r="9" spans="1:16" x14ac:dyDescent="0.3">
      <c r="A9" s="2">
        <v>44205</v>
      </c>
      <c r="B9" s="1" t="s">
        <v>61</v>
      </c>
      <c r="C9">
        <v>4</v>
      </c>
      <c r="D9" s="1" t="s">
        <v>113</v>
      </c>
      <c r="E9" s="1" t="s">
        <v>111</v>
      </c>
      <c r="F9">
        <v>0</v>
      </c>
      <c r="G9" s="1" t="str">
        <f>VLOOKUP(InputData[[#This Row],[PRODUCT ID]],MasterData[],2,0)</f>
        <v>Product25</v>
      </c>
      <c r="H9" s="1" t="str">
        <f>VLOOKUP(InputData[[#This Row],[PRODUCT ID]],MasterData[],3,0)</f>
        <v>Category03</v>
      </c>
      <c r="I9" s="1" t="str">
        <f>VLOOKUP(InputData[[#This Row],[PRODUCT ID]],MasterData[],4,0)</f>
        <v>No.</v>
      </c>
      <c r="J9" s="3">
        <f>VLOOKUP(InputData[[#This Row],[PRODUCT ID]],MasterData[],5,0)</f>
        <v>7</v>
      </c>
      <c r="K9" s="3">
        <f>VLOOKUP(InputData[[#This Row],[PRODUCT ID]],MasterData[],6,0)</f>
        <v>8.33</v>
      </c>
      <c r="L9" s="3">
        <f>InputData[[#This Row],[BUYING PRIZE]]*InputData[[#This Row],[QUANTITY]]</f>
        <v>28</v>
      </c>
      <c r="M9" s="3">
        <f>InputData[[#This Row],[SELLING PRICE]]*InputData[[#This Row],[QUANTITY]]*(1-InputData[[#This Row],[DISCOUNT %]])</f>
        <v>33.32</v>
      </c>
      <c r="N9" s="1">
        <f>DAY(InputData[[#This Row],[DATE]])</f>
        <v>9</v>
      </c>
      <c r="O9" s="1" t="str">
        <f>TEXT(InputData[[#This Row],[DATE]],"mmm")</f>
        <v>Jan</v>
      </c>
      <c r="P9" s="1">
        <f>YEAR(InputData[[#This Row],[DATE]])</f>
        <v>2021</v>
      </c>
    </row>
    <row r="10" spans="1:16" x14ac:dyDescent="0.3">
      <c r="A10" s="2">
        <v>44207</v>
      </c>
      <c r="B10" s="1" t="s">
        <v>86</v>
      </c>
      <c r="C10">
        <v>3</v>
      </c>
      <c r="D10" s="1" t="s">
        <v>113</v>
      </c>
      <c r="E10" s="1" t="s">
        <v>112</v>
      </c>
      <c r="F10">
        <v>0</v>
      </c>
      <c r="G10" s="1" t="str">
        <f>VLOOKUP(InputData[[#This Row],[PRODUCT ID]],MasterData[],2,0)</f>
        <v>Product37</v>
      </c>
      <c r="H10" s="1" t="str">
        <f>VLOOKUP(InputData[[#This Row],[PRODUCT ID]],MasterData[],3,0)</f>
        <v>Category05</v>
      </c>
      <c r="I10" s="1" t="str">
        <f>VLOOKUP(InputData[[#This Row],[PRODUCT ID]],MasterData[],4,0)</f>
        <v>Kg</v>
      </c>
      <c r="J10" s="3">
        <f>VLOOKUP(InputData[[#This Row],[PRODUCT ID]],MasterData[],5,0)</f>
        <v>67</v>
      </c>
      <c r="K10" s="3">
        <f>VLOOKUP(InputData[[#This Row],[PRODUCT ID]],MasterData[],6,0)</f>
        <v>85.76</v>
      </c>
      <c r="L10" s="3">
        <f>InputData[[#This Row],[BUYING PRIZE]]*InputData[[#This Row],[QUANTITY]]</f>
        <v>201</v>
      </c>
      <c r="M10" s="3">
        <f>InputData[[#This Row],[SELLING PRICE]]*InputData[[#This Row],[QUANTITY]]*(1-InputData[[#This Row],[DISCOUNT %]])</f>
        <v>257.28000000000003</v>
      </c>
      <c r="N10" s="1">
        <f>DAY(InputData[[#This Row],[DATE]])</f>
        <v>11</v>
      </c>
      <c r="O10" s="1" t="str">
        <f>TEXT(InputData[[#This Row],[DATE]],"mmm")</f>
        <v>Jan</v>
      </c>
      <c r="P10" s="1">
        <f>YEAR(InputData[[#This Row],[DATE]])</f>
        <v>2021</v>
      </c>
    </row>
    <row r="11" spans="1:16" x14ac:dyDescent="0.3">
      <c r="A11" s="2">
        <v>44207</v>
      </c>
      <c r="B11" s="1" t="s">
        <v>38</v>
      </c>
      <c r="C11">
        <v>4</v>
      </c>
      <c r="D11" s="1" t="s">
        <v>110</v>
      </c>
      <c r="E11" s="1" t="s">
        <v>111</v>
      </c>
      <c r="F11">
        <v>0</v>
      </c>
      <c r="G11" s="1" t="str">
        <f>VLOOKUP(InputData[[#This Row],[PRODUCT ID]],MasterData[],2,0)</f>
        <v>Product14</v>
      </c>
      <c r="H11" s="1" t="str">
        <f>VLOOKUP(InputData[[#This Row],[PRODUCT ID]],MasterData[],3,0)</f>
        <v>Category02</v>
      </c>
      <c r="I11" s="1" t="str">
        <f>VLOOKUP(InputData[[#This Row],[PRODUCT ID]],MasterData[],4,0)</f>
        <v>Kg</v>
      </c>
      <c r="J11" s="3">
        <f>VLOOKUP(InputData[[#This Row],[PRODUCT ID]],MasterData[],5,0)</f>
        <v>112</v>
      </c>
      <c r="K11" s="3">
        <f>VLOOKUP(InputData[[#This Row],[PRODUCT ID]],MasterData[],6,0)</f>
        <v>146.72</v>
      </c>
      <c r="L11" s="3">
        <f>InputData[[#This Row],[BUYING PRIZE]]*InputData[[#This Row],[QUANTITY]]</f>
        <v>448</v>
      </c>
      <c r="M11" s="3">
        <f>InputData[[#This Row],[SELLING PRICE]]*InputData[[#This Row],[QUANTITY]]*(1-InputData[[#This Row],[DISCOUNT %]])</f>
        <v>586.88</v>
      </c>
      <c r="N11" s="1">
        <f>DAY(InputData[[#This Row],[DATE]])</f>
        <v>11</v>
      </c>
      <c r="O11" s="1" t="str">
        <f>TEXT(InputData[[#This Row],[DATE]],"mmm")</f>
        <v>Jan</v>
      </c>
      <c r="P11" s="1">
        <f>YEAR(InputData[[#This Row],[DATE]])</f>
        <v>2021</v>
      </c>
    </row>
    <row r="12" spans="1:16" x14ac:dyDescent="0.3">
      <c r="A12" s="2">
        <v>44207</v>
      </c>
      <c r="B12" s="1" t="s">
        <v>97</v>
      </c>
      <c r="C12">
        <v>4</v>
      </c>
      <c r="D12" s="1" t="s">
        <v>113</v>
      </c>
      <c r="E12" s="1" t="s">
        <v>111</v>
      </c>
      <c r="F12">
        <v>0</v>
      </c>
      <c r="G12" s="1" t="str">
        <f>VLOOKUP(InputData[[#This Row],[PRODUCT ID]],MasterData[],2,0)</f>
        <v>Product42</v>
      </c>
      <c r="H12" s="1" t="str">
        <f>VLOOKUP(InputData[[#This Row],[PRODUCT ID]],MasterData[],3,0)</f>
        <v>Category05</v>
      </c>
      <c r="I12" s="1" t="str">
        <f>VLOOKUP(InputData[[#This Row],[PRODUCT ID]],MasterData[],4,0)</f>
        <v>Ft</v>
      </c>
      <c r="J12" s="3">
        <f>VLOOKUP(InputData[[#This Row],[PRODUCT ID]],MasterData[],5,0)</f>
        <v>120</v>
      </c>
      <c r="K12" s="3">
        <f>VLOOKUP(InputData[[#This Row],[PRODUCT ID]],MasterData[],6,0)</f>
        <v>162</v>
      </c>
      <c r="L12" s="3">
        <f>InputData[[#This Row],[BUYING PRIZE]]*InputData[[#This Row],[QUANTITY]]</f>
        <v>480</v>
      </c>
      <c r="M12" s="3">
        <f>InputData[[#This Row],[SELLING PRICE]]*InputData[[#This Row],[QUANTITY]]*(1-InputData[[#This Row],[DISCOUNT %]])</f>
        <v>648</v>
      </c>
      <c r="N12" s="1">
        <f>DAY(InputData[[#This Row],[DATE]])</f>
        <v>11</v>
      </c>
      <c r="O12" s="1" t="str">
        <f>TEXT(InputData[[#This Row],[DATE]],"mmm")</f>
        <v>Jan</v>
      </c>
      <c r="P12" s="1">
        <f>YEAR(InputData[[#This Row],[DATE]])</f>
        <v>2021</v>
      </c>
    </row>
    <row r="13" spans="1:16" x14ac:dyDescent="0.3">
      <c r="A13" s="2">
        <v>44208</v>
      </c>
      <c r="B13" s="1" t="s">
        <v>97</v>
      </c>
      <c r="C13">
        <v>10</v>
      </c>
      <c r="D13" s="1" t="s">
        <v>111</v>
      </c>
      <c r="E13" s="1" t="s">
        <v>112</v>
      </c>
      <c r="F13">
        <v>0</v>
      </c>
      <c r="G13" s="1" t="str">
        <f>VLOOKUP(InputData[[#This Row],[PRODUCT ID]],MasterData[],2,0)</f>
        <v>Product42</v>
      </c>
      <c r="H13" s="1" t="str">
        <f>VLOOKUP(InputData[[#This Row],[PRODUCT ID]],MasterData[],3,0)</f>
        <v>Category05</v>
      </c>
      <c r="I13" s="1" t="str">
        <f>VLOOKUP(InputData[[#This Row],[PRODUCT ID]],MasterData[],4,0)</f>
        <v>Ft</v>
      </c>
      <c r="J13" s="3">
        <f>VLOOKUP(InputData[[#This Row],[PRODUCT ID]],MasterData[],5,0)</f>
        <v>120</v>
      </c>
      <c r="K13" s="3">
        <f>VLOOKUP(InputData[[#This Row],[PRODUCT ID]],MasterData[],6,0)</f>
        <v>162</v>
      </c>
      <c r="L13" s="3">
        <f>InputData[[#This Row],[BUYING PRIZE]]*InputData[[#This Row],[QUANTITY]]</f>
        <v>1200</v>
      </c>
      <c r="M13" s="3">
        <f>InputData[[#This Row],[SELLING PRICE]]*InputData[[#This Row],[QUANTITY]]*(1-InputData[[#This Row],[DISCOUNT %]])</f>
        <v>1620</v>
      </c>
      <c r="N13" s="1">
        <f>DAY(InputData[[#This Row],[DATE]])</f>
        <v>12</v>
      </c>
      <c r="O13" s="1" t="str">
        <f>TEXT(InputData[[#This Row],[DATE]],"mmm")</f>
        <v>Jan</v>
      </c>
      <c r="P13" s="1">
        <f>YEAR(InputData[[#This Row],[DATE]])</f>
        <v>2021</v>
      </c>
    </row>
    <row r="14" spans="1:16" x14ac:dyDescent="0.3">
      <c r="A14" s="2">
        <v>44214</v>
      </c>
      <c r="B14" s="1" t="s">
        <v>101</v>
      </c>
      <c r="C14">
        <v>13</v>
      </c>
      <c r="D14" s="1" t="s">
        <v>113</v>
      </c>
      <c r="E14" s="1" t="s">
        <v>111</v>
      </c>
      <c r="F14">
        <v>0</v>
      </c>
      <c r="G14" s="1" t="str">
        <f>VLOOKUP(InputData[[#This Row],[PRODUCT ID]],MasterData[],2,0)</f>
        <v>Product44</v>
      </c>
      <c r="H14" s="1" t="str">
        <f>VLOOKUP(InputData[[#This Row],[PRODUCT ID]],MasterData[],3,0)</f>
        <v>Category05</v>
      </c>
      <c r="I14" s="1" t="str">
        <f>VLOOKUP(InputData[[#This Row],[PRODUCT ID]],MasterData[],4,0)</f>
        <v>Kg</v>
      </c>
      <c r="J14" s="3">
        <f>VLOOKUP(InputData[[#This Row],[PRODUCT ID]],MasterData[],5,0)</f>
        <v>76</v>
      </c>
      <c r="K14" s="3">
        <f>VLOOKUP(InputData[[#This Row],[PRODUCT ID]],MasterData[],6,0)</f>
        <v>82.08</v>
      </c>
      <c r="L14" s="3">
        <f>InputData[[#This Row],[BUYING PRIZE]]*InputData[[#This Row],[QUANTITY]]</f>
        <v>988</v>
      </c>
      <c r="M14" s="3">
        <f>InputData[[#This Row],[SELLING PRICE]]*InputData[[#This Row],[QUANTITY]]*(1-InputData[[#This Row],[DISCOUNT %]])</f>
        <v>1067.04</v>
      </c>
      <c r="N14" s="1">
        <f>DAY(InputData[[#This Row],[DATE]])</f>
        <v>18</v>
      </c>
      <c r="O14" s="1" t="str">
        <f>TEXT(InputData[[#This Row],[DATE]],"mmm")</f>
        <v>Jan</v>
      </c>
      <c r="P14" s="1">
        <f>YEAR(InputData[[#This Row],[DATE]])</f>
        <v>2021</v>
      </c>
    </row>
    <row r="15" spans="1:16" x14ac:dyDescent="0.3">
      <c r="A15" s="2">
        <v>44214</v>
      </c>
      <c r="B15" s="1" t="s">
        <v>57</v>
      </c>
      <c r="C15">
        <v>3</v>
      </c>
      <c r="D15" s="1" t="s">
        <v>111</v>
      </c>
      <c r="E15" s="1" t="s">
        <v>112</v>
      </c>
      <c r="F15">
        <v>0</v>
      </c>
      <c r="G15" s="1" t="str">
        <f>VLOOKUP(InputData[[#This Row],[PRODUCT ID]],MasterData[],2,0)</f>
        <v>Product23</v>
      </c>
      <c r="H15" s="1" t="str">
        <f>VLOOKUP(InputData[[#This Row],[PRODUCT ID]],MasterData[],3,0)</f>
        <v>Category03</v>
      </c>
      <c r="I15" s="1" t="str">
        <f>VLOOKUP(InputData[[#This Row],[PRODUCT ID]],MasterData[],4,0)</f>
        <v>Ft</v>
      </c>
      <c r="J15" s="3">
        <f>VLOOKUP(InputData[[#This Row],[PRODUCT ID]],MasterData[],5,0)</f>
        <v>141</v>
      </c>
      <c r="K15" s="3">
        <f>VLOOKUP(InputData[[#This Row],[PRODUCT ID]],MasterData[],6,0)</f>
        <v>149.46</v>
      </c>
      <c r="L15" s="3">
        <f>InputData[[#This Row],[BUYING PRIZE]]*InputData[[#This Row],[QUANTITY]]</f>
        <v>423</v>
      </c>
      <c r="M15" s="3">
        <f>InputData[[#This Row],[SELLING PRICE]]*InputData[[#This Row],[QUANTITY]]*(1-InputData[[#This Row],[DISCOUNT %]])</f>
        <v>448.38</v>
      </c>
      <c r="N15" s="1">
        <f>DAY(InputData[[#This Row],[DATE]])</f>
        <v>18</v>
      </c>
      <c r="O15" s="1" t="str">
        <f>TEXT(InputData[[#This Row],[DATE]],"mmm")</f>
        <v>Jan</v>
      </c>
      <c r="P15" s="1">
        <f>YEAR(InputData[[#This Row],[DATE]])</f>
        <v>2021</v>
      </c>
    </row>
    <row r="16" spans="1:16" x14ac:dyDescent="0.3">
      <c r="A16" s="2">
        <v>44215</v>
      </c>
      <c r="B16" s="1" t="s">
        <v>82</v>
      </c>
      <c r="C16">
        <v>6</v>
      </c>
      <c r="D16" s="1" t="s">
        <v>113</v>
      </c>
      <c r="E16" s="1" t="s">
        <v>112</v>
      </c>
      <c r="F16">
        <v>0</v>
      </c>
      <c r="G16" s="1" t="str">
        <f>VLOOKUP(InputData[[#This Row],[PRODUCT ID]],MasterData[],2,0)</f>
        <v>Product35</v>
      </c>
      <c r="H16" s="1" t="str">
        <f>VLOOKUP(InputData[[#This Row],[PRODUCT ID]],MasterData[],3,0)</f>
        <v>Category04</v>
      </c>
      <c r="I16" s="1" t="str">
        <f>VLOOKUP(InputData[[#This Row],[PRODUCT ID]],MasterData[],4,0)</f>
        <v>No.</v>
      </c>
      <c r="J16" s="3">
        <f>VLOOKUP(InputData[[#This Row],[PRODUCT ID]],MasterData[],5,0)</f>
        <v>5</v>
      </c>
      <c r="K16" s="3">
        <f>VLOOKUP(InputData[[#This Row],[PRODUCT ID]],MasterData[],6,0)</f>
        <v>6.7</v>
      </c>
      <c r="L16" s="3">
        <f>InputData[[#This Row],[BUYING PRIZE]]*InputData[[#This Row],[QUANTITY]]</f>
        <v>30</v>
      </c>
      <c r="M16" s="3">
        <f>InputData[[#This Row],[SELLING PRICE]]*InputData[[#This Row],[QUANTITY]]*(1-InputData[[#This Row],[DISCOUNT %]])</f>
        <v>40.200000000000003</v>
      </c>
      <c r="N16" s="1">
        <f>DAY(InputData[[#This Row],[DATE]])</f>
        <v>19</v>
      </c>
      <c r="O16" s="1" t="str">
        <f>TEXT(InputData[[#This Row],[DATE]],"mmm")</f>
        <v>Jan</v>
      </c>
      <c r="P16" s="1">
        <f>YEAR(InputData[[#This Row],[DATE]])</f>
        <v>2021</v>
      </c>
    </row>
    <row r="17" spans="1:16" x14ac:dyDescent="0.3">
      <c r="A17" s="2">
        <v>44216</v>
      </c>
      <c r="B17" s="1" t="s">
        <v>80</v>
      </c>
      <c r="C17">
        <v>4</v>
      </c>
      <c r="D17" s="1" t="s">
        <v>113</v>
      </c>
      <c r="E17" s="1" t="s">
        <v>112</v>
      </c>
      <c r="F17">
        <v>0</v>
      </c>
      <c r="G17" s="1" t="str">
        <f>VLOOKUP(InputData[[#This Row],[PRODUCT ID]],MasterData[],2,0)</f>
        <v>Product34</v>
      </c>
      <c r="H17" s="1" t="str">
        <f>VLOOKUP(InputData[[#This Row],[PRODUCT ID]],MasterData[],3,0)</f>
        <v>Category04</v>
      </c>
      <c r="I17" s="1" t="str">
        <f>VLOOKUP(InputData[[#This Row],[PRODUCT ID]],MasterData[],4,0)</f>
        <v>Lt</v>
      </c>
      <c r="J17" s="3">
        <f>VLOOKUP(InputData[[#This Row],[PRODUCT ID]],MasterData[],5,0)</f>
        <v>55</v>
      </c>
      <c r="K17" s="3">
        <f>VLOOKUP(InputData[[#This Row],[PRODUCT ID]],MasterData[],6,0)</f>
        <v>58.3</v>
      </c>
      <c r="L17" s="3">
        <f>InputData[[#This Row],[BUYING PRIZE]]*InputData[[#This Row],[QUANTITY]]</f>
        <v>220</v>
      </c>
      <c r="M17" s="3">
        <f>InputData[[#This Row],[SELLING PRICE]]*InputData[[#This Row],[QUANTITY]]*(1-InputData[[#This Row],[DISCOUNT %]])</f>
        <v>233.2</v>
      </c>
      <c r="N17" s="1">
        <f>DAY(InputData[[#This Row],[DATE]])</f>
        <v>20</v>
      </c>
      <c r="O17" s="1" t="str">
        <f>TEXT(InputData[[#This Row],[DATE]],"mmm")</f>
        <v>Jan</v>
      </c>
      <c r="P17" s="1">
        <f>YEAR(InputData[[#This Row],[DATE]])</f>
        <v>2021</v>
      </c>
    </row>
    <row r="18" spans="1:16" x14ac:dyDescent="0.3">
      <c r="A18" s="2">
        <v>44216</v>
      </c>
      <c r="B18" s="1" t="s">
        <v>50</v>
      </c>
      <c r="C18">
        <v>4</v>
      </c>
      <c r="D18" s="1" t="s">
        <v>113</v>
      </c>
      <c r="E18" s="1" t="s">
        <v>112</v>
      </c>
      <c r="F18">
        <v>0</v>
      </c>
      <c r="G18" s="1" t="str">
        <f>VLOOKUP(InputData[[#This Row],[PRODUCT ID]],MasterData[],2,0)</f>
        <v>Product20</v>
      </c>
      <c r="H18" s="1" t="str">
        <f>VLOOKUP(InputData[[#This Row],[PRODUCT ID]],MasterData[],3,0)</f>
        <v>Category03</v>
      </c>
      <c r="I18" s="1" t="str">
        <f>VLOOKUP(InputData[[#This Row],[PRODUCT ID]],MasterData[],4,0)</f>
        <v>Lt</v>
      </c>
      <c r="J18" s="3">
        <f>VLOOKUP(InputData[[#This Row],[PRODUCT ID]],MasterData[],5,0)</f>
        <v>61</v>
      </c>
      <c r="K18" s="3">
        <f>VLOOKUP(InputData[[#This Row],[PRODUCT ID]],MasterData[],6,0)</f>
        <v>76.25</v>
      </c>
      <c r="L18" s="3">
        <f>InputData[[#This Row],[BUYING PRIZE]]*InputData[[#This Row],[QUANTITY]]</f>
        <v>244</v>
      </c>
      <c r="M18" s="3">
        <f>InputData[[#This Row],[SELLING PRICE]]*InputData[[#This Row],[QUANTITY]]*(1-InputData[[#This Row],[DISCOUNT %]])</f>
        <v>305</v>
      </c>
      <c r="N18" s="1">
        <f>DAY(InputData[[#This Row],[DATE]])</f>
        <v>20</v>
      </c>
      <c r="O18" s="1" t="str">
        <f>TEXT(InputData[[#This Row],[DATE]],"mmm")</f>
        <v>Jan</v>
      </c>
      <c r="P18" s="1">
        <f>YEAR(InputData[[#This Row],[DATE]])</f>
        <v>2021</v>
      </c>
    </row>
    <row r="19" spans="1:16" x14ac:dyDescent="0.3">
      <c r="A19" s="2">
        <v>44217</v>
      </c>
      <c r="B19" s="1" t="s">
        <v>14</v>
      </c>
      <c r="C19">
        <v>15</v>
      </c>
      <c r="D19" s="1" t="s">
        <v>110</v>
      </c>
      <c r="E19" s="1" t="s">
        <v>112</v>
      </c>
      <c r="F19">
        <v>0</v>
      </c>
      <c r="G19" s="1" t="str">
        <f>VLOOKUP(InputData[[#This Row],[PRODUCT ID]],MasterData[],2,0)</f>
        <v>Product04</v>
      </c>
      <c r="H19" s="1" t="str">
        <f>VLOOKUP(InputData[[#This Row],[PRODUCT ID]],MasterData[],3,0)</f>
        <v>Category01</v>
      </c>
      <c r="I19" s="1" t="str">
        <f>VLOOKUP(InputData[[#This Row],[PRODUCT ID]],MasterData[],4,0)</f>
        <v>Lt</v>
      </c>
      <c r="J19" s="3">
        <f>VLOOKUP(InputData[[#This Row],[PRODUCT ID]],MasterData[],5,0)</f>
        <v>44</v>
      </c>
      <c r="K19" s="3">
        <f>VLOOKUP(InputData[[#This Row],[PRODUCT ID]],MasterData[],6,0)</f>
        <v>48.84</v>
      </c>
      <c r="L19" s="3">
        <f>InputData[[#This Row],[BUYING PRIZE]]*InputData[[#This Row],[QUANTITY]]</f>
        <v>660</v>
      </c>
      <c r="M19" s="3">
        <f>InputData[[#This Row],[SELLING PRICE]]*InputData[[#This Row],[QUANTITY]]*(1-InputData[[#This Row],[DISCOUNT %]])</f>
        <v>732.6</v>
      </c>
      <c r="N19" s="1">
        <f>DAY(InputData[[#This Row],[DATE]])</f>
        <v>21</v>
      </c>
      <c r="O19" s="1" t="str">
        <f>TEXT(InputData[[#This Row],[DATE]],"mmm")</f>
        <v>Jan</v>
      </c>
      <c r="P19" s="1">
        <f>YEAR(InputData[[#This Row],[DATE]])</f>
        <v>2021</v>
      </c>
    </row>
    <row r="20" spans="1:16" x14ac:dyDescent="0.3">
      <c r="A20" s="2">
        <v>44217</v>
      </c>
      <c r="B20" s="1" t="s">
        <v>12</v>
      </c>
      <c r="C20">
        <v>9</v>
      </c>
      <c r="D20" s="1" t="s">
        <v>113</v>
      </c>
      <c r="E20" s="1" t="s">
        <v>111</v>
      </c>
      <c r="F20">
        <v>0</v>
      </c>
      <c r="G20" s="1" t="str">
        <f>VLOOKUP(InputData[[#This Row],[PRODUCT ID]],MasterData[],2,0)</f>
        <v>Product03</v>
      </c>
      <c r="H20" s="1" t="str">
        <f>VLOOKUP(InputData[[#This Row],[PRODUCT ID]],MasterData[],3,0)</f>
        <v>Category01</v>
      </c>
      <c r="I20" s="1" t="str">
        <f>VLOOKUP(InputData[[#This Row],[PRODUCT ID]],MasterData[],4,0)</f>
        <v>Kg</v>
      </c>
      <c r="J20" s="3">
        <f>VLOOKUP(InputData[[#This Row],[PRODUCT ID]],MasterData[],5,0)</f>
        <v>71</v>
      </c>
      <c r="K20" s="3">
        <f>VLOOKUP(InputData[[#This Row],[PRODUCT ID]],MasterData[],6,0)</f>
        <v>80.94</v>
      </c>
      <c r="L20" s="3">
        <f>InputData[[#This Row],[BUYING PRIZE]]*InputData[[#This Row],[QUANTITY]]</f>
        <v>639</v>
      </c>
      <c r="M20" s="3">
        <f>InputData[[#This Row],[SELLING PRICE]]*InputData[[#This Row],[QUANTITY]]*(1-InputData[[#This Row],[DISCOUNT %]])</f>
        <v>728.46</v>
      </c>
      <c r="N20" s="1">
        <f>DAY(InputData[[#This Row],[DATE]])</f>
        <v>21</v>
      </c>
      <c r="O20" s="1" t="str">
        <f>TEXT(InputData[[#This Row],[DATE]],"mmm")</f>
        <v>Jan</v>
      </c>
      <c r="P20" s="1">
        <f>YEAR(InputData[[#This Row],[DATE]])</f>
        <v>2021</v>
      </c>
    </row>
    <row r="21" spans="1:16" x14ac:dyDescent="0.3">
      <c r="A21" s="2">
        <v>44217</v>
      </c>
      <c r="B21" s="1" t="s">
        <v>97</v>
      </c>
      <c r="C21">
        <v>6</v>
      </c>
      <c r="D21" s="1" t="s">
        <v>113</v>
      </c>
      <c r="E21" s="1" t="s">
        <v>111</v>
      </c>
      <c r="F21">
        <v>0</v>
      </c>
      <c r="G21" s="1" t="str">
        <f>VLOOKUP(InputData[[#This Row],[PRODUCT ID]],MasterData[],2,0)</f>
        <v>Product42</v>
      </c>
      <c r="H21" s="1" t="str">
        <f>VLOOKUP(InputData[[#This Row],[PRODUCT ID]],MasterData[],3,0)</f>
        <v>Category05</v>
      </c>
      <c r="I21" s="1" t="str">
        <f>VLOOKUP(InputData[[#This Row],[PRODUCT ID]],MasterData[],4,0)</f>
        <v>Ft</v>
      </c>
      <c r="J21" s="3">
        <f>VLOOKUP(InputData[[#This Row],[PRODUCT ID]],MasterData[],5,0)</f>
        <v>120</v>
      </c>
      <c r="K21" s="3">
        <f>VLOOKUP(InputData[[#This Row],[PRODUCT ID]],MasterData[],6,0)</f>
        <v>162</v>
      </c>
      <c r="L21" s="3">
        <f>InputData[[#This Row],[BUYING PRIZE]]*InputData[[#This Row],[QUANTITY]]</f>
        <v>720</v>
      </c>
      <c r="M21" s="3">
        <f>InputData[[#This Row],[SELLING PRICE]]*InputData[[#This Row],[QUANTITY]]*(1-InputData[[#This Row],[DISCOUNT %]])</f>
        <v>972</v>
      </c>
      <c r="N21" s="1">
        <f>DAY(InputData[[#This Row],[DATE]])</f>
        <v>21</v>
      </c>
      <c r="O21" s="1" t="str">
        <f>TEXT(InputData[[#This Row],[DATE]],"mmm")</f>
        <v>Jan</v>
      </c>
      <c r="P21" s="1">
        <f>YEAR(InputData[[#This Row],[DATE]])</f>
        <v>2021</v>
      </c>
    </row>
    <row r="22" spans="1:16" x14ac:dyDescent="0.3">
      <c r="A22" s="2">
        <v>44221</v>
      </c>
      <c r="B22" s="1" t="s">
        <v>80</v>
      </c>
      <c r="C22">
        <v>6</v>
      </c>
      <c r="D22" s="1" t="s">
        <v>113</v>
      </c>
      <c r="E22" s="1" t="s">
        <v>112</v>
      </c>
      <c r="F22">
        <v>0</v>
      </c>
      <c r="G22" s="1" t="str">
        <f>VLOOKUP(InputData[[#This Row],[PRODUCT ID]],MasterData[],2,0)</f>
        <v>Product34</v>
      </c>
      <c r="H22" s="1" t="str">
        <f>VLOOKUP(InputData[[#This Row],[PRODUCT ID]],MasterData[],3,0)</f>
        <v>Category04</v>
      </c>
      <c r="I22" s="1" t="str">
        <f>VLOOKUP(InputData[[#This Row],[PRODUCT ID]],MasterData[],4,0)</f>
        <v>Lt</v>
      </c>
      <c r="J22" s="3">
        <f>VLOOKUP(InputData[[#This Row],[PRODUCT ID]],MasterData[],5,0)</f>
        <v>55</v>
      </c>
      <c r="K22" s="3">
        <f>VLOOKUP(InputData[[#This Row],[PRODUCT ID]],MasterData[],6,0)</f>
        <v>58.3</v>
      </c>
      <c r="L22" s="3">
        <f>InputData[[#This Row],[BUYING PRIZE]]*InputData[[#This Row],[QUANTITY]]</f>
        <v>330</v>
      </c>
      <c r="M22" s="3">
        <f>InputData[[#This Row],[SELLING PRICE]]*InputData[[#This Row],[QUANTITY]]*(1-InputData[[#This Row],[DISCOUNT %]])</f>
        <v>349.79999999999995</v>
      </c>
      <c r="N22" s="1">
        <f>DAY(InputData[[#This Row],[DATE]])</f>
        <v>25</v>
      </c>
      <c r="O22" s="1" t="str">
        <f>TEXT(InputData[[#This Row],[DATE]],"mmm")</f>
        <v>Jan</v>
      </c>
      <c r="P22" s="1">
        <f>YEAR(InputData[[#This Row],[DATE]])</f>
        <v>2021</v>
      </c>
    </row>
    <row r="23" spans="1:16" x14ac:dyDescent="0.3">
      <c r="A23" s="2">
        <v>44221</v>
      </c>
      <c r="B23" s="1" t="s">
        <v>82</v>
      </c>
      <c r="C23">
        <v>7</v>
      </c>
      <c r="D23" s="1" t="s">
        <v>113</v>
      </c>
      <c r="E23" s="1" t="s">
        <v>111</v>
      </c>
      <c r="F23">
        <v>0</v>
      </c>
      <c r="G23" s="1" t="str">
        <f>VLOOKUP(InputData[[#This Row],[PRODUCT ID]],MasterData[],2,0)</f>
        <v>Product35</v>
      </c>
      <c r="H23" s="1" t="str">
        <f>VLOOKUP(InputData[[#This Row],[PRODUCT ID]],MasterData[],3,0)</f>
        <v>Category04</v>
      </c>
      <c r="I23" s="1" t="str">
        <f>VLOOKUP(InputData[[#This Row],[PRODUCT ID]],MasterData[],4,0)</f>
        <v>No.</v>
      </c>
      <c r="J23" s="3">
        <f>VLOOKUP(InputData[[#This Row],[PRODUCT ID]],MasterData[],5,0)</f>
        <v>5</v>
      </c>
      <c r="K23" s="3">
        <f>VLOOKUP(InputData[[#This Row],[PRODUCT ID]],MasterData[],6,0)</f>
        <v>6.7</v>
      </c>
      <c r="L23" s="3">
        <f>InputData[[#This Row],[BUYING PRIZE]]*InputData[[#This Row],[QUANTITY]]</f>
        <v>35</v>
      </c>
      <c r="M23" s="3">
        <f>InputData[[#This Row],[SELLING PRICE]]*InputData[[#This Row],[QUANTITY]]*(1-InputData[[#This Row],[DISCOUNT %]])</f>
        <v>46.9</v>
      </c>
      <c r="N23" s="1">
        <f>DAY(InputData[[#This Row],[DATE]])</f>
        <v>25</v>
      </c>
      <c r="O23" s="1" t="str">
        <f>TEXT(InputData[[#This Row],[DATE]],"mmm")</f>
        <v>Jan</v>
      </c>
      <c r="P23" s="1">
        <f>YEAR(InputData[[#This Row],[DATE]])</f>
        <v>2021</v>
      </c>
    </row>
    <row r="24" spans="1:16" x14ac:dyDescent="0.3">
      <c r="A24" s="2">
        <v>44221</v>
      </c>
      <c r="B24" s="1" t="s">
        <v>74</v>
      </c>
      <c r="C24">
        <v>14</v>
      </c>
      <c r="D24" s="1" t="s">
        <v>113</v>
      </c>
      <c r="E24" s="1" t="s">
        <v>111</v>
      </c>
      <c r="F24">
        <v>0</v>
      </c>
      <c r="G24" s="1" t="str">
        <f>VLOOKUP(InputData[[#This Row],[PRODUCT ID]],MasterData[],2,0)</f>
        <v>Product31</v>
      </c>
      <c r="H24" s="1" t="str">
        <f>VLOOKUP(InputData[[#This Row],[PRODUCT ID]],MasterData[],3,0)</f>
        <v>Category04</v>
      </c>
      <c r="I24" s="1" t="str">
        <f>VLOOKUP(InputData[[#This Row],[PRODUCT ID]],MasterData[],4,0)</f>
        <v>Kg</v>
      </c>
      <c r="J24" s="3">
        <f>VLOOKUP(InputData[[#This Row],[PRODUCT ID]],MasterData[],5,0)</f>
        <v>93</v>
      </c>
      <c r="K24" s="3">
        <f>VLOOKUP(InputData[[#This Row],[PRODUCT ID]],MasterData[],6,0)</f>
        <v>104.16</v>
      </c>
      <c r="L24" s="3">
        <f>InputData[[#This Row],[BUYING PRIZE]]*InputData[[#This Row],[QUANTITY]]</f>
        <v>1302</v>
      </c>
      <c r="M24" s="3">
        <f>InputData[[#This Row],[SELLING PRICE]]*InputData[[#This Row],[QUANTITY]]*(1-InputData[[#This Row],[DISCOUNT %]])</f>
        <v>1458.24</v>
      </c>
      <c r="N24" s="1">
        <f>DAY(InputData[[#This Row],[DATE]])</f>
        <v>25</v>
      </c>
      <c r="O24" s="1" t="str">
        <f>TEXT(InputData[[#This Row],[DATE]],"mmm")</f>
        <v>Jan</v>
      </c>
      <c r="P24" s="1">
        <f>YEAR(InputData[[#This Row],[DATE]])</f>
        <v>2021</v>
      </c>
    </row>
    <row r="25" spans="1:16" x14ac:dyDescent="0.3">
      <c r="A25" s="2">
        <v>44222</v>
      </c>
      <c r="B25" s="1" t="s">
        <v>101</v>
      </c>
      <c r="C25">
        <v>9</v>
      </c>
      <c r="D25" s="1" t="s">
        <v>110</v>
      </c>
      <c r="E25" s="1" t="s">
        <v>112</v>
      </c>
      <c r="F25">
        <v>0</v>
      </c>
      <c r="G25" s="1" t="str">
        <f>VLOOKUP(InputData[[#This Row],[PRODUCT ID]],MasterData[],2,0)</f>
        <v>Product44</v>
      </c>
      <c r="H25" s="1" t="str">
        <f>VLOOKUP(InputData[[#This Row],[PRODUCT ID]],MasterData[],3,0)</f>
        <v>Category05</v>
      </c>
      <c r="I25" s="1" t="str">
        <f>VLOOKUP(InputData[[#This Row],[PRODUCT ID]],MasterData[],4,0)</f>
        <v>Kg</v>
      </c>
      <c r="J25" s="3">
        <f>VLOOKUP(InputData[[#This Row],[PRODUCT ID]],MasterData[],5,0)</f>
        <v>76</v>
      </c>
      <c r="K25" s="3">
        <f>VLOOKUP(InputData[[#This Row],[PRODUCT ID]],MasterData[],6,0)</f>
        <v>82.08</v>
      </c>
      <c r="L25" s="3">
        <f>InputData[[#This Row],[BUYING PRIZE]]*InputData[[#This Row],[QUANTITY]]</f>
        <v>684</v>
      </c>
      <c r="M25" s="3">
        <f>InputData[[#This Row],[SELLING PRICE]]*InputData[[#This Row],[QUANTITY]]*(1-InputData[[#This Row],[DISCOUNT %]])</f>
        <v>738.72</v>
      </c>
      <c r="N25" s="1">
        <f>DAY(InputData[[#This Row],[DATE]])</f>
        <v>26</v>
      </c>
      <c r="O25" s="1" t="str">
        <f>TEXT(InputData[[#This Row],[DATE]],"mmm")</f>
        <v>Jan</v>
      </c>
      <c r="P25" s="1">
        <f>YEAR(InputData[[#This Row],[DATE]])</f>
        <v>2021</v>
      </c>
    </row>
    <row r="26" spans="1:16" x14ac:dyDescent="0.3">
      <c r="A26" s="2">
        <v>44222</v>
      </c>
      <c r="B26" s="1" t="s">
        <v>20</v>
      </c>
      <c r="C26">
        <v>7</v>
      </c>
      <c r="D26" s="1" t="s">
        <v>111</v>
      </c>
      <c r="E26" s="1" t="s">
        <v>112</v>
      </c>
      <c r="F26">
        <v>0</v>
      </c>
      <c r="G26" s="1" t="str">
        <f>VLOOKUP(InputData[[#This Row],[PRODUCT ID]],MasterData[],2,0)</f>
        <v>Product06</v>
      </c>
      <c r="H26" s="1" t="str">
        <f>VLOOKUP(InputData[[#This Row],[PRODUCT ID]],MasterData[],3,0)</f>
        <v>Category01</v>
      </c>
      <c r="I26" s="1" t="str">
        <f>VLOOKUP(InputData[[#This Row],[PRODUCT ID]],MasterData[],4,0)</f>
        <v>Kg</v>
      </c>
      <c r="J26" s="3">
        <f>VLOOKUP(InputData[[#This Row],[PRODUCT ID]],MasterData[],5,0)</f>
        <v>75</v>
      </c>
      <c r="K26" s="3">
        <f>VLOOKUP(InputData[[#This Row],[PRODUCT ID]],MasterData[],6,0)</f>
        <v>85.5</v>
      </c>
      <c r="L26" s="3">
        <f>InputData[[#This Row],[BUYING PRIZE]]*InputData[[#This Row],[QUANTITY]]</f>
        <v>525</v>
      </c>
      <c r="M26" s="3">
        <f>InputData[[#This Row],[SELLING PRICE]]*InputData[[#This Row],[QUANTITY]]*(1-InputData[[#This Row],[DISCOUNT %]])</f>
        <v>598.5</v>
      </c>
      <c r="N26" s="1">
        <f>DAY(InputData[[#This Row],[DATE]])</f>
        <v>26</v>
      </c>
      <c r="O26" s="1" t="str">
        <f>TEXT(InputData[[#This Row],[DATE]],"mmm")</f>
        <v>Jan</v>
      </c>
      <c r="P26" s="1">
        <f>YEAR(InputData[[#This Row],[DATE]])</f>
        <v>2021</v>
      </c>
    </row>
    <row r="27" spans="1:16" x14ac:dyDescent="0.3">
      <c r="A27" s="2">
        <v>44222</v>
      </c>
      <c r="B27" s="1" t="s">
        <v>6</v>
      </c>
      <c r="C27">
        <v>7</v>
      </c>
      <c r="D27" s="1" t="s">
        <v>111</v>
      </c>
      <c r="E27" s="1" t="s">
        <v>111</v>
      </c>
      <c r="F27">
        <v>0</v>
      </c>
      <c r="G27" s="1" t="str">
        <f>VLOOKUP(InputData[[#This Row],[PRODUCT ID]],MasterData[],2,0)</f>
        <v>Product01</v>
      </c>
      <c r="H27" s="1" t="str">
        <f>VLOOKUP(InputData[[#This Row],[PRODUCT ID]],MasterData[],3,0)</f>
        <v>Category01</v>
      </c>
      <c r="I27" s="1" t="str">
        <f>VLOOKUP(InputData[[#This Row],[PRODUCT ID]],MasterData[],4,0)</f>
        <v>Kg</v>
      </c>
      <c r="J27" s="3">
        <f>VLOOKUP(InputData[[#This Row],[PRODUCT ID]],MasterData[],5,0)</f>
        <v>98</v>
      </c>
      <c r="K27" s="3">
        <f>VLOOKUP(InputData[[#This Row],[PRODUCT ID]],MasterData[],6,0)</f>
        <v>103.88</v>
      </c>
      <c r="L27" s="3">
        <f>InputData[[#This Row],[BUYING PRIZE]]*InputData[[#This Row],[QUANTITY]]</f>
        <v>686</v>
      </c>
      <c r="M27" s="3">
        <f>InputData[[#This Row],[SELLING PRICE]]*InputData[[#This Row],[QUANTITY]]*(1-InputData[[#This Row],[DISCOUNT %]])</f>
        <v>727.16</v>
      </c>
      <c r="N27" s="1">
        <f>DAY(InputData[[#This Row],[DATE]])</f>
        <v>26</v>
      </c>
      <c r="O27" s="1" t="str">
        <f>TEXT(InputData[[#This Row],[DATE]],"mmm")</f>
        <v>Jan</v>
      </c>
      <c r="P27" s="1">
        <f>YEAR(InputData[[#This Row],[DATE]])</f>
        <v>2021</v>
      </c>
    </row>
    <row r="28" spans="1:16" x14ac:dyDescent="0.3">
      <c r="A28" s="2">
        <v>44223</v>
      </c>
      <c r="B28" s="1" t="s">
        <v>93</v>
      </c>
      <c r="C28">
        <v>7</v>
      </c>
      <c r="D28" s="1" t="s">
        <v>110</v>
      </c>
      <c r="E28" s="1" t="s">
        <v>111</v>
      </c>
      <c r="F28">
        <v>0</v>
      </c>
      <c r="G28" s="1" t="str">
        <f>VLOOKUP(InputData[[#This Row],[PRODUCT ID]],MasterData[],2,0)</f>
        <v>Product40</v>
      </c>
      <c r="H28" s="1" t="str">
        <f>VLOOKUP(InputData[[#This Row],[PRODUCT ID]],MasterData[],3,0)</f>
        <v>Category05</v>
      </c>
      <c r="I28" s="1" t="str">
        <f>VLOOKUP(InputData[[#This Row],[PRODUCT ID]],MasterData[],4,0)</f>
        <v>Kg</v>
      </c>
      <c r="J28" s="3">
        <f>VLOOKUP(InputData[[#This Row],[PRODUCT ID]],MasterData[],5,0)</f>
        <v>90</v>
      </c>
      <c r="K28" s="3">
        <f>VLOOKUP(InputData[[#This Row],[PRODUCT ID]],MasterData[],6,0)</f>
        <v>115.2</v>
      </c>
      <c r="L28" s="3">
        <f>InputData[[#This Row],[BUYING PRIZE]]*InputData[[#This Row],[QUANTITY]]</f>
        <v>630</v>
      </c>
      <c r="M28" s="3">
        <f>InputData[[#This Row],[SELLING PRICE]]*InputData[[#This Row],[QUANTITY]]*(1-InputData[[#This Row],[DISCOUNT %]])</f>
        <v>806.4</v>
      </c>
      <c r="N28" s="1">
        <f>DAY(InputData[[#This Row],[DATE]])</f>
        <v>27</v>
      </c>
      <c r="O28" s="1" t="str">
        <f>TEXT(InputData[[#This Row],[DATE]],"mmm")</f>
        <v>Jan</v>
      </c>
      <c r="P28" s="1">
        <f>YEAR(InputData[[#This Row],[DATE]])</f>
        <v>2021</v>
      </c>
    </row>
    <row r="29" spans="1:16" x14ac:dyDescent="0.3">
      <c r="A29" s="2">
        <v>44223</v>
      </c>
      <c r="B29" s="1" t="s">
        <v>76</v>
      </c>
      <c r="C29">
        <v>3</v>
      </c>
      <c r="D29" s="1" t="s">
        <v>110</v>
      </c>
      <c r="E29" s="1" t="s">
        <v>111</v>
      </c>
      <c r="F29">
        <v>0</v>
      </c>
      <c r="G29" s="1" t="str">
        <f>VLOOKUP(InputData[[#This Row],[PRODUCT ID]],MasterData[],2,0)</f>
        <v>Product32</v>
      </c>
      <c r="H29" s="1" t="str">
        <f>VLOOKUP(InputData[[#This Row],[PRODUCT ID]],MasterData[],3,0)</f>
        <v>Category04</v>
      </c>
      <c r="I29" s="1" t="str">
        <f>VLOOKUP(InputData[[#This Row],[PRODUCT ID]],MasterData[],4,0)</f>
        <v>Kg</v>
      </c>
      <c r="J29" s="3">
        <f>VLOOKUP(InputData[[#This Row],[PRODUCT ID]],MasterData[],5,0)</f>
        <v>89</v>
      </c>
      <c r="K29" s="3">
        <f>VLOOKUP(InputData[[#This Row],[PRODUCT ID]],MasterData[],6,0)</f>
        <v>117.48</v>
      </c>
      <c r="L29" s="3">
        <f>InputData[[#This Row],[BUYING PRIZE]]*InputData[[#This Row],[QUANTITY]]</f>
        <v>267</v>
      </c>
      <c r="M29" s="3">
        <f>InputData[[#This Row],[SELLING PRICE]]*InputData[[#This Row],[QUANTITY]]*(1-InputData[[#This Row],[DISCOUNT %]])</f>
        <v>352.44</v>
      </c>
      <c r="N29" s="1">
        <f>DAY(InputData[[#This Row],[DATE]])</f>
        <v>27</v>
      </c>
      <c r="O29" s="1" t="str">
        <f>TEXT(InputData[[#This Row],[DATE]],"mmm")</f>
        <v>Jan</v>
      </c>
      <c r="P29" s="1">
        <f>YEAR(InputData[[#This Row],[DATE]])</f>
        <v>2021</v>
      </c>
    </row>
    <row r="30" spans="1:16" x14ac:dyDescent="0.3">
      <c r="A30" s="2">
        <v>44224</v>
      </c>
      <c r="B30" s="1" t="s">
        <v>14</v>
      </c>
      <c r="C30">
        <v>10</v>
      </c>
      <c r="D30" s="1" t="s">
        <v>111</v>
      </c>
      <c r="E30" s="1" t="s">
        <v>112</v>
      </c>
      <c r="F30">
        <v>0</v>
      </c>
      <c r="G30" s="1" t="str">
        <f>VLOOKUP(InputData[[#This Row],[PRODUCT ID]],MasterData[],2,0)</f>
        <v>Product04</v>
      </c>
      <c r="H30" s="1" t="str">
        <f>VLOOKUP(InputData[[#This Row],[PRODUCT ID]],MasterData[],3,0)</f>
        <v>Category01</v>
      </c>
      <c r="I30" s="1" t="str">
        <f>VLOOKUP(InputData[[#This Row],[PRODUCT ID]],MasterData[],4,0)</f>
        <v>Lt</v>
      </c>
      <c r="J30" s="3">
        <f>VLOOKUP(InputData[[#This Row],[PRODUCT ID]],MasterData[],5,0)</f>
        <v>44</v>
      </c>
      <c r="K30" s="3">
        <f>VLOOKUP(InputData[[#This Row],[PRODUCT ID]],MasterData[],6,0)</f>
        <v>48.84</v>
      </c>
      <c r="L30" s="3">
        <f>InputData[[#This Row],[BUYING PRIZE]]*InputData[[#This Row],[QUANTITY]]</f>
        <v>440</v>
      </c>
      <c r="M30" s="3">
        <f>InputData[[#This Row],[SELLING PRICE]]*InputData[[#This Row],[QUANTITY]]*(1-InputData[[#This Row],[DISCOUNT %]])</f>
        <v>488.40000000000003</v>
      </c>
      <c r="N30" s="1">
        <f>DAY(InputData[[#This Row],[DATE]])</f>
        <v>28</v>
      </c>
      <c r="O30" s="1" t="str">
        <f>TEXT(InputData[[#This Row],[DATE]],"mmm")</f>
        <v>Jan</v>
      </c>
      <c r="P30" s="1">
        <f>YEAR(InputData[[#This Row],[DATE]])</f>
        <v>2021</v>
      </c>
    </row>
    <row r="31" spans="1:16" x14ac:dyDescent="0.3">
      <c r="A31" s="2">
        <v>44224</v>
      </c>
      <c r="B31" s="1" t="s">
        <v>70</v>
      </c>
      <c r="C31">
        <v>2</v>
      </c>
      <c r="D31" s="1" t="s">
        <v>113</v>
      </c>
      <c r="E31" s="1" t="s">
        <v>112</v>
      </c>
      <c r="F31">
        <v>0</v>
      </c>
      <c r="G31" s="1" t="str">
        <f>VLOOKUP(InputData[[#This Row],[PRODUCT ID]],MasterData[],2,0)</f>
        <v>Product29</v>
      </c>
      <c r="H31" s="1" t="str">
        <f>VLOOKUP(InputData[[#This Row],[PRODUCT ID]],MasterData[],3,0)</f>
        <v>Category04</v>
      </c>
      <c r="I31" s="1" t="str">
        <f>VLOOKUP(InputData[[#This Row],[PRODUCT ID]],MasterData[],4,0)</f>
        <v>Lt</v>
      </c>
      <c r="J31" s="3">
        <f>VLOOKUP(InputData[[#This Row],[PRODUCT ID]],MasterData[],5,0)</f>
        <v>47</v>
      </c>
      <c r="K31" s="3">
        <f>VLOOKUP(InputData[[#This Row],[PRODUCT ID]],MasterData[],6,0)</f>
        <v>53.11</v>
      </c>
      <c r="L31" s="3">
        <f>InputData[[#This Row],[BUYING PRIZE]]*InputData[[#This Row],[QUANTITY]]</f>
        <v>94</v>
      </c>
      <c r="M31" s="3">
        <f>InputData[[#This Row],[SELLING PRICE]]*InputData[[#This Row],[QUANTITY]]*(1-InputData[[#This Row],[DISCOUNT %]])</f>
        <v>106.22</v>
      </c>
      <c r="N31" s="1">
        <f>DAY(InputData[[#This Row],[DATE]])</f>
        <v>28</v>
      </c>
      <c r="O31" s="1" t="str">
        <f>TEXT(InputData[[#This Row],[DATE]],"mmm")</f>
        <v>Jan</v>
      </c>
      <c r="P31" s="1">
        <f>YEAR(InputData[[#This Row],[DATE]])</f>
        <v>2021</v>
      </c>
    </row>
    <row r="32" spans="1:16" x14ac:dyDescent="0.3">
      <c r="A32" s="2">
        <v>44229</v>
      </c>
      <c r="B32" s="1" t="s">
        <v>29</v>
      </c>
      <c r="C32">
        <v>7</v>
      </c>
      <c r="D32" s="1" t="s">
        <v>111</v>
      </c>
      <c r="E32" s="1" t="s">
        <v>111</v>
      </c>
      <c r="F32">
        <v>0</v>
      </c>
      <c r="G32" s="1" t="str">
        <f>VLOOKUP(InputData[[#This Row],[PRODUCT ID]],MasterData[],2,0)</f>
        <v>Product10</v>
      </c>
      <c r="H32" s="1" t="str">
        <f>VLOOKUP(InputData[[#This Row],[PRODUCT ID]],MasterData[],3,0)</f>
        <v>Category02</v>
      </c>
      <c r="I32" s="1" t="str">
        <f>VLOOKUP(InputData[[#This Row],[PRODUCT ID]],MasterData[],4,0)</f>
        <v>Ft</v>
      </c>
      <c r="J32" s="3">
        <f>VLOOKUP(InputData[[#This Row],[PRODUCT ID]],MasterData[],5,0)</f>
        <v>148</v>
      </c>
      <c r="K32" s="3">
        <f>VLOOKUP(InputData[[#This Row],[PRODUCT ID]],MasterData[],6,0)</f>
        <v>164.28</v>
      </c>
      <c r="L32" s="3">
        <f>InputData[[#This Row],[BUYING PRIZE]]*InputData[[#This Row],[QUANTITY]]</f>
        <v>1036</v>
      </c>
      <c r="M32" s="3">
        <f>InputData[[#This Row],[SELLING PRICE]]*InputData[[#This Row],[QUANTITY]]*(1-InputData[[#This Row],[DISCOUNT %]])</f>
        <v>1149.96</v>
      </c>
      <c r="N32" s="1">
        <f>DAY(InputData[[#This Row],[DATE]])</f>
        <v>2</v>
      </c>
      <c r="O32" s="1" t="str">
        <f>TEXT(InputData[[#This Row],[DATE]],"mmm")</f>
        <v>Feb</v>
      </c>
      <c r="P32" s="1">
        <f>YEAR(InputData[[#This Row],[DATE]])</f>
        <v>2021</v>
      </c>
    </row>
    <row r="33" spans="1:16" x14ac:dyDescent="0.3">
      <c r="A33" s="2">
        <v>44230</v>
      </c>
      <c r="B33" s="1" t="s">
        <v>42</v>
      </c>
      <c r="C33">
        <v>13</v>
      </c>
      <c r="D33" s="1" t="s">
        <v>113</v>
      </c>
      <c r="E33" s="1" t="s">
        <v>111</v>
      </c>
      <c r="F33">
        <v>0</v>
      </c>
      <c r="G33" s="1" t="str">
        <f>VLOOKUP(InputData[[#This Row],[PRODUCT ID]],MasterData[],2,0)</f>
        <v>Product16</v>
      </c>
      <c r="H33" s="1" t="str">
        <f>VLOOKUP(InputData[[#This Row],[PRODUCT ID]],MasterData[],3,0)</f>
        <v>Category02</v>
      </c>
      <c r="I33" s="1" t="str">
        <f>VLOOKUP(InputData[[#This Row],[PRODUCT ID]],MasterData[],4,0)</f>
        <v>No.</v>
      </c>
      <c r="J33" s="3">
        <f>VLOOKUP(InputData[[#This Row],[PRODUCT ID]],MasterData[],5,0)</f>
        <v>13</v>
      </c>
      <c r="K33" s="3">
        <f>VLOOKUP(InputData[[#This Row],[PRODUCT ID]],MasterData[],6,0)</f>
        <v>16.64</v>
      </c>
      <c r="L33" s="3">
        <f>InputData[[#This Row],[BUYING PRIZE]]*InputData[[#This Row],[QUANTITY]]</f>
        <v>169</v>
      </c>
      <c r="M33" s="3">
        <f>InputData[[#This Row],[SELLING PRICE]]*InputData[[#This Row],[QUANTITY]]*(1-InputData[[#This Row],[DISCOUNT %]])</f>
        <v>216.32</v>
      </c>
      <c r="N33" s="1">
        <f>DAY(InputData[[#This Row],[DATE]])</f>
        <v>3</v>
      </c>
      <c r="O33" s="1" t="str">
        <f>TEXT(InputData[[#This Row],[DATE]],"mmm")</f>
        <v>Feb</v>
      </c>
      <c r="P33" s="1">
        <f>YEAR(InputData[[#This Row],[DATE]])</f>
        <v>2021</v>
      </c>
    </row>
    <row r="34" spans="1:16" x14ac:dyDescent="0.3">
      <c r="A34" s="2">
        <v>44230</v>
      </c>
      <c r="B34" s="1" t="s">
        <v>55</v>
      </c>
      <c r="C34">
        <v>2</v>
      </c>
      <c r="D34" s="1" t="s">
        <v>110</v>
      </c>
      <c r="E34" s="1" t="s">
        <v>112</v>
      </c>
      <c r="F34">
        <v>0</v>
      </c>
      <c r="G34" s="1" t="str">
        <f>VLOOKUP(InputData[[#This Row],[PRODUCT ID]],MasterData[],2,0)</f>
        <v>Product22</v>
      </c>
      <c r="H34" s="1" t="str">
        <f>VLOOKUP(InputData[[#This Row],[PRODUCT ID]],MasterData[],3,0)</f>
        <v>Category03</v>
      </c>
      <c r="I34" s="1" t="str">
        <f>VLOOKUP(InputData[[#This Row],[PRODUCT ID]],MasterData[],4,0)</f>
        <v>Ft</v>
      </c>
      <c r="J34" s="3">
        <f>VLOOKUP(InputData[[#This Row],[PRODUCT ID]],MasterData[],5,0)</f>
        <v>121</v>
      </c>
      <c r="K34" s="3">
        <f>VLOOKUP(InputData[[#This Row],[PRODUCT ID]],MasterData[],6,0)</f>
        <v>141.57</v>
      </c>
      <c r="L34" s="3">
        <f>InputData[[#This Row],[BUYING PRIZE]]*InputData[[#This Row],[QUANTITY]]</f>
        <v>242</v>
      </c>
      <c r="M34" s="3">
        <f>InputData[[#This Row],[SELLING PRICE]]*InputData[[#This Row],[QUANTITY]]*(1-InputData[[#This Row],[DISCOUNT %]])</f>
        <v>283.14</v>
      </c>
      <c r="N34" s="1">
        <f>DAY(InputData[[#This Row],[DATE]])</f>
        <v>3</v>
      </c>
      <c r="O34" s="1" t="str">
        <f>TEXT(InputData[[#This Row],[DATE]],"mmm")</f>
        <v>Feb</v>
      </c>
      <c r="P34" s="1">
        <f>YEAR(InputData[[#This Row],[DATE]])</f>
        <v>2021</v>
      </c>
    </row>
    <row r="35" spans="1:16" x14ac:dyDescent="0.3">
      <c r="A35" s="2">
        <v>44231</v>
      </c>
      <c r="B35" s="1" t="s">
        <v>86</v>
      </c>
      <c r="C35">
        <v>4</v>
      </c>
      <c r="D35" s="1" t="s">
        <v>111</v>
      </c>
      <c r="E35" s="1" t="s">
        <v>111</v>
      </c>
      <c r="F35">
        <v>0</v>
      </c>
      <c r="G35" s="1" t="str">
        <f>VLOOKUP(InputData[[#This Row],[PRODUCT ID]],MasterData[],2,0)</f>
        <v>Product37</v>
      </c>
      <c r="H35" s="1" t="str">
        <f>VLOOKUP(InputData[[#This Row],[PRODUCT ID]],MasterData[],3,0)</f>
        <v>Category05</v>
      </c>
      <c r="I35" s="1" t="str">
        <f>VLOOKUP(InputData[[#This Row],[PRODUCT ID]],MasterData[],4,0)</f>
        <v>Kg</v>
      </c>
      <c r="J35" s="3">
        <f>VLOOKUP(InputData[[#This Row],[PRODUCT ID]],MasterData[],5,0)</f>
        <v>67</v>
      </c>
      <c r="K35" s="3">
        <f>VLOOKUP(InputData[[#This Row],[PRODUCT ID]],MasterData[],6,0)</f>
        <v>85.76</v>
      </c>
      <c r="L35" s="3">
        <f>InputData[[#This Row],[BUYING PRIZE]]*InputData[[#This Row],[QUANTITY]]</f>
        <v>268</v>
      </c>
      <c r="M35" s="3">
        <f>InputData[[#This Row],[SELLING PRICE]]*InputData[[#This Row],[QUANTITY]]*(1-InputData[[#This Row],[DISCOUNT %]])</f>
        <v>343.04</v>
      </c>
      <c r="N35" s="1">
        <f>DAY(InputData[[#This Row],[DATE]])</f>
        <v>4</v>
      </c>
      <c r="O35" s="1" t="str">
        <f>TEXT(InputData[[#This Row],[DATE]],"mmm")</f>
        <v>Feb</v>
      </c>
      <c r="P35" s="1">
        <f>YEAR(InputData[[#This Row],[DATE]])</f>
        <v>2021</v>
      </c>
    </row>
    <row r="36" spans="1:16" x14ac:dyDescent="0.3">
      <c r="A36" s="2">
        <v>44232</v>
      </c>
      <c r="B36" s="1" t="s">
        <v>99</v>
      </c>
      <c r="C36">
        <v>7</v>
      </c>
      <c r="D36" s="1" t="s">
        <v>111</v>
      </c>
      <c r="E36" s="1" t="s">
        <v>112</v>
      </c>
      <c r="F36">
        <v>0</v>
      </c>
      <c r="G36" s="1" t="str">
        <f>VLOOKUP(InputData[[#This Row],[PRODUCT ID]],MasterData[],2,0)</f>
        <v>Product43</v>
      </c>
      <c r="H36" s="1" t="str">
        <f>VLOOKUP(InputData[[#This Row],[PRODUCT ID]],MasterData[],3,0)</f>
        <v>Category05</v>
      </c>
      <c r="I36" s="1" t="str">
        <f>VLOOKUP(InputData[[#This Row],[PRODUCT ID]],MasterData[],4,0)</f>
        <v>Kg</v>
      </c>
      <c r="J36" s="3">
        <f>VLOOKUP(InputData[[#This Row],[PRODUCT ID]],MasterData[],5,0)</f>
        <v>67</v>
      </c>
      <c r="K36" s="3">
        <f>VLOOKUP(InputData[[#This Row],[PRODUCT ID]],MasterData[],6,0)</f>
        <v>83.08</v>
      </c>
      <c r="L36" s="3">
        <f>InputData[[#This Row],[BUYING PRIZE]]*InputData[[#This Row],[QUANTITY]]</f>
        <v>469</v>
      </c>
      <c r="M36" s="3">
        <f>InputData[[#This Row],[SELLING PRICE]]*InputData[[#This Row],[QUANTITY]]*(1-InputData[[#This Row],[DISCOUNT %]])</f>
        <v>581.55999999999995</v>
      </c>
      <c r="N36" s="1">
        <f>DAY(InputData[[#This Row],[DATE]])</f>
        <v>5</v>
      </c>
      <c r="O36" s="1" t="str">
        <f>TEXT(InputData[[#This Row],[DATE]],"mmm")</f>
        <v>Feb</v>
      </c>
      <c r="P36" s="1">
        <f>YEAR(InputData[[#This Row],[DATE]])</f>
        <v>2021</v>
      </c>
    </row>
    <row r="37" spans="1:16" x14ac:dyDescent="0.3">
      <c r="A37" s="2">
        <v>44232</v>
      </c>
      <c r="B37" s="1" t="s">
        <v>17</v>
      </c>
      <c r="C37">
        <v>1</v>
      </c>
      <c r="D37" s="1" t="s">
        <v>113</v>
      </c>
      <c r="E37" s="1" t="s">
        <v>112</v>
      </c>
      <c r="F37">
        <v>0</v>
      </c>
      <c r="G37" s="1" t="str">
        <f>VLOOKUP(InputData[[#This Row],[PRODUCT ID]],MasterData[],2,0)</f>
        <v>Product05</v>
      </c>
      <c r="H37" s="1" t="str">
        <f>VLOOKUP(InputData[[#This Row],[PRODUCT ID]],MasterData[],3,0)</f>
        <v>Category01</v>
      </c>
      <c r="I37" s="1" t="str">
        <f>VLOOKUP(InputData[[#This Row],[PRODUCT ID]],MasterData[],4,0)</f>
        <v>Ft</v>
      </c>
      <c r="J37" s="3">
        <f>VLOOKUP(InputData[[#This Row],[PRODUCT ID]],MasterData[],5,0)</f>
        <v>133</v>
      </c>
      <c r="K37" s="3">
        <f>VLOOKUP(InputData[[#This Row],[PRODUCT ID]],MasterData[],6,0)</f>
        <v>155.61000000000001</v>
      </c>
      <c r="L37" s="3">
        <f>InputData[[#This Row],[BUYING PRIZE]]*InputData[[#This Row],[QUANTITY]]</f>
        <v>133</v>
      </c>
      <c r="M37" s="3">
        <f>InputData[[#This Row],[SELLING PRICE]]*InputData[[#This Row],[QUANTITY]]*(1-InputData[[#This Row],[DISCOUNT %]])</f>
        <v>155.61000000000001</v>
      </c>
      <c r="N37" s="1">
        <f>DAY(InputData[[#This Row],[DATE]])</f>
        <v>5</v>
      </c>
      <c r="O37" s="1" t="str">
        <f>TEXT(InputData[[#This Row],[DATE]],"mmm")</f>
        <v>Feb</v>
      </c>
      <c r="P37" s="1">
        <f>YEAR(InputData[[#This Row],[DATE]])</f>
        <v>2021</v>
      </c>
    </row>
    <row r="38" spans="1:16" x14ac:dyDescent="0.3">
      <c r="A38" s="2">
        <v>44232</v>
      </c>
      <c r="B38" s="1" t="s">
        <v>99</v>
      </c>
      <c r="C38">
        <v>9</v>
      </c>
      <c r="D38" s="1" t="s">
        <v>113</v>
      </c>
      <c r="E38" s="1" t="s">
        <v>112</v>
      </c>
      <c r="F38">
        <v>0</v>
      </c>
      <c r="G38" s="1" t="str">
        <f>VLOOKUP(InputData[[#This Row],[PRODUCT ID]],MasterData[],2,0)</f>
        <v>Product43</v>
      </c>
      <c r="H38" s="1" t="str">
        <f>VLOOKUP(InputData[[#This Row],[PRODUCT ID]],MasterData[],3,0)</f>
        <v>Category05</v>
      </c>
      <c r="I38" s="1" t="str">
        <f>VLOOKUP(InputData[[#This Row],[PRODUCT ID]],MasterData[],4,0)</f>
        <v>Kg</v>
      </c>
      <c r="J38" s="3">
        <f>VLOOKUP(InputData[[#This Row],[PRODUCT ID]],MasterData[],5,0)</f>
        <v>67</v>
      </c>
      <c r="K38" s="3">
        <f>VLOOKUP(InputData[[#This Row],[PRODUCT ID]],MasterData[],6,0)</f>
        <v>83.08</v>
      </c>
      <c r="L38" s="3">
        <f>InputData[[#This Row],[BUYING PRIZE]]*InputData[[#This Row],[QUANTITY]]</f>
        <v>603</v>
      </c>
      <c r="M38" s="3">
        <f>InputData[[#This Row],[SELLING PRICE]]*InputData[[#This Row],[QUANTITY]]*(1-InputData[[#This Row],[DISCOUNT %]])</f>
        <v>747.72</v>
      </c>
      <c r="N38" s="1">
        <f>DAY(InputData[[#This Row],[DATE]])</f>
        <v>5</v>
      </c>
      <c r="O38" s="1" t="str">
        <f>TEXT(InputData[[#This Row],[DATE]],"mmm")</f>
        <v>Feb</v>
      </c>
      <c r="P38" s="1">
        <f>YEAR(InputData[[#This Row],[DATE]])</f>
        <v>2021</v>
      </c>
    </row>
    <row r="39" spans="1:16" x14ac:dyDescent="0.3">
      <c r="A39" s="2">
        <v>44233</v>
      </c>
      <c r="B39" s="1" t="s">
        <v>82</v>
      </c>
      <c r="C39">
        <v>1</v>
      </c>
      <c r="D39" s="1" t="s">
        <v>113</v>
      </c>
      <c r="E39" s="1" t="s">
        <v>112</v>
      </c>
      <c r="F39">
        <v>0</v>
      </c>
      <c r="G39" s="1" t="str">
        <f>VLOOKUP(InputData[[#This Row],[PRODUCT ID]],MasterData[],2,0)</f>
        <v>Product35</v>
      </c>
      <c r="H39" s="1" t="str">
        <f>VLOOKUP(InputData[[#This Row],[PRODUCT ID]],MasterData[],3,0)</f>
        <v>Category04</v>
      </c>
      <c r="I39" s="1" t="str">
        <f>VLOOKUP(InputData[[#This Row],[PRODUCT ID]],MasterData[],4,0)</f>
        <v>No.</v>
      </c>
      <c r="J39" s="3">
        <f>VLOOKUP(InputData[[#This Row],[PRODUCT ID]],MasterData[],5,0)</f>
        <v>5</v>
      </c>
      <c r="K39" s="3">
        <f>VLOOKUP(InputData[[#This Row],[PRODUCT ID]],MasterData[],6,0)</f>
        <v>6.7</v>
      </c>
      <c r="L39" s="3">
        <f>InputData[[#This Row],[BUYING PRIZE]]*InputData[[#This Row],[QUANTITY]]</f>
        <v>5</v>
      </c>
      <c r="M39" s="3">
        <f>InputData[[#This Row],[SELLING PRICE]]*InputData[[#This Row],[QUANTITY]]*(1-InputData[[#This Row],[DISCOUNT %]])</f>
        <v>6.7</v>
      </c>
      <c r="N39" s="1">
        <f>DAY(InputData[[#This Row],[DATE]])</f>
        <v>6</v>
      </c>
      <c r="O39" s="1" t="str">
        <f>TEXT(InputData[[#This Row],[DATE]],"mmm")</f>
        <v>Feb</v>
      </c>
      <c r="P39" s="1">
        <f>YEAR(InputData[[#This Row],[DATE]])</f>
        <v>2021</v>
      </c>
    </row>
    <row r="40" spans="1:16" x14ac:dyDescent="0.3">
      <c r="A40" s="2">
        <v>44236</v>
      </c>
      <c r="B40" s="1" t="s">
        <v>80</v>
      </c>
      <c r="C40">
        <v>14</v>
      </c>
      <c r="D40" s="1" t="s">
        <v>113</v>
      </c>
      <c r="E40" s="1" t="s">
        <v>111</v>
      </c>
      <c r="F40">
        <v>0</v>
      </c>
      <c r="G40" s="1" t="str">
        <f>VLOOKUP(InputData[[#This Row],[PRODUCT ID]],MasterData[],2,0)</f>
        <v>Product34</v>
      </c>
      <c r="H40" s="1" t="str">
        <f>VLOOKUP(InputData[[#This Row],[PRODUCT ID]],MasterData[],3,0)</f>
        <v>Category04</v>
      </c>
      <c r="I40" s="1" t="str">
        <f>VLOOKUP(InputData[[#This Row],[PRODUCT ID]],MasterData[],4,0)</f>
        <v>Lt</v>
      </c>
      <c r="J40" s="3">
        <f>VLOOKUP(InputData[[#This Row],[PRODUCT ID]],MasterData[],5,0)</f>
        <v>55</v>
      </c>
      <c r="K40" s="3">
        <f>VLOOKUP(InputData[[#This Row],[PRODUCT ID]],MasterData[],6,0)</f>
        <v>58.3</v>
      </c>
      <c r="L40" s="3">
        <f>InputData[[#This Row],[BUYING PRIZE]]*InputData[[#This Row],[QUANTITY]]</f>
        <v>770</v>
      </c>
      <c r="M40" s="3">
        <f>InputData[[#This Row],[SELLING PRICE]]*InputData[[#This Row],[QUANTITY]]*(1-InputData[[#This Row],[DISCOUNT %]])</f>
        <v>816.19999999999993</v>
      </c>
      <c r="N40" s="1">
        <f>DAY(InputData[[#This Row],[DATE]])</f>
        <v>9</v>
      </c>
      <c r="O40" s="1" t="str">
        <f>TEXT(InputData[[#This Row],[DATE]],"mmm")</f>
        <v>Feb</v>
      </c>
      <c r="P40" s="1">
        <f>YEAR(InputData[[#This Row],[DATE]])</f>
        <v>2021</v>
      </c>
    </row>
    <row r="41" spans="1:16" x14ac:dyDescent="0.3">
      <c r="A41" s="2">
        <v>44239</v>
      </c>
      <c r="B41" s="1" t="s">
        <v>24</v>
      </c>
      <c r="C41">
        <v>7</v>
      </c>
      <c r="D41" s="1" t="s">
        <v>113</v>
      </c>
      <c r="E41" s="1" t="s">
        <v>112</v>
      </c>
      <c r="F41">
        <v>0</v>
      </c>
      <c r="G41" s="1" t="str">
        <f>VLOOKUP(InputData[[#This Row],[PRODUCT ID]],MasterData[],2,0)</f>
        <v>Product08</v>
      </c>
      <c r="H41" s="1" t="str">
        <f>VLOOKUP(InputData[[#This Row],[PRODUCT ID]],MasterData[],3,0)</f>
        <v>Category01</v>
      </c>
      <c r="I41" s="1" t="str">
        <f>VLOOKUP(InputData[[#This Row],[PRODUCT ID]],MasterData[],4,0)</f>
        <v>Kg</v>
      </c>
      <c r="J41" s="3">
        <f>VLOOKUP(InputData[[#This Row],[PRODUCT ID]],MasterData[],5,0)</f>
        <v>83</v>
      </c>
      <c r="K41" s="3">
        <f>VLOOKUP(InputData[[#This Row],[PRODUCT ID]],MasterData[],6,0)</f>
        <v>94.62</v>
      </c>
      <c r="L41" s="3">
        <f>InputData[[#This Row],[BUYING PRIZE]]*InputData[[#This Row],[QUANTITY]]</f>
        <v>581</v>
      </c>
      <c r="M41" s="3">
        <f>InputData[[#This Row],[SELLING PRICE]]*InputData[[#This Row],[QUANTITY]]*(1-InputData[[#This Row],[DISCOUNT %]])</f>
        <v>662.34</v>
      </c>
      <c r="N41" s="1">
        <f>DAY(InputData[[#This Row],[DATE]])</f>
        <v>12</v>
      </c>
      <c r="O41" s="1" t="str">
        <f>TEXT(InputData[[#This Row],[DATE]],"mmm")</f>
        <v>Feb</v>
      </c>
      <c r="P41" s="1">
        <f>YEAR(InputData[[#This Row],[DATE]])</f>
        <v>2021</v>
      </c>
    </row>
    <row r="42" spans="1:16" x14ac:dyDescent="0.3">
      <c r="A42" s="2">
        <v>44239</v>
      </c>
      <c r="B42" s="1" t="s">
        <v>57</v>
      </c>
      <c r="C42">
        <v>9</v>
      </c>
      <c r="D42" s="1" t="s">
        <v>111</v>
      </c>
      <c r="E42" s="1" t="s">
        <v>112</v>
      </c>
      <c r="F42">
        <v>0</v>
      </c>
      <c r="G42" s="1" t="str">
        <f>VLOOKUP(InputData[[#This Row],[PRODUCT ID]],MasterData[],2,0)</f>
        <v>Product23</v>
      </c>
      <c r="H42" s="1" t="str">
        <f>VLOOKUP(InputData[[#This Row],[PRODUCT ID]],MasterData[],3,0)</f>
        <v>Category03</v>
      </c>
      <c r="I42" s="1" t="str">
        <f>VLOOKUP(InputData[[#This Row],[PRODUCT ID]],MasterData[],4,0)</f>
        <v>Ft</v>
      </c>
      <c r="J42" s="3">
        <f>VLOOKUP(InputData[[#This Row],[PRODUCT ID]],MasterData[],5,0)</f>
        <v>141</v>
      </c>
      <c r="K42" s="3">
        <f>VLOOKUP(InputData[[#This Row],[PRODUCT ID]],MasterData[],6,0)</f>
        <v>149.46</v>
      </c>
      <c r="L42" s="3">
        <f>InputData[[#This Row],[BUYING PRIZE]]*InputData[[#This Row],[QUANTITY]]</f>
        <v>1269</v>
      </c>
      <c r="M42" s="3">
        <f>InputData[[#This Row],[SELLING PRICE]]*InputData[[#This Row],[QUANTITY]]*(1-InputData[[#This Row],[DISCOUNT %]])</f>
        <v>1345.14</v>
      </c>
      <c r="N42" s="1">
        <f>DAY(InputData[[#This Row],[DATE]])</f>
        <v>12</v>
      </c>
      <c r="O42" s="1" t="str">
        <f>TEXT(InputData[[#This Row],[DATE]],"mmm")</f>
        <v>Feb</v>
      </c>
      <c r="P42" s="1">
        <f>YEAR(InputData[[#This Row],[DATE]])</f>
        <v>2021</v>
      </c>
    </row>
    <row r="43" spans="1:16" x14ac:dyDescent="0.3">
      <c r="A43" s="2">
        <v>44242</v>
      </c>
      <c r="B43" s="1" t="s">
        <v>66</v>
      </c>
      <c r="C43">
        <v>4</v>
      </c>
      <c r="D43" s="1" t="s">
        <v>113</v>
      </c>
      <c r="E43" s="1" t="s">
        <v>111</v>
      </c>
      <c r="F43">
        <v>0</v>
      </c>
      <c r="G43" s="1" t="str">
        <f>VLOOKUP(InputData[[#This Row],[PRODUCT ID]],MasterData[],2,0)</f>
        <v>Product27</v>
      </c>
      <c r="H43" s="1" t="str">
        <f>VLOOKUP(InputData[[#This Row],[PRODUCT ID]],MasterData[],3,0)</f>
        <v>Category04</v>
      </c>
      <c r="I43" s="1" t="str">
        <f>VLOOKUP(InputData[[#This Row],[PRODUCT ID]],MasterData[],4,0)</f>
        <v>Lt</v>
      </c>
      <c r="J43" s="3">
        <f>VLOOKUP(InputData[[#This Row],[PRODUCT ID]],MasterData[],5,0)</f>
        <v>48</v>
      </c>
      <c r="K43" s="3">
        <f>VLOOKUP(InputData[[#This Row],[PRODUCT ID]],MasterData[],6,0)</f>
        <v>57.120000000000005</v>
      </c>
      <c r="L43" s="3">
        <f>InputData[[#This Row],[BUYING PRIZE]]*InputData[[#This Row],[QUANTITY]]</f>
        <v>192</v>
      </c>
      <c r="M43" s="3">
        <f>InputData[[#This Row],[SELLING PRICE]]*InputData[[#This Row],[QUANTITY]]*(1-InputData[[#This Row],[DISCOUNT %]])</f>
        <v>228.48000000000002</v>
      </c>
      <c r="N43" s="1">
        <f>DAY(InputData[[#This Row],[DATE]])</f>
        <v>15</v>
      </c>
      <c r="O43" s="1" t="str">
        <f>TEXT(InputData[[#This Row],[DATE]],"mmm")</f>
        <v>Feb</v>
      </c>
      <c r="P43" s="1">
        <f>YEAR(InputData[[#This Row],[DATE]])</f>
        <v>2021</v>
      </c>
    </row>
    <row r="44" spans="1:16" x14ac:dyDescent="0.3">
      <c r="A44" s="2">
        <v>44245</v>
      </c>
      <c r="B44" s="1" t="s">
        <v>40</v>
      </c>
      <c r="C44">
        <v>6</v>
      </c>
      <c r="D44" s="1" t="s">
        <v>111</v>
      </c>
      <c r="E44" s="1" t="s">
        <v>112</v>
      </c>
      <c r="F44">
        <v>0</v>
      </c>
      <c r="G44" s="1" t="str">
        <f>VLOOKUP(InputData[[#This Row],[PRODUCT ID]],MasterData[],2,0)</f>
        <v>Product15</v>
      </c>
      <c r="H44" s="1" t="str">
        <f>VLOOKUP(InputData[[#This Row],[PRODUCT ID]],MasterData[],3,0)</f>
        <v>Category02</v>
      </c>
      <c r="I44" s="1" t="str">
        <f>VLOOKUP(InputData[[#This Row],[PRODUCT ID]],MasterData[],4,0)</f>
        <v>No.</v>
      </c>
      <c r="J44" s="3">
        <f>VLOOKUP(InputData[[#This Row],[PRODUCT ID]],MasterData[],5,0)</f>
        <v>12</v>
      </c>
      <c r="K44" s="3">
        <f>VLOOKUP(InputData[[#This Row],[PRODUCT ID]],MasterData[],6,0)</f>
        <v>15.719999999999999</v>
      </c>
      <c r="L44" s="3">
        <f>InputData[[#This Row],[BUYING PRIZE]]*InputData[[#This Row],[QUANTITY]]</f>
        <v>72</v>
      </c>
      <c r="M44" s="3">
        <f>InputData[[#This Row],[SELLING PRICE]]*InputData[[#This Row],[QUANTITY]]*(1-InputData[[#This Row],[DISCOUNT %]])</f>
        <v>94.32</v>
      </c>
      <c r="N44" s="1">
        <f>DAY(InputData[[#This Row],[DATE]])</f>
        <v>18</v>
      </c>
      <c r="O44" s="1" t="str">
        <f>TEXT(InputData[[#This Row],[DATE]],"mmm")</f>
        <v>Feb</v>
      </c>
      <c r="P44" s="1">
        <f>YEAR(InputData[[#This Row],[DATE]])</f>
        <v>2021</v>
      </c>
    </row>
    <row r="45" spans="1:16" x14ac:dyDescent="0.3">
      <c r="A45" s="2">
        <v>44247</v>
      </c>
      <c r="B45" s="1" t="s">
        <v>72</v>
      </c>
      <c r="C45">
        <v>11</v>
      </c>
      <c r="D45" s="1" t="s">
        <v>111</v>
      </c>
      <c r="E45" s="1" t="s">
        <v>112</v>
      </c>
      <c r="F45">
        <v>0</v>
      </c>
      <c r="G45" s="1" t="str">
        <f>VLOOKUP(InputData[[#This Row],[PRODUCT ID]],MasterData[],2,0)</f>
        <v>Product30</v>
      </c>
      <c r="H45" s="1" t="str">
        <f>VLOOKUP(InputData[[#This Row],[PRODUCT ID]],MasterData[],3,0)</f>
        <v>Category04</v>
      </c>
      <c r="I45" s="1" t="str">
        <f>VLOOKUP(InputData[[#This Row],[PRODUCT ID]],MasterData[],4,0)</f>
        <v>Ft</v>
      </c>
      <c r="J45" s="3">
        <f>VLOOKUP(InputData[[#This Row],[PRODUCT ID]],MasterData[],5,0)</f>
        <v>148</v>
      </c>
      <c r="K45" s="3">
        <f>VLOOKUP(InputData[[#This Row],[PRODUCT ID]],MasterData[],6,0)</f>
        <v>201.28</v>
      </c>
      <c r="L45" s="3">
        <f>InputData[[#This Row],[BUYING PRIZE]]*InputData[[#This Row],[QUANTITY]]</f>
        <v>1628</v>
      </c>
      <c r="M45" s="3">
        <f>InputData[[#This Row],[SELLING PRICE]]*InputData[[#This Row],[QUANTITY]]*(1-InputData[[#This Row],[DISCOUNT %]])</f>
        <v>2214.08</v>
      </c>
      <c r="N45" s="1">
        <f>DAY(InputData[[#This Row],[DATE]])</f>
        <v>20</v>
      </c>
      <c r="O45" s="1" t="str">
        <f>TEXT(InputData[[#This Row],[DATE]],"mmm")</f>
        <v>Feb</v>
      </c>
      <c r="P45" s="1">
        <f>YEAR(InputData[[#This Row],[DATE]])</f>
        <v>2021</v>
      </c>
    </row>
    <row r="46" spans="1:16" x14ac:dyDescent="0.3">
      <c r="A46" s="2">
        <v>44249</v>
      </c>
      <c r="B46" s="1" t="s">
        <v>36</v>
      </c>
      <c r="C46">
        <v>5</v>
      </c>
      <c r="D46" s="1" t="s">
        <v>111</v>
      </c>
      <c r="E46" s="1" t="s">
        <v>112</v>
      </c>
      <c r="F46">
        <v>0</v>
      </c>
      <c r="G46" s="1" t="str">
        <f>VLOOKUP(InputData[[#This Row],[PRODUCT ID]],MasterData[],2,0)</f>
        <v>Product13</v>
      </c>
      <c r="H46" s="1" t="str">
        <f>VLOOKUP(InputData[[#This Row],[PRODUCT ID]],MasterData[],3,0)</f>
        <v>Category02</v>
      </c>
      <c r="I46" s="1" t="str">
        <f>VLOOKUP(InputData[[#This Row],[PRODUCT ID]],MasterData[],4,0)</f>
        <v>Kg</v>
      </c>
      <c r="J46" s="3">
        <f>VLOOKUP(InputData[[#This Row],[PRODUCT ID]],MasterData[],5,0)</f>
        <v>112</v>
      </c>
      <c r="K46" s="3">
        <f>VLOOKUP(InputData[[#This Row],[PRODUCT ID]],MasterData[],6,0)</f>
        <v>122.08</v>
      </c>
      <c r="L46" s="3">
        <f>InputData[[#This Row],[BUYING PRIZE]]*InputData[[#This Row],[QUANTITY]]</f>
        <v>560</v>
      </c>
      <c r="M46" s="3">
        <f>InputData[[#This Row],[SELLING PRICE]]*InputData[[#This Row],[QUANTITY]]*(1-InputData[[#This Row],[DISCOUNT %]])</f>
        <v>610.4</v>
      </c>
      <c r="N46" s="1">
        <f>DAY(InputData[[#This Row],[DATE]])</f>
        <v>22</v>
      </c>
      <c r="O46" s="1" t="str">
        <f>TEXT(InputData[[#This Row],[DATE]],"mmm")</f>
        <v>Feb</v>
      </c>
      <c r="P46" s="1">
        <f>YEAR(InputData[[#This Row],[DATE]])</f>
        <v>2021</v>
      </c>
    </row>
    <row r="47" spans="1:16" x14ac:dyDescent="0.3">
      <c r="A47" s="2">
        <v>44250</v>
      </c>
      <c r="B47" s="1" t="s">
        <v>61</v>
      </c>
      <c r="C47">
        <v>3</v>
      </c>
      <c r="D47" s="1" t="s">
        <v>113</v>
      </c>
      <c r="E47" s="1" t="s">
        <v>112</v>
      </c>
      <c r="F47">
        <v>0</v>
      </c>
      <c r="G47" s="1" t="str">
        <f>VLOOKUP(InputData[[#This Row],[PRODUCT ID]],MasterData[],2,0)</f>
        <v>Product25</v>
      </c>
      <c r="H47" s="1" t="str">
        <f>VLOOKUP(InputData[[#This Row],[PRODUCT ID]],MasterData[],3,0)</f>
        <v>Category03</v>
      </c>
      <c r="I47" s="1" t="str">
        <f>VLOOKUP(InputData[[#This Row],[PRODUCT ID]],MasterData[],4,0)</f>
        <v>No.</v>
      </c>
      <c r="J47" s="3">
        <f>VLOOKUP(InputData[[#This Row],[PRODUCT ID]],MasterData[],5,0)</f>
        <v>7</v>
      </c>
      <c r="K47" s="3">
        <f>VLOOKUP(InputData[[#This Row],[PRODUCT ID]],MasterData[],6,0)</f>
        <v>8.33</v>
      </c>
      <c r="L47" s="3">
        <f>InputData[[#This Row],[BUYING PRIZE]]*InputData[[#This Row],[QUANTITY]]</f>
        <v>21</v>
      </c>
      <c r="M47" s="3">
        <f>InputData[[#This Row],[SELLING PRICE]]*InputData[[#This Row],[QUANTITY]]*(1-InputData[[#This Row],[DISCOUNT %]])</f>
        <v>24.990000000000002</v>
      </c>
      <c r="N47" s="1">
        <f>DAY(InputData[[#This Row],[DATE]])</f>
        <v>23</v>
      </c>
      <c r="O47" s="1" t="str">
        <f>TEXT(InputData[[#This Row],[DATE]],"mmm")</f>
        <v>Feb</v>
      </c>
      <c r="P47" s="1">
        <f>YEAR(InputData[[#This Row],[DATE]])</f>
        <v>2021</v>
      </c>
    </row>
    <row r="48" spans="1:16" x14ac:dyDescent="0.3">
      <c r="A48" s="2">
        <v>44250</v>
      </c>
      <c r="B48" s="1" t="s">
        <v>17</v>
      </c>
      <c r="C48">
        <v>2</v>
      </c>
      <c r="D48" s="1" t="s">
        <v>113</v>
      </c>
      <c r="E48" s="1" t="s">
        <v>111</v>
      </c>
      <c r="F48">
        <v>0</v>
      </c>
      <c r="G48" s="1" t="str">
        <f>VLOOKUP(InputData[[#This Row],[PRODUCT ID]],MasterData[],2,0)</f>
        <v>Product05</v>
      </c>
      <c r="H48" s="1" t="str">
        <f>VLOOKUP(InputData[[#This Row],[PRODUCT ID]],MasterData[],3,0)</f>
        <v>Category01</v>
      </c>
      <c r="I48" s="1" t="str">
        <f>VLOOKUP(InputData[[#This Row],[PRODUCT ID]],MasterData[],4,0)</f>
        <v>Ft</v>
      </c>
      <c r="J48" s="3">
        <f>VLOOKUP(InputData[[#This Row],[PRODUCT ID]],MasterData[],5,0)</f>
        <v>133</v>
      </c>
      <c r="K48" s="3">
        <f>VLOOKUP(InputData[[#This Row],[PRODUCT ID]],MasterData[],6,0)</f>
        <v>155.61000000000001</v>
      </c>
      <c r="L48" s="3">
        <f>InputData[[#This Row],[BUYING PRIZE]]*InputData[[#This Row],[QUANTITY]]</f>
        <v>266</v>
      </c>
      <c r="M48" s="3">
        <f>InputData[[#This Row],[SELLING PRICE]]*InputData[[#This Row],[QUANTITY]]*(1-InputData[[#This Row],[DISCOUNT %]])</f>
        <v>311.22000000000003</v>
      </c>
      <c r="N48" s="1">
        <f>DAY(InputData[[#This Row],[DATE]])</f>
        <v>23</v>
      </c>
      <c r="O48" s="1" t="str">
        <f>TEXT(InputData[[#This Row],[DATE]],"mmm")</f>
        <v>Feb</v>
      </c>
      <c r="P48" s="1">
        <f>YEAR(InputData[[#This Row],[DATE]])</f>
        <v>2021</v>
      </c>
    </row>
    <row r="49" spans="1:16" x14ac:dyDescent="0.3">
      <c r="A49" s="2">
        <v>44252</v>
      </c>
      <c r="B49" s="1" t="s">
        <v>10</v>
      </c>
      <c r="C49">
        <v>4</v>
      </c>
      <c r="D49" s="1" t="s">
        <v>110</v>
      </c>
      <c r="E49" s="1" t="s">
        <v>111</v>
      </c>
      <c r="F49">
        <v>0</v>
      </c>
      <c r="G49" s="1" t="str">
        <f>VLOOKUP(InputData[[#This Row],[PRODUCT ID]],MasterData[],2,0)</f>
        <v>Product02</v>
      </c>
      <c r="H49" s="1" t="str">
        <f>VLOOKUP(InputData[[#This Row],[PRODUCT ID]],MasterData[],3,0)</f>
        <v>Category01</v>
      </c>
      <c r="I49" s="1" t="str">
        <f>VLOOKUP(InputData[[#This Row],[PRODUCT ID]],MasterData[],4,0)</f>
        <v>Kg</v>
      </c>
      <c r="J49" s="3">
        <f>VLOOKUP(InputData[[#This Row],[PRODUCT ID]],MasterData[],5,0)</f>
        <v>105</v>
      </c>
      <c r="K49" s="3">
        <f>VLOOKUP(InputData[[#This Row],[PRODUCT ID]],MasterData[],6,0)</f>
        <v>142.80000000000001</v>
      </c>
      <c r="L49" s="3">
        <f>InputData[[#This Row],[BUYING PRIZE]]*InputData[[#This Row],[QUANTITY]]</f>
        <v>420</v>
      </c>
      <c r="M49" s="3">
        <f>InputData[[#This Row],[SELLING PRICE]]*InputData[[#This Row],[QUANTITY]]*(1-InputData[[#This Row],[DISCOUNT %]])</f>
        <v>571.20000000000005</v>
      </c>
      <c r="N49" s="1">
        <f>DAY(InputData[[#This Row],[DATE]])</f>
        <v>25</v>
      </c>
      <c r="O49" s="1" t="str">
        <f>TEXT(InputData[[#This Row],[DATE]],"mmm")</f>
        <v>Feb</v>
      </c>
      <c r="P49" s="1">
        <f>YEAR(InputData[[#This Row],[DATE]])</f>
        <v>2021</v>
      </c>
    </row>
    <row r="50" spans="1:16" x14ac:dyDescent="0.3">
      <c r="A50" s="2">
        <v>44252</v>
      </c>
      <c r="B50" s="1" t="s">
        <v>76</v>
      </c>
      <c r="C50">
        <v>11</v>
      </c>
      <c r="D50" s="1" t="s">
        <v>111</v>
      </c>
      <c r="E50" s="1" t="s">
        <v>112</v>
      </c>
      <c r="F50">
        <v>0</v>
      </c>
      <c r="G50" s="1" t="str">
        <f>VLOOKUP(InputData[[#This Row],[PRODUCT ID]],MasterData[],2,0)</f>
        <v>Product32</v>
      </c>
      <c r="H50" s="1" t="str">
        <f>VLOOKUP(InputData[[#This Row],[PRODUCT ID]],MasterData[],3,0)</f>
        <v>Category04</v>
      </c>
      <c r="I50" s="1" t="str">
        <f>VLOOKUP(InputData[[#This Row],[PRODUCT ID]],MasterData[],4,0)</f>
        <v>Kg</v>
      </c>
      <c r="J50" s="3">
        <f>VLOOKUP(InputData[[#This Row],[PRODUCT ID]],MasterData[],5,0)</f>
        <v>89</v>
      </c>
      <c r="K50" s="3">
        <f>VLOOKUP(InputData[[#This Row],[PRODUCT ID]],MasterData[],6,0)</f>
        <v>117.48</v>
      </c>
      <c r="L50" s="3">
        <f>InputData[[#This Row],[BUYING PRIZE]]*InputData[[#This Row],[QUANTITY]]</f>
        <v>979</v>
      </c>
      <c r="M50" s="3">
        <f>InputData[[#This Row],[SELLING PRICE]]*InputData[[#This Row],[QUANTITY]]*(1-InputData[[#This Row],[DISCOUNT %]])</f>
        <v>1292.28</v>
      </c>
      <c r="N50" s="1">
        <f>DAY(InputData[[#This Row],[DATE]])</f>
        <v>25</v>
      </c>
      <c r="O50" s="1" t="str">
        <f>TEXT(InputData[[#This Row],[DATE]],"mmm")</f>
        <v>Feb</v>
      </c>
      <c r="P50" s="1">
        <f>YEAR(InputData[[#This Row],[DATE]])</f>
        <v>2021</v>
      </c>
    </row>
    <row r="51" spans="1:16" x14ac:dyDescent="0.3">
      <c r="A51" s="2">
        <v>44252</v>
      </c>
      <c r="B51" s="1" t="s">
        <v>72</v>
      </c>
      <c r="C51">
        <v>2</v>
      </c>
      <c r="D51" s="1" t="s">
        <v>113</v>
      </c>
      <c r="E51" s="1" t="s">
        <v>111</v>
      </c>
      <c r="F51">
        <v>0</v>
      </c>
      <c r="G51" s="1" t="str">
        <f>VLOOKUP(InputData[[#This Row],[PRODUCT ID]],MasterData[],2,0)</f>
        <v>Product30</v>
      </c>
      <c r="H51" s="1" t="str">
        <f>VLOOKUP(InputData[[#This Row],[PRODUCT ID]],MasterData[],3,0)</f>
        <v>Category04</v>
      </c>
      <c r="I51" s="1" t="str">
        <f>VLOOKUP(InputData[[#This Row],[PRODUCT ID]],MasterData[],4,0)</f>
        <v>Ft</v>
      </c>
      <c r="J51" s="3">
        <f>VLOOKUP(InputData[[#This Row],[PRODUCT ID]],MasterData[],5,0)</f>
        <v>148</v>
      </c>
      <c r="K51" s="3">
        <f>VLOOKUP(InputData[[#This Row],[PRODUCT ID]],MasterData[],6,0)</f>
        <v>201.28</v>
      </c>
      <c r="L51" s="3">
        <f>InputData[[#This Row],[BUYING PRIZE]]*InputData[[#This Row],[QUANTITY]]</f>
        <v>296</v>
      </c>
      <c r="M51" s="3">
        <f>InputData[[#This Row],[SELLING PRICE]]*InputData[[#This Row],[QUANTITY]]*(1-InputData[[#This Row],[DISCOUNT %]])</f>
        <v>402.56</v>
      </c>
      <c r="N51" s="1">
        <f>DAY(InputData[[#This Row],[DATE]])</f>
        <v>25</v>
      </c>
      <c r="O51" s="1" t="str">
        <f>TEXT(InputData[[#This Row],[DATE]],"mmm")</f>
        <v>Feb</v>
      </c>
      <c r="P51" s="1">
        <f>YEAR(InputData[[#This Row],[DATE]])</f>
        <v>2021</v>
      </c>
    </row>
    <row r="52" spans="1:16" x14ac:dyDescent="0.3">
      <c r="A52" s="2">
        <v>44254</v>
      </c>
      <c r="B52" s="1" t="s">
        <v>46</v>
      </c>
      <c r="C52">
        <v>11</v>
      </c>
      <c r="D52" s="1" t="s">
        <v>110</v>
      </c>
      <c r="E52" s="1" t="s">
        <v>111</v>
      </c>
      <c r="F52">
        <v>0</v>
      </c>
      <c r="G52" s="1" t="str">
        <f>VLOOKUP(InputData[[#This Row],[PRODUCT ID]],MasterData[],2,0)</f>
        <v>Product18</v>
      </c>
      <c r="H52" s="1" t="str">
        <f>VLOOKUP(InputData[[#This Row],[PRODUCT ID]],MasterData[],3,0)</f>
        <v>Category02</v>
      </c>
      <c r="I52" s="1" t="str">
        <f>VLOOKUP(InputData[[#This Row],[PRODUCT ID]],MasterData[],4,0)</f>
        <v>No.</v>
      </c>
      <c r="J52" s="3">
        <f>VLOOKUP(InputData[[#This Row],[PRODUCT ID]],MasterData[],5,0)</f>
        <v>37</v>
      </c>
      <c r="K52" s="3">
        <f>VLOOKUP(InputData[[#This Row],[PRODUCT ID]],MasterData[],6,0)</f>
        <v>49.21</v>
      </c>
      <c r="L52" s="3">
        <f>InputData[[#This Row],[BUYING PRIZE]]*InputData[[#This Row],[QUANTITY]]</f>
        <v>407</v>
      </c>
      <c r="M52" s="3">
        <f>InputData[[#This Row],[SELLING PRICE]]*InputData[[#This Row],[QUANTITY]]*(1-InputData[[#This Row],[DISCOUNT %]])</f>
        <v>541.31000000000006</v>
      </c>
      <c r="N52" s="1">
        <f>DAY(InputData[[#This Row],[DATE]])</f>
        <v>27</v>
      </c>
      <c r="O52" s="1" t="str">
        <f>TEXT(InputData[[#This Row],[DATE]],"mmm")</f>
        <v>Feb</v>
      </c>
      <c r="P52" s="1">
        <f>YEAR(InputData[[#This Row],[DATE]])</f>
        <v>2021</v>
      </c>
    </row>
    <row r="53" spans="1:16" x14ac:dyDescent="0.3">
      <c r="A53" s="2">
        <v>44258</v>
      </c>
      <c r="B53" s="1" t="s">
        <v>32</v>
      </c>
      <c r="C53">
        <v>1</v>
      </c>
      <c r="D53" s="1" t="s">
        <v>113</v>
      </c>
      <c r="E53" s="1" t="s">
        <v>111</v>
      </c>
      <c r="F53">
        <v>0</v>
      </c>
      <c r="G53" s="1" t="str">
        <f>VLOOKUP(InputData[[#This Row],[PRODUCT ID]],MasterData[],2,0)</f>
        <v>Product11</v>
      </c>
      <c r="H53" s="1" t="str">
        <f>VLOOKUP(InputData[[#This Row],[PRODUCT ID]],MasterData[],3,0)</f>
        <v>Category02</v>
      </c>
      <c r="I53" s="1" t="str">
        <f>VLOOKUP(InputData[[#This Row],[PRODUCT ID]],MasterData[],4,0)</f>
        <v>Lt</v>
      </c>
      <c r="J53" s="3">
        <f>VLOOKUP(InputData[[#This Row],[PRODUCT ID]],MasterData[],5,0)</f>
        <v>44</v>
      </c>
      <c r="K53" s="3">
        <f>VLOOKUP(InputData[[#This Row],[PRODUCT ID]],MasterData[],6,0)</f>
        <v>48.4</v>
      </c>
      <c r="L53" s="3">
        <f>InputData[[#This Row],[BUYING PRIZE]]*InputData[[#This Row],[QUANTITY]]</f>
        <v>44</v>
      </c>
      <c r="M53" s="3">
        <f>InputData[[#This Row],[SELLING PRICE]]*InputData[[#This Row],[QUANTITY]]*(1-InputData[[#This Row],[DISCOUNT %]])</f>
        <v>48.4</v>
      </c>
      <c r="N53" s="1">
        <f>DAY(InputData[[#This Row],[DATE]])</f>
        <v>3</v>
      </c>
      <c r="O53" s="1" t="str">
        <f>TEXT(InputData[[#This Row],[DATE]],"mmm")</f>
        <v>Mar</v>
      </c>
      <c r="P53" s="1">
        <f>YEAR(InputData[[#This Row],[DATE]])</f>
        <v>2021</v>
      </c>
    </row>
    <row r="54" spans="1:16" x14ac:dyDescent="0.3">
      <c r="A54" s="2">
        <v>44262</v>
      </c>
      <c r="B54" s="1" t="s">
        <v>53</v>
      </c>
      <c r="C54">
        <v>9</v>
      </c>
      <c r="D54" s="1" t="s">
        <v>113</v>
      </c>
      <c r="E54" s="1" t="s">
        <v>112</v>
      </c>
      <c r="F54">
        <v>0</v>
      </c>
      <c r="G54" s="1" t="str">
        <f>VLOOKUP(InputData[[#This Row],[PRODUCT ID]],MasterData[],2,0)</f>
        <v>Product21</v>
      </c>
      <c r="H54" s="1" t="str">
        <f>VLOOKUP(InputData[[#This Row],[PRODUCT ID]],MasterData[],3,0)</f>
        <v>Category03</v>
      </c>
      <c r="I54" s="1" t="str">
        <f>VLOOKUP(InputData[[#This Row],[PRODUCT ID]],MasterData[],4,0)</f>
        <v>Ft</v>
      </c>
      <c r="J54" s="3">
        <f>VLOOKUP(InputData[[#This Row],[PRODUCT ID]],MasterData[],5,0)</f>
        <v>126</v>
      </c>
      <c r="K54" s="3">
        <f>VLOOKUP(InputData[[#This Row],[PRODUCT ID]],MasterData[],6,0)</f>
        <v>162.54</v>
      </c>
      <c r="L54" s="3">
        <f>InputData[[#This Row],[BUYING PRIZE]]*InputData[[#This Row],[QUANTITY]]</f>
        <v>1134</v>
      </c>
      <c r="M54" s="3">
        <f>InputData[[#This Row],[SELLING PRICE]]*InputData[[#This Row],[QUANTITY]]*(1-InputData[[#This Row],[DISCOUNT %]])</f>
        <v>1462.86</v>
      </c>
      <c r="N54" s="1">
        <f>DAY(InputData[[#This Row],[DATE]])</f>
        <v>7</v>
      </c>
      <c r="O54" s="1" t="str">
        <f>TEXT(InputData[[#This Row],[DATE]],"mmm")</f>
        <v>Mar</v>
      </c>
      <c r="P54" s="1">
        <f>YEAR(InputData[[#This Row],[DATE]])</f>
        <v>2021</v>
      </c>
    </row>
    <row r="55" spans="1:16" x14ac:dyDescent="0.3">
      <c r="A55" s="2">
        <v>44263</v>
      </c>
      <c r="B55" s="1" t="s">
        <v>66</v>
      </c>
      <c r="C55">
        <v>6</v>
      </c>
      <c r="D55" s="1" t="s">
        <v>111</v>
      </c>
      <c r="E55" s="1" t="s">
        <v>112</v>
      </c>
      <c r="F55">
        <v>0</v>
      </c>
      <c r="G55" s="1" t="str">
        <f>VLOOKUP(InputData[[#This Row],[PRODUCT ID]],MasterData[],2,0)</f>
        <v>Product27</v>
      </c>
      <c r="H55" s="1" t="str">
        <f>VLOOKUP(InputData[[#This Row],[PRODUCT ID]],MasterData[],3,0)</f>
        <v>Category04</v>
      </c>
      <c r="I55" s="1" t="str">
        <f>VLOOKUP(InputData[[#This Row],[PRODUCT ID]],MasterData[],4,0)</f>
        <v>Lt</v>
      </c>
      <c r="J55" s="3">
        <f>VLOOKUP(InputData[[#This Row],[PRODUCT ID]],MasterData[],5,0)</f>
        <v>48</v>
      </c>
      <c r="K55" s="3">
        <f>VLOOKUP(InputData[[#This Row],[PRODUCT ID]],MasterData[],6,0)</f>
        <v>57.120000000000005</v>
      </c>
      <c r="L55" s="3">
        <f>InputData[[#This Row],[BUYING PRIZE]]*InputData[[#This Row],[QUANTITY]]</f>
        <v>288</v>
      </c>
      <c r="M55" s="3">
        <f>InputData[[#This Row],[SELLING PRICE]]*InputData[[#This Row],[QUANTITY]]*(1-InputData[[#This Row],[DISCOUNT %]])</f>
        <v>342.72</v>
      </c>
      <c r="N55" s="1">
        <f>DAY(InputData[[#This Row],[DATE]])</f>
        <v>8</v>
      </c>
      <c r="O55" s="1" t="str">
        <f>TEXT(InputData[[#This Row],[DATE]],"mmm")</f>
        <v>Mar</v>
      </c>
      <c r="P55" s="1">
        <f>YEAR(InputData[[#This Row],[DATE]])</f>
        <v>2021</v>
      </c>
    </row>
    <row r="56" spans="1:16" x14ac:dyDescent="0.3">
      <c r="A56" s="2">
        <v>44263</v>
      </c>
      <c r="B56" s="1" t="s">
        <v>101</v>
      </c>
      <c r="C56">
        <v>9</v>
      </c>
      <c r="D56" s="1" t="s">
        <v>111</v>
      </c>
      <c r="E56" s="1" t="s">
        <v>111</v>
      </c>
      <c r="F56">
        <v>0</v>
      </c>
      <c r="G56" s="1" t="str">
        <f>VLOOKUP(InputData[[#This Row],[PRODUCT ID]],MasterData[],2,0)</f>
        <v>Product44</v>
      </c>
      <c r="H56" s="1" t="str">
        <f>VLOOKUP(InputData[[#This Row],[PRODUCT ID]],MasterData[],3,0)</f>
        <v>Category05</v>
      </c>
      <c r="I56" s="1" t="str">
        <f>VLOOKUP(InputData[[#This Row],[PRODUCT ID]],MasterData[],4,0)</f>
        <v>Kg</v>
      </c>
      <c r="J56" s="3">
        <f>VLOOKUP(InputData[[#This Row],[PRODUCT ID]],MasterData[],5,0)</f>
        <v>76</v>
      </c>
      <c r="K56" s="3">
        <f>VLOOKUP(InputData[[#This Row],[PRODUCT ID]],MasterData[],6,0)</f>
        <v>82.08</v>
      </c>
      <c r="L56" s="3">
        <f>InputData[[#This Row],[BUYING PRIZE]]*InputData[[#This Row],[QUANTITY]]</f>
        <v>684</v>
      </c>
      <c r="M56" s="3">
        <f>InputData[[#This Row],[SELLING PRICE]]*InputData[[#This Row],[QUANTITY]]*(1-InputData[[#This Row],[DISCOUNT %]])</f>
        <v>738.72</v>
      </c>
      <c r="N56" s="1">
        <f>DAY(InputData[[#This Row],[DATE]])</f>
        <v>8</v>
      </c>
      <c r="O56" s="1" t="str">
        <f>TEXT(InputData[[#This Row],[DATE]],"mmm")</f>
        <v>Mar</v>
      </c>
      <c r="P56" s="1">
        <f>YEAR(InputData[[#This Row],[DATE]])</f>
        <v>2021</v>
      </c>
    </row>
    <row r="57" spans="1:16" x14ac:dyDescent="0.3">
      <c r="A57" s="2">
        <v>44264</v>
      </c>
      <c r="B57" s="1" t="s">
        <v>70</v>
      </c>
      <c r="C57">
        <v>6</v>
      </c>
      <c r="D57" s="1" t="s">
        <v>110</v>
      </c>
      <c r="E57" s="1" t="s">
        <v>111</v>
      </c>
      <c r="F57">
        <v>0</v>
      </c>
      <c r="G57" s="1" t="str">
        <f>VLOOKUP(InputData[[#This Row],[PRODUCT ID]],MasterData[],2,0)</f>
        <v>Product29</v>
      </c>
      <c r="H57" s="1" t="str">
        <f>VLOOKUP(InputData[[#This Row],[PRODUCT ID]],MasterData[],3,0)</f>
        <v>Category04</v>
      </c>
      <c r="I57" s="1" t="str">
        <f>VLOOKUP(InputData[[#This Row],[PRODUCT ID]],MasterData[],4,0)</f>
        <v>Lt</v>
      </c>
      <c r="J57" s="3">
        <f>VLOOKUP(InputData[[#This Row],[PRODUCT ID]],MasterData[],5,0)</f>
        <v>47</v>
      </c>
      <c r="K57" s="3">
        <f>VLOOKUP(InputData[[#This Row],[PRODUCT ID]],MasterData[],6,0)</f>
        <v>53.11</v>
      </c>
      <c r="L57" s="3">
        <f>InputData[[#This Row],[BUYING PRIZE]]*InputData[[#This Row],[QUANTITY]]</f>
        <v>282</v>
      </c>
      <c r="M57" s="3">
        <f>InputData[[#This Row],[SELLING PRICE]]*InputData[[#This Row],[QUANTITY]]*(1-InputData[[#This Row],[DISCOUNT %]])</f>
        <v>318.65999999999997</v>
      </c>
      <c r="N57" s="1">
        <f>DAY(InputData[[#This Row],[DATE]])</f>
        <v>9</v>
      </c>
      <c r="O57" s="1" t="str">
        <f>TEXT(InputData[[#This Row],[DATE]],"mmm")</f>
        <v>Mar</v>
      </c>
      <c r="P57" s="1">
        <f>YEAR(InputData[[#This Row],[DATE]])</f>
        <v>2021</v>
      </c>
    </row>
    <row r="58" spans="1:16" x14ac:dyDescent="0.3">
      <c r="A58" s="2">
        <v>44266</v>
      </c>
      <c r="B58" s="1" t="s">
        <v>61</v>
      </c>
      <c r="C58">
        <v>11</v>
      </c>
      <c r="D58" s="1" t="s">
        <v>113</v>
      </c>
      <c r="E58" s="1" t="s">
        <v>112</v>
      </c>
      <c r="F58">
        <v>0</v>
      </c>
      <c r="G58" s="1" t="str">
        <f>VLOOKUP(InputData[[#This Row],[PRODUCT ID]],MasterData[],2,0)</f>
        <v>Product25</v>
      </c>
      <c r="H58" s="1" t="str">
        <f>VLOOKUP(InputData[[#This Row],[PRODUCT ID]],MasterData[],3,0)</f>
        <v>Category03</v>
      </c>
      <c r="I58" s="1" t="str">
        <f>VLOOKUP(InputData[[#This Row],[PRODUCT ID]],MasterData[],4,0)</f>
        <v>No.</v>
      </c>
      <c r="J58" s="3">
        <f>VLOOKUP(InputData[[#This Row],[PRODUCT ID]],MasterData[],5,0)</f>
        <v>7</v>
      </c>
      <c r="K58" s="3">
        <f>VLOOKUP(InputData[[#This Row],[PRODUCT ID]],MasterData[],6,0)</f>
        <v>8.33</v>
      </c>
      <c r="L58" s="3">
        <f>InputData[[#This Row],[BUYING PRIZE]]*InputData[[#This Row],[QUANTITY]]</f>
        <v>77</v>
      </c>
      <c r="M58" s="3">
        <f>InputData[[#This Row],[SELLING PRICE]]*InputData[[#This Row],[QUANTITY]]*(1-InputData[[#This Row],[DISCOUNT %]])</f>
        <v>91.63</v>
      </c>
      <c r="N58" s="1">
        <f>DAY(InputData[[#This Row],[DATE]])</f>
        <v>11</v>
      </c>
      <c r="O58" s="1" t="str">
        <f>TEXT(InputData[[#This Row],[DATE]],"mmm")</f>
        <v>Mar</v>
      </c>
      <c r="P58" s="1">
        <f>YEAR(InputData[[#This Row],[DATE]])</f>
        <v>2021</v>
      </c>
    </row>
    <row r="59" spans="1:16" x14ac:dyDescent="0.3">
      <c r="A59" s="2">
        <v>44268</v>
      </c>
      <c r="B59" s="1" t="s">
        <v>68</v>
      </c>
      <c r="C59">
        <v>10</v>
      </c>
      <c r="D59" s="1" t="s">
        <v>110</v>
      </c>
      <c r="E59" s="1" t="s">
        <v>112</v>
      </c>
      <c r="F59">
        <v>0</v>
      </c>
      <c r="G59" s="1" t="str">
        <f>VLOOKUP(InputData[[#This Row],[PRODUCT ID]],MasterData[],2,0)</f>
        <v>Product28</v>
      </c>
      <c r="H59" s="1" t="str">
        <f>VLOOKUP(InputData[[#This Row],[PRODUCT ID]],MasterData[],3,0)</f>
        <v>Category04</v>
      </c>
      <c r="I59" s="1" t="str">
        <f>VLOOKUP(InputData[[#This Row],[PRODUCT ID]],MasterData[],4,0)</f>
        <v>No.</v>
      </c>
      <c r="J59" s="3">
        <f>VLOOKUP(InputData[[#This Row],[PRODUCT ID]],MasterData[],5,0)</f>
        <v>37</v>
      </c>
      <c r="K59" s="3">
        <f>VLOOKUP(InputData[[#This Row],[PRODUCT ID]],MasterData[],6,0)</f>
        <v>41.81</v>
      </c>
      <c r="L59" s="3">
        <f>InputData[[#This Row],[BUYING PRIZE]]*InputData[[#This Row],[QUANTITY]]</f>
        <v>370</v>
      </c>
      <c r="M59" s="3">
        <f>InputData[[#This Row],[SELLING PRICE]]*InputData[[#This Row],[QUANTITY]]*(1-InputData[[#This Row],[DISCOUNT %]])</f>
        <v>418.1</v>
      </c>
      <c r="N59" s="1">
        <f>DAY(InputData[[#This Row],[DATE]])</f>
        <v>13</v>
      </c>
      <c r="O59" s="1" t="str">
        <f>TEXT(InputData[[#This Row],[DATE]],"mmm")</f>
        <v>Mar</v>
      </c>
      <c r="P59" s="1">
        <f>YEAR(InputData[[#This Row],[DATE]])</f>
        <v>2021</v>
      </c>
    </row>
    <row r="60" spans="1:16" x14ac:dyDescent="0.3">
      <c r="A60" s="2">
        <v>44270</v>
      </c>
      <c r="B60" s="1" t="s">
        <v>91</v>
      </c>
      <c r="C60">
        <v>11</v>
      </c>
      <c r="D60" s="1" t="s">
        <v>111</v>
      </c>
      <c r="E60" s="1" t="s">
        <v>112</v>
      </c>
      <c r="F60">
        <v>0</v>
      </c>
      <c r="G60" s="1" t="str">
        <f>VLOOKUP(InputData[[#This Row],[PRODUCT ID]],MasterData[],2,0)</f>
        <v>Product39</v>
      </c>
      <c r="H60" s="1" t="str">
        <f>VLOOKUP(InputData[[#This Row],[PRODUCT ID]],MasterData[],3,0)</f>
        <v>Category05</v>
      </c>
      <c r="I60" s="1" t="str">
        <f>VLOOKUP(InputData[[#This Row],[PRODUCT ID]],MasterData[],4,0)</f>
        <v>No.</v>
      </c>
      <c r="J60" s="3">
        <f>VLOOKUP(InputData[[#This Row],[PRODUCT ID]],MasterData[],5,0)</f>
        <v>37</v>
      </c>
      <c r="K60" s="3">
        <f>VLOOKUP(InputData[[#This Row],[PRODUCT ID]],MasterData[],6,0)</f>
        <v>42.55</v>
      </c>
      <c r="L60" s="3">
        <f>InputData[[#This Row],[BUYING PRIZE]]*InputData[[#This Row],[QUANTITY]]</f>
        <v>407</v>
      </c>
      <c r="M60" s="3">
        <f>InputData[[#This Row],[SELLING PRICE]]*InputData[[#This Row],[QUANTITY]]*(1-InputData[[#This Row],[DISCOUNT %]])</f>
        <v>468.04999999999995</v>
      </c>
      <c r="N60" s="1">
        <f>DAY(InputData[[#This Row],[DATE]])</f>
        <v>15</v>
      </c>
      <c r="O60" s="1" t="str">
        <f>TEXT(InputData[[#This Row],[DATE]],"mmm")</f>
        <v>Mar</v>
      </c>
      <c r="P60" s="1">
        <f>YEAR(InputData[[#This Row],[DATE]])</f>
        <v>2021</v>
      </c>
    </row>
    <row r="61" spans="1:16" x14ac:dyDescent="0.3">
      <c r="A61" s="2">
        <v>44271</v>
      </c>
      <c r="B61" s="1" t="s">
        <v>34</v>
      </c>
      <c r="C61">
        <v>14</v>
      </c>
      <c r="D61" s="1" t="s">
        <v>113</v>
      </c>
      <c r="E61" s="1" t="s">
        <v>112</v>
      </c>
      <c r="F61">
        <v>0</v>
      </c>
      <c r="G61" s="1" t="str">
        <f>VLOOKUP(InputData[[#This Row],[PRODUCT ID]],MasterData[],2,0)</f>
        <v>Product12</v>
      </c>
      <c r="H61" s="1" t="str">
        <f>VLOOKUP(InputData[[#This Row],[PRODUCT ID]],MasterData[],3,0)</f>
        <v>Category02</v>
      </c>
      <c r="I61" s="1" t="str">
        <f>VLOOKUP(InputData[[#This Row],[PRODUCT ID]],MasterData[],4,0)</f>
        <v>Kg</v>
      </c>
      <c r="J61" s="3">
        <f>VLOOKUP(InputData[[#This Row],[PRODUCT ID]],MasterData[],5,0)</f>
        <v>73</v>
      </c>
      <c r="K61" s="3">
        <f>VLOOKUP(InputData[[#This Row],[PRODUCT ID]],MasterData[],6,0)</f>
        <v>94.17</v>
      </c>
      <c r="L61" s="3">
        <f>InputData[[#This Row],[BUYING PRIZE]]*InputData[[#This Row],[QUANTITY]]</f>
        <v>1022</v>
      </c>
      <c r="M61" s="3">
        <f>InputData[[#This Row],[SELLING PRICE]]*InputData[[#This Row],[QUANTITY]]*(1-InputData[[#This Row],[DISCOUNT %]])</f>
        <v>1318.38</v>
      </c>
      <c r="N61" s="1">
        <f>DAY(InputData[[#This Row],[DATE]])</f>
        <v>16</v>
      </c>
      <c r="O61" s="1" t="str">
        <f>TEXT(InputData[[#This Row],[DATE]],"mmm")</f>
        <v>Mar</v>
      </c>
      <c r="P61" s="1">
        <f>YEAR(InputData[[#This Row],[DATE]])</f>
        <v>2021</v>
      </c>
    </row>
    <row r="62" spans="1:16" x14ac:dyDescent="0.3">
      <c r="A62" s="2">
        <v>44273</v>
      </c>
      <c r="B62" s="1" t="s">
        <v>97</v>
      </c>
      <c r="C62">
        <v>8</v>
      </c>
      <c r="D62" s="1" t="s">
        <v>110</v>
      </c>
      <c r="E62" s="1" t="s">
        <v>112</v>
      </c>
      <c r="F62">
        <v>0</v>
      </c>
      <c r="G62" s="1" t="str">
        <f>VLOOKUP(InputData[[#This Row],[PRODUCT ID]],MasterData[],2,0)</f>
        <v>Product42</v>
      </c>
      <c r="H62" s="1" t="str">
        <f>VLOOKUP(InputData[[#This Row],[PRODUCT ID]],MasterData[],3,0)</f>
        <v>Category05</v>
      </c>
      <c r="I62" s="1" t="str">
        <f>VLOOKUP(InputData[[#This Row],[PRODUCT ID]],MasterData[],4,0)</f>
        <v>Ft</v>
      </c>
      <c r="J62" s="3">
        <f>VLOOKUP(InputData[[#This Row],[PRODUCT ID]],MasterData[],5,0)</f>
        <v>120</v>
      </c>
      <c r="K62" s="3">
        <f>VLOOKUP(InputData[[#This Row],[PRODUCT ID]],MasterData[],6,0)</f>
        <v>162</v>
      </c>
      <c r="L62" s="3">
        <f>InputData[[#This Row],[BUYING PRIZE]]*InputData[[#This Row],[QUANTITY]]</f>
        <v>960</v>
      </c>
      <c r="M62" s="3">
        <f>InputData[[#This Row],[SELLING PRICE]]*InputData[[#This Row],[QUANTITY]]*(1-InputData[[#This Row],[DISCOUNT %]])</f>
        <v>1296</v>
      </c>
      <c r="N62" s="1">
        <f>DAY(InputData[[#This Row],[DATE]])</f>
        <v>18</v>
      </c>
      <c r="O62" s="1" t="str">
        <f>TEXT(InputData[[#This Row],[DATE]],"mmm")</f>
        <v>Mar</v>
      </c>
      <c r="P62" s="1">
        <f>YEAR(InputData[[#This Row],[DATE]])</f>
        <v>2021</v>
      </c>
    </row>
    <row r="63" spans="1:16" x14ac:dyDescent="0.3">
      <c r="A63" s="2">
        <v>44274</v>
      </c>
      <c r="B63" s="1" t="s">
        <v>68</v>
      </c>
      <c r="C63">
        <v>9</v>
      </c>
      <c r="D63" s="1" t="s">
        <v>111</v>
      </c>
      <c r="E63" s="1" t="s">
        <v>112</v>
      </c>
      <c r="F63">
        <v>0</v>
      </c>
      <c r="G63" s="1" t="str">
        <f>VLOOKUP(InputData[[#This Row],[PRODUCT ID]],MasterData[],2,0)</f>
        <v>Product28</v>
      </c>
      <c r="H63" s="1" t="str">
        <f>VLOOKUP(InputData[[#This Row],[PRODUCT ID]],MasterData[],3,0)</f>
        <v>Category04</v>
      </c>
      <c r="I63" s="1" t="str">
        <f>VLOOKUP(InputData[[#This Row],[PRODUCT ID]],MasterData[],4,0)</f>
        <v>No.</v>
      </c>
      <c r="J63" s="3">
        <f>VLOOKUP(InputData[[#This Row],[PRODUCT ID]],MasterData[],5,0)</f>
        <v>37</v>
      </c>
      <c r="K63" s="3">
        <f>VLOOKUP(InputData[[#This Row],[PRODUCT ID]],MasterData[],6,0)</f>
        <v>41.81</v>
      </c>
      <c r="L63" s="3">
        <f>InputData[[#This Row],[BUYING PRIZE]]*InputData[[#This Row],[QUANTITY]]</f>
        <v>333</v>
      </c>
      <c r="M63" s="3">
        <f>InputData[[#This Row],[SELLING PRICE]]*InputData[[#This Row],[QUANTITY]]*(1-InputData[[#This Row],[DISCOUNT %]])</f>
        <v>376.29</v>
      </c>
      <c r="N63" s="1">
        <f>DAY(InputData[[#This Row],[DATE]])</f>
        <v>19</v>
      </c>
      <c r="O63" s="1" t="str">
        <f>TEXT(InputData[[#This Row],[DATE]],"mmm")</f>
        <v>Mar</v>
      </c>
      <c r="P63" s="1">
        <f>YEAR(InputData[[#This Row],[DATE]])</f>
        <v>2021</v>
      </c>
    </row>
    <row r="64" spans="1:16" x14ac:dyDescent="0.3">
      <c r="A64" s="2">
        <v>44276</v>
      </c>
      <c r="B64" s="1" t="s">
        <v>50</v>
      </c>
      <c r="C64">
        <v>13</v>
      </c>
      <c r="D64" s="1" t="s">
        <v>111</v>
      </c>
      <c r="E64" s="1" t="s">
        <v>111</v>
      </c>
      <c r="F64">
        <v>0</v>
      </c>
      <c r="G64" s="1" t="str">
        <f>VLOOKUP(InputData[[#This Row],[PRODUCT ID]],MasterData[],2,0)</f>
        <v>Product20</v>
      </c>
      <c r="H64" s="1" t="str">
        <f>VLOOKUP(InputData[[#This Row],[PRODUCT ID]],MasterData[],3,0)</f>
        <v>Category03</v>
      </c>
      <c r="I64" s="1" t="str">
        <f>VLOOKUP(InputData[[#This Row],[PRODUCT ID]],MasterData[],4,0)</f>
        <v>Lt</v>
      </c>
      <c r="J64" s="3">
        <f>VLOOKUP(InputData[[#This Row],[PRODUCT ID]],MasterData[],5,0)</f>
        <v>61</v>
      </c>
      <c r="K64" s="3">
        <f>VLOOKUP(InputData[[#This Row],[PRODUCT ID]],MasterData[],6,0)</f>
        <v>76.25</v>
      </c>
      <c r="L64" s="3">
        <f>InputData[[#This Row],[BUYING PRIZE]]*InputData[[#This Row],[QUANTITY]]</f>
        <v>793</v>
      </c>
      <c r="M64" s="3">
        <f>InputData[[#This Row],[SELLING PRICE]]*InputData[[#This Row],[QUANTITY]]*(1-InputData[[#This Row],[DISCOUNT %]])</f>
        <v>991.25</v>
      </c>
      <c r="N64" s="1">
        <f>DAY(InputData[[#This Row],[DATE]])</f>
        <v>21</v>
      </c>
      <c r="O64" s="1" t="str">
        <f>TEXT(InputData[[#This Row],[DATE]],"mmm")</f>
        <v>Mar</v>
      </c>
      <c r="P64" s="1">
        <f>YEAR(InputData[[#This Row],[DATE]])</f>
        <v>2021</v>
      </c>
    </row>
    <row r="65" spans="1:16" x14ac:dyDescent="0.3">
      <c r="A65" s="2">
        <v>44276</v>
      </c>
      <c r="B65" s="1" t="s">
        <v>91</v>
      </c>
      <c r="C65">
        <v>7</v>
      </c>
      <c r="D65" s="1" t="s">
        <v>113</v>
      </c>
      <c r="E65" s="1" t="s">
        <v>111</v>
      </c>
      <c r="F65">
        <v>0</v>
      </c>
      <c r="G65" s="1" t="str">
        <f>VLOOKUP(InputData[[#This Row],[PRODUCT ID]],MasterData[],2,0)</f>
        <v>Product39</v>
      </c>
      <c r="H65" s="1" t="str">
        <f>VLOOKUP(InputData[[#This Row],[PRODUCT ID]],MasterData[],3,0)</f>
        <v>Category05</v>
      </c>
      <c r="I65" s="1" t="str">
        <f>VLOOKUP(InputData[[#This Row],[PRODUCT ID]],MasterData[],4,0)</f>
        <v>No.</v>
      </c>
      <c r="J65" s="3">
        <f>VLOOKUP(InputData[[#This Row],[PRODUCT ID]],MasterData[],5,0)</f>
        <v>37</v>
      </c>
      <c r="K65" s="3">
        <f>VLOOKUP(InputData[[#This Row],[PRODUCT ID]],MasterData[],6,0)</f>
        <v>42.55</v>
      </c>
      <c r="L65" s="3">
        <f>InputData[[#This Row],[BUYING PRIZE]]*InputData[[#This Row],[QUANTITY]]</f>
        <v>259</v>
      </c>
      <c r="M65" s="3">
        <f>InputData[[#This Row],[SELLING PRICE]]*InputData[[#This Row],[QUANTITY]]*(1-InputData[[#This Row],[DISCOUNT %]])</f>
        <v>297.84999999999997</v>
      </c>
      <c r="N65" s="1">
        <f>DAY(InputData[[#This Row],[DATE]])</f>
        <v>21</v>
      </c>
      <c r="O65" s="1" t="str">
        <f>TEXT(InputData[[#This Row],[DATE]],"mmm")</f>
        <v>Mar</v>
      </c>
      <c r="P65" s="1">
        <f>YEAR(InputData[[#This Row],[DATE]])</f>
        <v>2021</v>
      </c>
    </row>
    <row r="66" spans="1:16" x14ac:dyDescent="0.3">
      <c r="A66" s="2">
        <v>44277</v>
      </c>
      <c r="B66" s="1" t="s">
        <v>10</v>
      </c>
      <c r="C66">
        <v>8</v>
      </c>
      <c r="D66" s="1" t="s">
        <v>111</v>
      </c>
      <c r="E66" s="1" t="s">
        <v>111</v>
      </c>
      <c r="F66">
        <v>0</v>
      </c>
      <c r="G66" s="1" t="str">
        <f>VLOOKUP(InputData[[#This Row],[PRODUCT ID]],MasterData[],2,0)</f>
        <v>Product02</v>
      </c>
      <c r="H66" s="1" t="str">
        <f>VLOOKUP(InputData[[#This Row],[PRODUCT ID]],MasterData[],3,0)</f>
        <v>Category01</v>
      </c>
      <c r="I66" s="1" t="str">
        <f>VLOOKUP(InputData[[#This Row],[PRODUCT ID]],MasterData[],4,0)</f>
        <v>Kg</v>
      </c>
      <c r="J66" s="3">
        <f>VLOOKUP(InputData[[#This Row],[PRODUCT ID]],MasterData[],5,0)</f>
        <v>105</v>
      </c>
      <c r="K66" s="3">
        <f>VLOOKUP(InputData[[#This Row],[PRODUCT ID]],MasterData[],6,0)</f>
        <v>142.80000000000001</v>
      </c>
      <c r="L66" s="3">
        <f>InputData[[#This Row],[BUYING PRIZE]]*InputData[[#This Row],[QUANTITY]]</f>
        <v>840</v>
      </c>
      <c r="M66" s="3">
        <f>InputData[[#This Row],[SELLING PRICE]]*InputData[[#This Row],[QUANTITY]]*(1-InputData[[#This Row],[DISCOUNT %]])</f>
        <v>1142.4000000000001</v>
      </c>
      <c r="N66" s="1">
        <f>DAY(InputData[[#This Row],[DATE]])</f>
        <v>22</v>
      </c>
      <c r="O66" s="1" t="str">
        <f>TEXT(InputData[[#This Row],[DATE]],"mmm")</f>
        <v>Mar</v>
      </c>
      <c r="P66" s="1">
        <f>YEAR(InputData[[#This Row],[DATE]])</f>
        <v>2021</v>
      </c>
    </row>
    <row r="67" spans="1:16" x14ac:dyDescent="0.3">
      <c r="A67" s="2">
        <v>44277</v>
      </c>
      <c r="B67" s="1" t="s">
        <v>34</v>
      </c>
      <c r="C67">
        <v>4</v>
      </c>
      <c r="D67" s="1" t="s">
        <v>111</v>
      </c>
      <c r="E67" s="1" t="s">
        <v>111</v>
      </c>
      <c r="F67">
        <v>0</v>
      </c>
      <c r="G67" s="1" t="str">
        <f>VLOOKUP(InputData[[#This Row],[PRODUCT ID]],MasterData[],2,0)</f>
        <v>Product12</v>
      </c>
      <c r="H67" s="1" t="str">
        <f>VLOOKUP(InputData[[#This Row],[PRODUCT ID]],MasterData[],3,0)</f>
        <v>Category02</v>
      </c>
      <c r="I67" s="1" t="str">
        <f>VLOOKUP(InputData[[#This Row],[PRODUCT ID]],MasterData[],4,0)</f>
        <v>Kg</v>
      </c>
      <c r="J67" s="3">
        <f>VLOOKUP(InputData[[#This Row],[PRODUCT ID]],MasterData[],5,0)</f>
        <v>73</v>
      </c>
      <c r="K67" s="3">
        <f>VLOOKUP(InputData[[#This Row],[PRODUCT ID]],MasterData[],6,0)</f>
        <v>94.17</v>
      </c>
      <c r="L67" s="3">
        <f>InputData[[#This Row],[BUYING PRIZE]]*InputData[[#This Row],[QUANTITY]]</f>
        <v>292</v>
      </c>
      <c r="M67" s="3">
        <f>InputData[[#This Row],[SELLING PRICE]]*InputData[[#This Row],[QUANTITY]]*(1-InputData[[#This Row],[DISCOUNT %]])</f>
        <v>376.68</v>
      </c>
      <c r="N67" s="1">
        <f>DAY(InputData[[#This Row],[DATE]])</f>
        <v>22</v>
      </c>
      <c r="O67" s="1" t="str">
        <f>TEXT(InputData[[#This Row],[DATE]],"mmm")</f>
        <v>Mar</v>
      </c>
      <c r="P67" s="1">
        <f>YEAR(InputData[[#This Row],[DATE]])</f>
        <v>2021</v>
      </c>
    </row>
    <row r="68" spans="1:16" x14ac:dyDescent="0.3">
      <c r="A68" s="2">
        <v>44280</v>
      </c>
      <c r="B68" s="1" t="s">
        <v>59</v>
      </c>
      <c r="C68">
        <v>14</v>
      </c>
      <c r="D68" s="1" t="s">
        <v>111</v>
      </c>
      <c r="E68" s="1" t="s">
        <v>112</v>
      </c>
      <c r="F68">
        <v>0</v>
      </c>
      <c r="G68" s="1" t="str">
        <f>VLOOKUP(InputData[[#This Row],[PRODUCT ID]],MasterData[],2,0)</f>
        <v>Product24</v>
      </c>
      <c r="H68" s="1" t="str">
        <f>VLOOKUP(InputData[[#This Row],[PRODUCT ID]],MasterData[],3,0)</f>
        <v>Category03</v>
      </c>
      <c r="I68" s="1" t="str">
        <f>VLOOKUP(InputData[[#This Row],[PRODUCT ID]],MasterData[],4,0)</f>
        <v>Ft</v>
      </c>
      <c r="J68" s="3">
        <f>VLOOKUP(InputData[[#This Row],[PRODUCT ID]],MasterData[],5,0)</f>
        <v>144</v>
      </c>
      <c r="K68" s="3">
        <f>VLOOKUP(InputData[[#This Row],[PRODUCT ID]],MasterData[],6,0)</f>
        <v>156.96</v>
      </c>
      <c r="L68" s="3">
        <f>InputData[[#This Row],[BUYING PRIZE]]*InputData[[#This Row],[QUANTITY]]</f>
        <v>2016</v>
      </c>
      <c r="M68" s="3">
        <f>InputData[[#This Row],[SELLING PRICE]]*InputData[[#This Row],[QUANTITY]]*(1-InputData[[#This Row],[DISCOUNT %]])</f>
        <v>2197.44</v>
      </c>
      <c r="N68" s="1">
        <f>DAY(InputData[[#This Row],[DATE]])</f>
        <v>25</v>
      </c>
      <c r="O68" s="1" t="str">
        <f>TEXT(InputData[[#This Row],[DATE]],"mmm")</f>
        <v>Mar</v>
      </c>
      <c r="P68" s="1">
        <f>YEAR(InputData[[#This Row],[DATE]])</f>
        <v>2021</v>
      </c>
    </row>
    <row r="69" spans="1:16" x14ac:dyDescent="0.3">
      <c r="A69" s="2">
        <v>44280</v>
      </c>
      <c r="B69" s="1" t="s">
        <v>20</v>
      </c>
      <c r="C69">
        <v>4</v>
      </c>
      <c r="D69" s="1" t="s">
        <v>113</v>
      </c>
      <c r="E69" s="1" t="s">
        <v>112</v>
      </c>
      <c r="F69">
        <v>0</v>
      </c>
      <c r="G69" s="1" t="str">
        <f>VLOOKUP(InputData[[#This Row],[PRODUCT ID]],MasterData[],2,0)</f>
        <v>Product06</v>
      </c>
      <c r="H69" s="1" t="str">
        <f>VLOOKUP(InputData[[#This Row],[PRODUCT ID]],MasterData[],3,0)</f>
        <v>Category01</v>
      </c>
      <c r="I69" s="1" t="str">
        <f>VLOOKUP(InputData[[#This Row],[PRODUCT ID]],MasterData[],4,0)</f>
        <v>Kg</v>
      </c>
      <c r="J69" s="3">
        <f>VLOOKUP(InputData[[#This Row],[PRODUCT ID]],MasterData[],5,0)</f>
        <v>75</v>
      </c>
      <c r="K69" s="3">
        <f>VLOOKUP(InputData[[#This Row],[PRODUCT ID]],MasterData[],6,0)</f>
        <v>85.5</v>
      </c>
      <c r="L69" s="3">
        <f>InputData[[#This Row],[BUYING PRIZE]]*InputData[[#This Row],[QUANTITY]]</f>
        <v>300</v>
      </c>
      <c r="M69" s="3">
        <f>InputData[[#This Row],[SELLING PRICE]]*InputData[[#This Row],[QUANTITY]]*(1-InputData[[#This Row],[DISCOUNT %]])</f>
        <v>342</v>
      </c>
      <c r="N69" s="1">
        <f>DAY(InputData[[#This Row],[DATE]])</f>
        <v>25</v>
      </c>
      <c r="O69" s="1" t="str">
        <f>TEXT(InputData[[#This Row],[DATE]],"mmm")</f>
        <v>Mar</v>
      </c>
      <c r="P69" s="1">
        <f>YEAR(InputData[[#This Row],[DATE]])</f>
        <v>2021</v>
      </c>
    </row>
    <row r="70" spans="1:16" x14ac:dyDescent="0.3">
      <c r="A70" s="2">
        <v>44280</v>
      </c>
      <c r="B70" s="1" t="s">
        <v>70</v>
      </c>
      <c r="C70">
        <v>8</v>
      </c>
      <c r="D70" s="1" t="s">
        <v>113</v>
      </c>
      <c r="E70" s="1" t="s">
        <v>112</v>
      </c>
      <c r="F70">
        <v>0</v>
      </c>
      <c r="G70" s="1" t="str">
        <f>VLOOKUP(InputData[[#This Row],[PRODUCT ID]],MasterData[],2,0)</f>
        <v>Product29</v>
      </c>
      <c r="H70" s="1" t="str">
        <f>VLOOKUP(InputData[[#This Row],[PRODUCT ID]],MasterData[],3,0)</f>
        <v>Category04</v>
      </c>
      <c r="I70" s="1" t="str">
        <f>VLOOKUP(InputData[[#This Row],[PRODUCT ID]],MasterData[],4,0)</f>
        <v>Lt</v>
      </c>
      <c r="J70" s="3">
        <f>VLOOKUP(InputData[[#This Row],[PRODUCT ID]],MasterData[],5,0)</f>
        <v>47</v>
      </c>
      <c r="K70" s="3">
        <f>VLOOKUP(InputData[[#This Row],[PRODUCT ID]],MasterData[],6,0)</f>
        <v>53.11</v>
      </c>
      <c r="L70" s="3">
        <f>InputData[[#This Row],[BUYING PRIZE]]*InputData[[#This Row],[QUANTITY]]</f>
        <v>376</v>
      </c>
      <c r="M70" s="3">
        <f>InputData[[#This Row],[SELLING PRICE]]*InputData[[#This Row],[QUANTITY]]*(1-InputData[[#This Row],[DISCOUNT %]])</f>
        <v>424.88</v>
      </c>
      <c r="N70" s="1">
        <f>DAY(InputData[[#This Row],[DATE]])</f>
        <v>25</v>
      </c>
      <c r="O70" s="1" t="str">
        <f>TEXT(InputData[[#This Row],[DATE]],"mmm")</f>
        <v>Mar</v>
      </c>
      <c r="P70" s="1">
        <f>YEAR(InputData[[#This Row],[DATE]])</f>
        <v>2021</v>
      </c>
    </row>
    <row r="71" spans="1:16" x14ac:dyDescent="0.3">
      <c r="A71" s="2">
        <v>44280</v>
      </c>
      <c r="B71" s="1" t="s">
        <v>89</v>
      </c>
      <c r="C71">
        <v>2</v>
      </c>
      <c r="D71" s="1" t="s">
        <v>113</v>
      </c>
      <c r="E71" s="1" t="s">
        <v>111</v>
      </c>
      <c r="F71">
        <v>0</v>
      </c>
      <c r="G71" s="1" t="str">
        <f>VLOOKUP(InputData[[#This Row],[PRODUCT ID]],MasterData[],2,0)</f>
        <v>Product38</v>
      </c>
      <c r="H71" s="1" t="str">
        <f>VLOOKUP(InputData[[#This Row],[PRODUCT ID]],MasterData[],3,0)</f>
        <v>Category05</v>
      </c>
      <c r="I71" s="1" t="str">
        <f>VLOOKUP(InputData[[#This Row],[PRODUCT ID]],MasterData[],4,0)</f>
        <v>Kg</v>
      </c>
      <c r="J71" s="3">
        <f>VLOOKUP(InputData[[#This Row],[PRODUCT ID]],MasterData[],5,0)</f>
        <v>72</v>
      </c>
      <c r="K71" s="3">
        <f>VLOOKUP(InputData[[#This Row],[PRODUCT ID]],MasterData[],6,0)</f>
        <v>79.92</v>
      </c>
      <c r="L71" s="3">
        <f>InputData[[#This Row],[BUYING PRIZE]]*InputData[[#This Row],[QUANTITY]]</f>
        <v>144</v>
      </c>
      <c r="M71" s="3">
        <f>InputData[[#This Row],[SELLING PRICE]]*InputData[[#This Row],[QUANTITY]]*(1-InputData[[#This Row],[DISCOUNT %]])</f>
        <v>159.84</v>
      </c>
      <c r="N71" s="1">
        <f>DAY(InputData[[#This Row],[DATE]])</f>
        <v>25</v>
      </c>
      <c r="O71" s="1" t="str">
        <f>TEXT(InputData[[#This Row],[DATE]],"mmm")</f>
        <v>Mar</v>
      </c>
      <c r="P71" s="1">
        <f>YEAR(InputData[[#This Row],[DATE]])</f>
        <v>2021</v>
      </c>
    </row>
    <row r="72" spans="1:16" x14ac:dyDescent="0.3">
      <c r="A72" s="2">
        <v>44281</v>
      </c>
      <c r="B72" s="1" t="s">
        <v>6</v>
      </c>
      <c r="C72">
        <v>4</v>
      </c>
      <c r="D72" s="1" t="s">
        <v>113</v>
      </c>
      <c r="E72" s="1" t="s">
        <v>112</v>
      </c>
      <c r="F72">
        <v>0</v>
      </c>
      <c r="G72" s="1" t="str">
        <f>VLOOKUP(InputData[[#This Row],[PRODUCT ID]],MasterData[],2,0)</f>
        <v>Product01</v>
      </c>
      <c r="H72" s="1" t="str">
        <f>VLOOKUP(InputData[[#This Row],[PRODUCT ID]],MasterData[],3,0)</f>
        <v>Category01</v>
      </c>
      <c r="I72" s="1" t="str">
        <f>VLOOKUP(InputData[[#This Row],[PRODUCT ID]],MasterData[],4,0)</f>
        <v>Kg</v>
      </c>
      <c r="J72" s="3">
        <f>VLOOKUP(InputData[[#This Row],[PRODUCT ID]],MasterData[],5,0)</f>
        <v>98</v>
      </c>
      <c r="K72" s="3">
        <f>VLOOKUP(InputData[[#This Row],[PRODUCT ID]],MasterData[],6,0)</f>
        <v>103.88</v>
      </c>
      <c r="L72" s="3">
        <f>InputData[[#This Row],[BUYING PRIZE]]*InputData[[#This Row],[QUANTITY]]</f>
        <v>392</v>
      </c>
      <c r="M72" s="3">
        <f>InputData[[#This Row],[SELLING PRICE]]*InputData[[#This Row],[QUANTITY]]*(1-InputData[[#This Row],[DISCOUNT %]])</f>
        <v>415.52</v>
      </c>
      <c r="N72" s="1">
        <f>DAY(InputData[[#This Row],[DATE]])</f>
        <v>26</v>
      </c>
      <c r="O72" s="1" t="str">
        <f>TEXT(InputData[[#This Row],[DATE]],"mmm")</f>
        <v>Mar</v>
      </c>
      <c r="P72" s="1">
        <f>YEAR(InputData[[#This Row],[DATE]])</f>
        <v>2021</v>
      </c>
    </row>
    <row r="73" spans="1:16" x14ac:dyDescent="0.3">
      <c r="A73" s="2">
        <v>44281</v>
      </c>
      <c r="B73" s="1" t="s">
        <v>97</v>
      </c>
      <c r="C73">
        <v>1</v>
      </c>
      <c r="D73" s="1" t="s">
        <v>113</v>
      </c>
      <c r="E73" s="1" t="s">
        <v>112</v>
      </c>
      <c r="F73">
        <v>0</v>
      </c>
      <c r="G73" s="1" t="str">
        <f>VLOOKUP(InputData[[#This Row],[PRODUCT ID]],MasterData[],2,0)</f>
        <v>Product42</v>
      </c>
      <c r="H73" s="1" t="str">
        <f>VLOOKUP(InputData[[#This Row],[PRODUCT ID]],MasterData[],3,0)</f>
        <v>Category05</v>
      </c>
      <c r="I73" s="1" t="str">
        <f>VLOOKUP(InputData[[#This Row],[PRODUCT ID]],MasterData[],4,0)</f>
        <v>Ft</v>
      </c>
      <c r="J73" s="3">
        <f>VLOOKUP(InputData[[#This Row],[PRODUCT ID]],MasterData[],5,0)</f>
        <v>120</v>
      </c>
      <c r="K73" s="3">
        <f>VLOOKUP(InputData[[#This Row],[PRODUCT ID]],MasterData[],6,0)</f>
        <v>162</v>
      </c>
      <c r="L73" s="3">
        <f>InputData[[#This Row],[BUYING PRIZE]]*InputData[[#This Row],[QUANTITY]]</f>
        <v>120</v>
      </c>
      <c r="M73" s="3">
        <f>InputData[[#This Row],[SELLING PRICE]]*InputData[[#This Row],[QUANTITY]]*(1-InputData[[#This Row],[DISCOUNT %]])</f>
        <v>162</v>
      </c>
      <c r="N73" s="1">
        <f>DAY(InputData[[#This Row],[DATE]])</f>
        <v>26</v>
      </c>
      <c r="O73" s="1" t="str">
        <f>TEXT(InputData[[#This Row],[DATE]],"mmm")</f>
        <v>Mar</v>
      </c>
      <c r="P73" s="1">
        <f>YEAR(InputData[[#This Row],[DATE]])</f>
        <v>2021</v>
      </c>
    </row>
    <row r="74" spans="1:16" x14ac:dyDescent="0.3">
      <c r="A74" s="2">
        <v>44281</v>
      </c>
      <c r="B74" s="1" t="s">
        <v>29</v>
      </c>
      <c r="C74">
        <v>9</v>
      </c>
      <c r="D74" s="1" t="s">
        <v>113</v>
      </c>
      <c r="E74" s="1" t="s">
        <v>111</v>
      </c>
      <c r="F74">
        <v>0</v>
      </c>
      <c r="G74" s="1" t="str">
        <f>VLOOKUP(InputData[[#This Row],[PRODUCT ID]],MasterData[],2,0)</f>
        <v>Product10</v>
      </c>
      <c r="H74" s="1" t="str">
        <f>VLOOKUP(InputData[[#This Row],[PRODUCT ID]],MasterData[],3,0)</f>
        <v>Category02</v>
      </c>
      <c r="I74" s="1" t="str">
        <f>VLOOKUP(InputData[[#This Row],[PRODUCT ID]],MasterData[],4,0)</f>
        <v>Ft</v>
      </c>
      <c r="J74" s="3">
        <f>VLOOKUP(InputData[[#This Row],[PRODUCT ID]],MasterData[],5,0)</f>
        <v>148</v>
      </c>
      <c r="K74" s="3">
        <f>VLOOKUP(InputData[[#This Row],[PRODUCT ID]],MasterData[],6,0)</f>
        <v>164.28</v>
      </c>
      <c r="L74" s="3">
        <f>InputData[[#This Row],[BUYING PRIZE]]*InputData[[#This Row],[QUANTITY]]</f>
        <v>1332</v>
      </c>
      <c r="M74" s="3">
        <f>InputData[[#This Row],[SELLING PRICE]]*InputData[[#This Row],[QUANTITY]]*(1-InputData[[#This Row],[DISCOUNT %]])</f>
        <v>1478.52</v>
      </c>
      <c r="N74" s="1">
        <f>DAY(InputData[[#This Row],[DATE]])</f>
        <v>26</v>
      </c>
      <c r="O74" s="1" t="str">
        <f>TEXT(InputData[[#This Row],[DATE]],"mmm")</f>
        <v>Mar</v>
      </c>
      <c r="P74" s="1">
        <f>YEAR(InputData[[#This Row],[DATE]])</f>
        <v>2021</v>
      </c>
    </row>
    <row r="75" spans="1:16" x14ac:dyDescent="0.3">
      <c r="A75" s="2">
        <v>44282</v>
      </c>
      <c r="B75" s="1" t="s">
        <v>72</v>
      </c>
      <c r="C75">
        <v>3</v>
      </c>
      <c r="D75" s="1" t="s">
        <v>113</v>
      </c>
      <c r="E75" s="1" t="s">
        <v>111</v>
      </c>
      <c r="F75">
        <v>0</v>
      </c>
      <c r="G75" s="1" t="str">
        <f>VLOOKUP(InputData[[#This Row],[PRODUCT ID]],MasterData[],2,0)</f>
        <v>Product30</v>
      </c>
      <c r="H75" s="1" t="str">
        <f>VLOOKUP(InputData[[#This Row],[PRODUCT ID]],MasterData[],3,0)</f>
        <v>Category04</v>
      </c>
      <c r="I75" s="1" t="str">
        <f>VLOOKUP(InputData[[#This Row],[PRODUCT ID]],MasterData[],4,0)</f>
        <v>Ft</v>
      </c>
      <c r="J75" s="3">
        <f>VLOOKUP(InputData[[#This Row],[PRODUCT ID]],MasterData[],5,0)</f>
        <v>148</v>
      </c>
      <c r="K75" s="3">
        <f>VLOOKUP(InputData[[#This Row],[PRODUCT ID]],MasterData[],6,0)</f>
        <v>201.28</v>
      </c>
      <c r="L75" s="3">
        <f>InputData[[#This Row],[BUYING PRIZE]]*InputData[[#This Row],[QUANTITY]]</f>
        <v>444</v>
      </c>
      <c r="M75" s="3">
        <f>InputData[[#This Row],[SELLING PRICE]]*InputData[[#This Row],[QUANTITY]]*(1-InputData[[#This Row],[DISCOUNT %]])</f>
        <v>603.84</v>
      </c>
      <c r="N75" s="1">
        <f>DAY(InputData[[#This Row],[DATE]])</f>
        <v>27</v>
      </c>
      <c r="O75" s="1" t="str">
        <f>TEXT(InputData[[#This Row],[DATE]],"mmm")</f>
        <v>Mar</v>
      </c>
      <c r="P75" s="1">
        <f>YEAR(InputData[[#This Row],[DATE]])</f>
        <v>2021</v>
      </c>
    </row>
    <row r="76" spans="1:16" x14ac:dyDescent="0.3">
      <c r="A76" s="2">
        <v>44283</v>
      </c>
      <c r="B76" s="1" t="s">
        <v>22</v>
      </c>
      <c r="C76">
        <v>8</v>
      </c>
      <c r="D76" s="1" t="s">
        <v>111</v>
      </c>
      <c r="E76" s="1" t="s">
        <v>112</v>
      </c>
      <c r="F76">
        <v>0</v>
      </c>
      <c r="G76" s="1" t="str">
        <f>VLOOKUP(InputData[[#This Row],[PRODUCT ID]],MasterData[],2,0)</f>
        <v>Product07</v>
      </c>
      <c r="H76" s="1" t="str">
        <f>VLOOKUP(InputData[[#This Row],[PRODUCT ID]],MasterData[],3,0)</f>
        <v>Category01</v>
      </c>
      <c r="I76" s="1" t="str">
        <f>VLOOKUP(InputData[[#This Row],[PRODUCT ID]],MasterData[],4,0)</f>
        <v>Lt</v>
      </c>
      <c r="J76" s="3">
        <f>VLOOKUP(InputData[[#This Row],[PRODUCT ID]],MasterData[],5,0)</f>
        <v>43</v>
      </c>
      <c r="K76" s="3">
        <f>VLOOKUP(InputData[[#This Row],[PRODUCT ID]],MasterData[],6,0)</f>
        <v>47.730000000000004</v>
      </c>
      <c r="L76" s="3">
        <f>InputData[[#This Row],[BUYING PRIZE]]*InputData[[#This Row],[QUANTITY]]</f>
        <v>344</v>
      </c>
      <c r="M76" s="3">
        <f>InputData[[#This Row],[SELLING PRICE]]*InputData[[#This Row],[QUANTITY]]*(1-InputData[[#This Row],[DISCOUNT %]])</f>
        <v>381.84000000000003</v>
      </c>
      <c r="N76" s="1">
        <f>DAY(InputData[[#This Row],[DATE]])</f>
        <v>28</v>
      </c>
      <c r="O76" s="1" t="str">
        <f>TEXT(InputData[[#This Row],[DATE]],"mmm")</f>
        <v>Mar</v>
      </c>
      <c r="P76" s="1">
        <f>YEAR(InputData[[#This Row],[DATE]])</f>
        <v>2021</v>
      </c>
    </row>
    <row r="77" spans="1:16" x14ac:dyDescent="0.3">
      <c r="A77" s="2">
        <v>44285</v>
      </c>
      <c r="B77" s="1" t="s">
        <v>89</v>
      </c>
      <c r="C77">
        <v>1</v>
      </c>
      <c r="D77" s="1" t="s">
        <v>111</v>
      </c>
      <c r="E77" s="1" t="s">
        <v>112</v>
      </c>
      <c r="F77">
        <v>0</v>
      </c>
      <c r="G77" s="1" t="str">
        <f>VLOOKUP(InputData[[#This Row],[PRODUCT ID]],MasterData[],2,0)</f>
        <v>Product38</v>
      </c>
      <c r="H77" s="1" t="str">
        <f>VLOOKUP(InputData[[#This Row],[PRODUCT ID]],MasterData[],3,0)</f>
        <v>Category05</v>
      </c>
      <c r="I77" s="1" t="str">
        <f>VLOOKUP(InputData[[#This Row],[PRODUCT ID]],MasterData[],4,0)</f>
        <v>Kg</v>
      </c>
      <c r="J77" s="3">
        <f>VLOOKUP(InputData[[#This Row],[PRODUCT ID]],MasterData[],5,0)</f>
        <v>72</v>
      </c>
      <c r="K77" s="3">
        <f>VLOOKUP(InputData[[#This Row],[PRODUCT ID]],MasterData[],6,0)</f>
        <v>79.92</v>
      </c>
      <c r="L77" s="3">
        <f>InputData[[#This Row],[BUYING PRIZE]]*InputData[[#This Row],[QUANTITY]]</f>
        <v>72</v>
      </c>
      <c r="M77" s="3">
        <f>InputData[[#This Row],[SELLING PRICE]]*InputData[[#This Row],[QUANTITY]]*(1-InputData[[#This Row],[DISCOUNT %]])</f>
        <v>79.92</v>
      </c>
      <c r="N77" s="1">
        <f>DAY(InputData[[#This Row],[DATE]])</f>
        <v>30</v>
      </c>
      <c r="O77" s="1" t="str">
        <f>TEXT(InputData[[#This Row],[DATE]],"mmm")</f>
        <v>Mar</v>
      </c>
      <c r="P77" s="1">
        <f>YEAR(InputData[[#This Row],[DATE]])</f>
        <v>2021</v>
      </c>
    </row>
    <row r="78" spans="1:16" x14ac:dyDescent="0.3">
      <c r="A78" s="2">
        <v>44286</v>
      </c>
      <c r="B78" s="1" t="s">
        <v>97</v>
      </c>
      <c r="C78">
        <v>3</v>
      </c>
      <c r="D78" s="1" t="s">
        <v>113</v>
      </c>
      <c r="E78" s="1" t="s">
        <v>112</v>
      </c>
      <c r="F78">
        <v>0</v>
      </c>
      <c r="G78" s="1" t="str">
        <f>VLOOKUP(InputData[[#This Row],[PRODUCT ID]],MasterData[],2,0)</f>
        <v>Product42</v>
      </c>
      <c r="H78" s="1" t="str">
        <f>VLOOKUP(InputData[[#This Row],[PRODUCT ID]],MasterData[],3,0)</f>
        <v>Category05</v>
      </c>
      <c r="I78" s="1" t="str">
        <f>VLOOKUP(InputData[[#This Row],[PRODUCT ID]],MasterData[],4,0)</f>
        <v>Ft</v>
      </c>
      <c r="J78" s="3">
        <f>VLOOKUP(InputData[[#This Row],[PRODUCT ID]],MasterData[],5,0)</f>
        <v>120</v>
      </c>
      <c r="K78" s="3">
        <f>VLOOKUP(InputData[[#This Row],[PRODUCT ID]],MasterData[],6,0)</f>
        <v>162</v>
      </c>
      <c r="L78" s="3">
        <f>InputData[[#This Row],[BUYING PRIZE]]*InputData[[#This Row],[QUANTITY]]</f>
        <v>360</v>
      </c>
      <c r="M78" s="3">
        <f>InputData[[#This Row],[SELLING PRICE]]*InputData[[#This Row],[QUANTITY]]*(1-InputData[[#This Row],[DISCOUNT %]])</f>
        <v>486</v>
      </c>
      <c r="N78" s="1">
        <f>DAY(InputData[[#This Row],[DATE]])</f>
        <v>31</v>
      </c>
      <c r="O78" s="1" t="str">
        <f>TEXT(InputData[[#This Row],[DATE]],"mmm")</f>
        <v>Mar</v>
      </c>
      <c r="P78" s="1">
        <f>YEAR(InputData[[#This Row],[DATE]])</f>
        <v>2021</v>
      </c>
    </row>
    <row r="79" spans="1:16" x14ac:dyDescent="0.3">
      <c r="A79" s="2">
        <v>44290</v>
      </c>
      <c r="B79" s="1" t="s">
        <v>93</v>
      </c>
      <c r="C79">
        <v>4</v>
      </c>
      <c r="D79" s="1" t="s">
        <v>113</v>
      </c>
      <c r="E79" s="1" t="s">
        <v>112</v>
      </c>
      <c r="F79">
        <v>0</v>
      </c>
      <c r="G79" s="1" t="str">
        <f>VLOOKUP(InputData[[#This Row],[PRODUCT ID]],MasterData[],2,0)</f>
        <v>Product40</v>
      </c>
      <c r="H79" s="1" t="str">
        <f>VLOOKUP(InputData[[#This Row],[PRODUCT ID]],MasterData[],3,0)</f>
        <v>Category05</v>
      </c>
      <c r="I79" s="1" t="str">
        <f>VLOOKUP(InputData[[#This Row],[PRODUCT ID]],MasterData[],4,0)</f>
        <v>Kg</v>
      </c>
      <c r="J79" s="3">
        <f>VLOOKUP(InputData[[#This Row],[PRODUCT ID]],MasterData[],5,0)</f>
        <v>90</v>
      </c>
      <c r="K79" s="3">
        <f>VLOOKUP(InputData[[#This Row],[PRODUCT ID]],MasterData[],6,0)</f>
        <v>115.2</v>
      </c>
      <c r="L79" s="3">
        <f>InputData[[#This Row],[BUYING PRIZE]]*InputData[[#This Row],[QUANTITY]]</f>
        <v>360</v>
      </c>
      <c r="M79" s="3">
        <f>InputData[[#This Row],[SELLING PRICE]]*InputData[[#This Row],[QUANTITY]]*(1-InputData[[#This Row],[DISCOUNT %]])</f>
        <v>460.8</v>
      </c>
      <c r="N79" s="1">
        <f>DAY(InputData[[#This Row],[DATE]])</f>
        <v>4</v>
      </c>
      <c r="O79" s="1" t="str">
        <f>TEXT(InputData[[#This Row],[DATE]],"mmm")</f>
        <v>Apr</v>
      </c>
      <c r="P79" s="1">
        <f>YEAR(InputData[[#This Row],[DATE]])</f>
        <v>2021</v>
      </c>
    </row>
    <row r="80" spans="1:16" x14ac:dyDescent="0.3">
      <c r="A80" s="2">
        <v>44290</v>
      </c>
      <c r="B80" s="1" t="s">
        <v>26</v>
      </c>
      <c r="C80">
        <v>9</v>
      </c>
      <c r="D80" s="1" t="s">
        <v>111</v>
      </c>
      <c r="E80" s="1" t="s">
        <v>112</v>
      </c>
      <c r="F80">
        <v>0</v>
      </c>
      <c r="G80" s="1" t="str">
        <f>VLOOKUP(InputData[[#This Row],[PRODUCT ID]],MasterData[],2,0)</f>
        <v>Product09</v>
      </c>
      <c r="H80" s="1" t="str">
        <f>VLOOKUP(InputData[[#This Row],[PRODUCT ID]],MasterData[],3,0)</f>
        <v>Category01</v>
      </c>
      <c r="I80" s="1" t="str">
        <f>VLOOKUP(InputData[[#This Row],[PRODUCT ID]],MasterData[],4,0)</f>
        <v>No.</v>
      </c>
      <c r="J80" s="3">
        <f>VLOOKUP(InputData[[#This Row],[PRODUCT ID]],MasterData[],5,0)</f>
        <v>6</v>
      </c>
      <c r="K80" s="3">
        <f>VLOOKUP(InputData[[#This Row],[PRODUCT ID]],MasterData[],6,0)</f>
        <v>7.8599999999999994</v>
      </c>
      <c r="L80" s="3">
        <f>InputData[[#This Row],[BUYING PRIZE]]*InputData[[#This Row],[QUANTITY]]</f>
        <v>54</v>
      </c>
      <c r="M80" s="3">
        <f>InputData[[#This Row],[SELLING PRICE]]*InputData[[#This Row],[QUANTITY]]*(1-InputData[[#This Row],[DISCOUNT %]])</f>
        <v>70.739999999999995</v>
      </c>
      <c r="N80" s="1">
        <f>DAY(InputData[[#This Row],[DATE]])</f>
        <v>4</v>
      </c>
      <c r="O80" s="1" t="str">
        <f>TEXT(InputData[[#This Row],[DATE]],"mmm")</f>
        <v>Apr</v>
      </c>
      <c r="P80" s="1">
        <f>YEAR(InputData[[#This Row],[DATE]])</f>
        <v>2021</v>
      </c>
    </row>
    <row r="81" spans="1:16" x14ac:dyDescent="0.3">
      <c r="A81" s="2">
        <v>44291</v>
      </c>
      <c r="B81" s="1" t="s">
        <v>74</v>
      </c>
      <c r="C81">
        <v>15</v>
      </c>
      <c r="D81" s="1" t="s">
        <v>111</v>
      </c>
      <c r="E81" s="1" t="s">
        <v>111</v>
      </c>
      <c r="F81">
        <v>0</v>
      </c>
      <c r="G81" s="1" t="str">
        <f>VLOOKUP(InputData[[#This Row],[PRODUCT ID]],MasterData[],2,0)</f>
        <v>Product31</v>
      </c>
      <c r="H81" s="1" t="str">
        <f>VLOOKUP(InputData[[#This Row],[PRODUCT ID]],MasterData[],3,0)</f>
        <v>Category04</v>
      </c>
      <c r="I81" s="1" t="str">
        <f>VLOOKUP(InputData[[#This Row],[PRODUCT ID]],MasterData[],4,0)</f>
        <v>Kg</v>
      </c>
      <c r="J81" s="3">
        <f>VLOOKUP(InputData[[#This Row],[PRODUCT ID]],MasterData[],5,0)</f>
        <v>93</v>
      </c>
      <c r="K81" s="3">
        <f>VLOOKUP(InputData[[#This Row],[PRODUCT ID]],MasterData[],6,0)</f>
        <v>104.16</v>
      </c>
      <c r="L81" s="3">
        <f>InputData[[#This Row],[BUYING PRIZE]]*InputData[[#This Row],[QUANTITY]]</f>
        <v>1395</v>
      </c>
      <c r="M81" s="3">
        <f>InputData[[#This Row],[SELLING PRICE]]*InputData[[#This Row],[QUANTITY]]*(1-InputData[[#This Row],[DISCOUNT %]])</f>
        <v>1562.3999999999999</v>
      </c>
      <c r="N81" s="1">
        <f>DAY(InputData[[#This Row],[DATE]])</f>
        <v>5</v>
      </c>
      <c r="O81" s="1" t="str">
        <f>TEXT(InputData[[#This Row],[DATE]],"mmm")</f>
        <v>Apr</v>
      </c>
      <c r="P81" s="1">
        <f>YEAR(InputData[[#This Row],[DATE]])</f>
        <v>2021</v>
      </c>
    </row>
    <row r="82" spans="1:16" x14ac:dyDescent="0.3">
      <c r="A82" s="2">
        <v>44295</v>
      </c>
      <c r="B82" s="1" t="s">
        <v>17</v>
      </c>
      <c r="C82">
        <v>3</v>
      </c>
      <c r="D82" s="1" t="s">
        <v>111</v>
      </c>
      <c r="E82" s="1" t="s">
        <v>111</v>
      </c>
      <c r="F82">
        <v>0</v>
      </c>
      <c r="G82" s="1" t="str">
        <f>VLOOKUP(InputData[[#This Row],[PRODUCT ID]],MasterData[],2,0)</f>
        <v>Product05</v>
      </c>
      <c r="H82" s="1" t="str">
        <f>VLOOKUP(InputData[[#This Row],[PRODUCT ID]],MasterData[],3,0)</f>
        <v>Category01</v>
      </c>
      <c r="I82" s="1" t="str">
        <f>VLOOKUP(InputData[[#This Row],[PRODUCT ID]],MasterData[],4,0)</f>
        <v>Ft</v>
      </c>
      <c r="J82" s="3">
        <f>VLOOKUP(InputData[[#This Row],[PRODUCT ID]],MasterData[],5,0)</f>
        <v>133</v>
      </c>
      <c r="K82" s="3">
        <f>VLOOKUP(InputData[[#This Row],[PRODUCT ID]],MasterData[],6,0)</f>
        <v>155.61000000000001</v>
      </c>
      <c r="L82" s="3">
        <f>InputData[[#This Row],[BUYING PRIZE]]*InputData[[#This Row],[QUANTITY]]</f>
        <v>399</v>
      </c>
      <c r="M82" s="3">
        <f>InputData[[#This Row],[SELLING PRICE]]*InputData[[#This Row],[QUANTITY]]*(1-InputData[[#This Row],[DISCOUNT %]])</f>
        <v>466.83000000000004</v>
      </c>
      <c r="N82" s="1">
        <f>DAY(InputData[[#This Row],[DATE]])</f>
        <v>9</v>
      </c>
      <c r="O82" s="1" t="str">
        <f>TEXT(InputData[[#This Row],[DATE]],"mmm")</f>
        <v>Apr</v>
      </c>
      <c r="P82" s="1">
        <f>YEAR(InputData[[#This Row],[DATE]])</f>
        <v>2021</v>
      </c>
    </row>
    <row r="83" spans="1:16" x14ac:dyDescent="0.3">
      <c r="A83" s="2">
        <v>44296</v>
      </c>
      <c r="B83" s="1" t="s">
        <v>55</v>
      </c>
      <c r="C83">
        <v>14</v>
      </c>
      <c r="D83" s="1" t="s">
        <v>113</v>
      </c>
      <c r="E83" s="1" t="s">
        <v>111</v>
      </c>
      <c r="F83">
        <v>0</v>
      </c>
      <c r="G83" s="1" t="str">
        <f>VLOOKUP(InputData[[#This Row],[PRODUCT ID]],MasterData[],2,0)</f>
        <v>Product22</v>
      </c>
      <c r="H83" s="1" t="str">
        <f>VLOOKUP(InputData[[#This Row],[PRODUCT ID]],MasterData[],3,0)</f>
        <v>Category03</v>
      </c>
      <c r="I83" s="1" t="str">
        <f>VLOOKUP(InputData[[#This Row],[PRODUCT ID]],MasterData[],4,0)</f>
        <v>Ft</v>
      </c>
      <c r="J83" s="3">
        <f>VLOOKUP(InputData[[#This Row],[PRODUCT ID]],MasterData[],5,0)</f>
        <v>121</v>
      </c>
      <c r="K83" s="3">
        <f>VLOOKUP(InputData[[#This Row],[PRODUCT ID]],MasterData[],6,0)</f>
        <v>141.57</v>
      </c>
      <c r="L83" s="3">
        <f>InputData[[#This Row],[BUYING PRIZE]]*InputData[[#This Row],[QUANTITY]]</f>
        <v>1694</v>
      </c>
      <c r="M83" s="3">
        <f>InputData[[#This Row],[SELLING PRICE]]*InputData[[#This Row],[QUANTITY]]*(1-InputData[[#This Row],[DISCOUNT %]])</f>
        <v>1981.98</v>
      </c>
      <c r="N83" s="1">
        <f>DAY(InputData[[#This Row],[DATE]])</f>
        <v>10</v>
      </c>
      <c r="O83" s="1" t="str">
        <f>TEXT(InputData[[#This Row],[DATE]],"mmm")</f>
        <v>Apr</v>
      </c>
      <c r="P83" s="1">
        <f>YEAR(InputData[[#This Row],[DATE]])</f>
        <v>2021</v>
      </c>
    </row>
    <row r="84" spans="1:16" x14ac:dyDescent="0.3">
      <c r="A84" s="2">
        <v>44298</v>
      </c>
      <c r="B84" s="1" t="s">
        <v>86</v>
      </c>
      <c r="C84">
        <v>3</v>
      </c>
      <c r="D84" s="1" t="s">
        <v>113</v>
      </c>
      <c r="E84" s="1" t="s">
        <v>112</v>
      </c>
      <c r="F84">
        <v>0</v>
      </c>
      <c r="G84" s="1" t="str">
        <f>VLOOKUP(InputData[[#This Row],[PRODUCT ID]],MasterData[],2,0)</f>
        <v>Product37</v>
      </c>
      <c r="H84" s="1" t="str">
        <f>VLOOKUP(InputData[[#This Row],[PRODUCT ID]],MasterData[],3,0)</f>
        <v>Category05</v>
      </c>
      <c r="I84" s="1" t="str">
        <f>VLOOKUP(InputData[[#This Row],[PRODUCT ID]],MasterData[],4,0)</f>
        <v>Kg</v>
      </c>
      <c r="J84" s="3">
        <f>VLOOKUP(InputData[[#This Row],[PRODUCT ID]],MasterData[],5,0)</f>
        <v>67</v>
      </c>
      <c r="K84" s="3">
        <f>VLOOKUP(InputData[[#This Row],[PRODUCT ID]],MasterData[],6,0)</f>
        <v>85.76</v>
      </c>
      <c r="L84" s="3">
        <f>InputData[[#This Row],[BUYING PRIZE]]*InputData[[#This Row],[QUANTITY]]</f>
        <v>201</v>
      </c>
      <c r="M84" s="3">
        <f>InputData[[#This Row],[SELLING PRICE]]*InputData[[#This Row],[QUANTITY]]*(1-InputData[[#This Row],[DISCOUNT %]])</f>
        <v>257.28000000000003</v>
      </c>
      <c r="N84" s="1">
        <f>DAY(InputData[[#This Row],[DATE]])</f>
        <v>12</v>
      </c>
      <c r="O84" s="1" t="str">
        <f>TEXT(InputData[[#This Row],[DATE]],"mmm")</f>
        <v>Apr</v>
      </c>
      <c r="P84" s="1">
        <f>YEAR(InputData[[#This Row],[DATE]])</f>
        <v>2021</v>
      </c>
    </row>
    <row r="85" spans="1:16" x14ac:dyDescent="0.3">
      <c r="A85" s="2">
        <v>44298</v>
      </c>
      <c r="B85" s="1" t="s">
        <v>70</v>
      </c>
      <c r="C85">
        <v>4</v>
      </c>
      <c r="D85" s="1" t="s">
        <v>113</v>
      </c>
      <c r="E85" s="1" t="s">
        <v>111</v>
      </c>
      <c r="F85">
        <v>0</v>
      </c>
      <c r="G85" s="1" t="str">
        <f>VLOOKUP(InputData[[#This Row],[PRODUCT ID]],MasterData[],2,0)</f>
        <v>Product29</v>
      </c>
      <c r="H85" s="1" t="str">
        <f>VLOOKUP(InputData[[#This Row],[PRODUCT ID]],MasterData[],3,0)</f>
        <v>Category04</v>
      </c>
      <c r="I85" s="1" t="str">
        <f>VLOOKUP(InputData[[#This Row],[PRODUCT ID]],MasterData[],4,0)</f>
        <v>Lt</v>
      </c>
      <c r="J85" s="3">
        <f>VLOOKUP(InputData[[#This Row],[PRODUCT ID]],MasterData[],5,0)</f>
        <v>47</v>
      </c>
      <c r="K85" s="3">
        <f>VLOOKUP(InputData[[#This Row],[PRODUCT ID]],MasterData[],6,0)</f>
        <v>53.11</v>
      </c>
      <c r="L85" s="3">
        <f>InputData[[#This Row],[BUYING PRIZE]]*InputData[[#This Row],[QUANTITY]]</f>
        <v>188</v>
      </c>
      <c r="M85" s="3">
        <f>InputData[[#This Row],[SELLING PRICE]]*InputData[[#This Row],[QUANTITY]]*(1-InputData[[#This Row],[DISCOUNT %]])</f>
        <v>212.44</v>
      </c>
      <c r="N85" s="1">
        <f>DAY(InputData[[#This Row],[DATE]])</f>
        <v>12</v>
      </c>
      <c r="O85" s="1" t="str">
        <f>TEXT(InputData[[#This Row],[DATE]],"mmm")</f>
        <v>Apr</v>
      </c>
      <c r="P85" s="1">
        <f>YEAR(InputData[[#This Row],[DATE]])</f>
        <v>2021</v>
      </c>
    </row>
    <row r="86" spans="1:16" x14ac:dyDescent="0.3">
      <c r="A86" s="2">
        <v>44298</v>
      </c>
      <c r="B86" s="1" t="s">
        <v>66</v>
      </c>
      <c r="C86">
        <v>9</v>
      </c>
      <c r="D86" s="1" t="s">
        <v>113</v>
      </c>
      <c r="E86" s="1" t="s">
        <v>111</v>
      </c>
      <c r="F86">
        <v>0</v>
      </c>
      <c r="G86" s="1" t="str">
        <f>VLOOKUP(InputData[[#This Row],[PRODUCT ID]],MasterData[],2,0)</f>
        <v>Product27</v>
      </c>
      <c r="H86" s="1" t="str">
        <f>VLOOKUP(InputData[[#This Row],[PRODUCT ID]],MasterData[],3,0)</f>
        <v>Category04</v>
      </c>
      <c r="I86" s="1" t="str">
        <f>VLOOKUP(InputData[[#This Row],[PRODUCT ID]],MasterData[],4,0)</f>
        <v>Lt</v>
      </c>
      <c r="J86" s="3">
        <f>VLOOKUP(InputData[[#This Row],[PRODUCT ID]],MasterData[],5,0)</f>
        <v>48</v>
      </c>
      <c r="K86" s="3">
        <f>VLOOKUP(InputData[[#This Row],[PRODUCT ID]],MasterData[],6,0)</f>
        <v>57.120000000000005</v>
      </c>
      <c r="L86" s="3">
        <f>InputData[[#This Row],[BUYING PRIZE]]*InputData[[#This Row],[QUANTITY]]</f>
        <v>432</v>
      </c>
      <c r="M86" s="3">
        <f>InputData[[#This Row],[SELLING PRICE]]*InputData[[#This Row],[QUANTITY]]*(1-InputData[[#This Row],[DISCOUNT %]])</f>
        <v>514.08000000000004</v>
      </c>
      <c r="N86" s="1">
        <f>DAY(InputData[[#This Row],[DATE]])</f>
        <v>12</v>
      </c>
      <c r="O86" s="1" t="str">
        <f>TEXT(InputData[[#This Row],[DATE]],"mmm")</f>
        <v>Apr</v>
      </c>
      <c r="P86" s="1">
        <f>YEAR(InputData[[#This Row],[DATE]])</f>
        <v>2021</v>
      </c>
    </row>
    <row r="87" spans="1:16" x14ac:dyDescent="0.3">
      <c r="A87" s="2">
        <v>44298</v>
      </c>
      <c r="B87" s="1" t="s">
        <v>78</v>
      </c>
      <c r="C87">
        <v>13</v>
      </c>
      <c r="D87" s="1" t="s">
        <v>113</v>
      </c>
      <c r="E87" s="1" t="s">
        <v>112</v>
      </c>
      <c r="F87">
        <v>0</v>
      </c>
      <c r="G87" s="1" t="str">
        <f>VLOOKUP(InputData[[#This Row],[PRODUCT ID]],MasterData[],2,0)</f>
        <v>Product33</v>
      </c>
      <c r="H87" s="1" t="str">
        <f>VLOOKUP(InputData[[#This Row],[PRODUCT ID]],MasterData[],3,0)</f>
        <v>Category04</v>
      </c>
      <c r="I87" s="1" t="str">
        <f>VLOOKUP(InputData[[#This Row],[PRODUCT ID]],MasterData[],4,0)</f>
        <v>Kg</v>
      </c>
      <c r="J87" s="3">
        <f>VLOOKUP(InputData[[#This Row],[PRODUCT ID]],MasterData[],5,0)</f>
        <v>95</v>
      </c>
      <c r="K87" s="3">
        <f>VLOOKUP(InputData[[#This Row],[PRODUCT ID]],MasterData[],6,0)</f>
        <v>119.7</v>
      </c>
      <c r="L87" s="3">
        <f>InputData[[#This Row],[BUYING PRIZE]]*InputData[[#This Row],[QUANTITY]]</f>
        <v>1235</v>
      </c>
      <c r="M87" s="3">
        <f>InputData[[#This Row],[SELLING PRICE]]*InputData[[#This Row],[QUANTITY]]*(1-InputData[[#This Row],[DISCOUNT %]])</f>
        <v>1556.1000000000001</v>
      </c>
      <c r="N87" s="1">
        <f>DAY(InputData[[#This Row],[DATE]])</f>
        <v>12</v>
      </c>
      <c r="O87" s="1" t="str">
        <f>TEXT(InputData[[#This Row],[DATE]],"mmm")</f>
        <v>Apr</v>
      </c>
      <c r="P87" s="1">
        <f>YEAR(InputData[[#This Row],[DATE]])</f>
        <v>2021</v>
      </c>
    </row>
    <row r="88" spans="1:16" x14ac:dyDescent="0.3">
      <c r="A88" s="2">
        <v>44301</v>
      </c>
      <c r="B88" s="1" t="s">
        <v>44</v>
      </c>
      <c r="C88">
        <v>3</v>
      </c>
      <c r="D88" s="1" t="s">
        <v>113</v>
      </c>
      <c r="E88" s="1" t="s">
        <v>111</v>
      </c>
      <c r="F88">
        <v>0</v>
      </c>
      <c r="G88" s="1" t="str">
        <f>VLOOKUP(InputData[[#This Row],[PRODUCT ID]],MasterData[],2,0)</f>
        <v>Product17</v>
      </c>
      <c r="H88" s="1" t="str">
        <f>VLOOKUP(InputData[[#This Row],[PRODUCT ID]],MasterData[],3,0)</f>
        <v>Category02</v>
      </c>
      <c r="I88" s="1" t="str">
        <f>VLOOKUP(InputData[[#This Row],[PRODUCT ID]],MasterData[],4,0)</f>
        <v>Ft</v>
      </c>
      <c r="J88" s="3">
        <f>VLOOKUP(InputData[[#This Row],[PRODUCT ID]],MasterData[],5,0)</f>
        <v>134</v>
      </c>
      <c r="K88" s="3">
        <f>VLOOKUP(InputData[[#This Row],[PRODUCT ID]],MasterData[],6,0)</f>
        <v>156.78</v>
      </c>
      <c r="L88" s="3">
        <f>InputData[[#This Row],[BUYING PRIZE]]*InputData[[#This Row],[QUANTITY]]</f>
        <v>402</v>
      </c>
      <c r="M88" s="3">
        <f>InputData[[#This Row],[SELLING PRICE]]*InputData[[#This Row],[QUANTITY]]*(1-InputData[[#This Row],[DISCOUNT %]])</f>
        <v>470.34000000000003</v>
      </c>
      <c r="N88" s="1">
        <f>DAY(InputData[[#This Row],[DATE]])</f>
        <v>15</v>
      </c>
      <c r="O88" s="1" t="str">
        <f>TEXT(InputData[[#This Row],[DATE]],"mmm")</f>
        <v>Apr</v>
      </c>
      <c r="P88" s="1">
        <f>YEAR(InputData[[#This Row],[DATE]])</f>
        <v>2021</v>
      </c>
    </row>
    <row r="89" spans="1:16" x14ac:dyDescent="0.3">
      <c r="A89" s="2">
        <v>44302</v>
      </c>
      <c r="B89" s="1" t="s">
        <v>46</v>
      </c>
      <c r="C89">
        <v>15</v>
      </c>
      <c r="D89" s="1" t="s">
        <v>113</v>
      </c>
      <c r="E89" s="1" t="s">
        <v>112</v>
      </c>
      <c r="F89">
        <v>0</v>
      </c>
      <c r="G89" s="1" t="str">
        <f>VLOOKUP(InputData[[#This Row],[PRODUCT ID]],MasterData[],2,0)</f>
        <v>Product18</v>
      </c>
      <c r="H89" s="1" t="str">
        <f>VLOOKUP(InputData[[#This Row],[PRODUCT ID]],MasterData[],3,0)</f>
        <v>Category02</v>
      </c>
      <c r="I89" s="1" t="str">
        <f>VLOOKUP(InputData[[#This Row],[PRODUCT ID]],MasterData[],4,0)</f>
        <v>No.</v>
      </c>
      <c r="J89" s="3">
        <f>VLOOKUP(InputData[[#This Row],[PRODUCT ID]],MasterData[],5,0)</f>
        <v>37</v>
      </c>
      <c r="K89" s="3">
        <f>VLOOKUP(InputData[[#This Row],[PRODUCT ID]],MasterData[],6,0)</f>
        <v>49.21</v>
      </c>
      <c r="L89" s="3">
        <f>InputData[[#This Row],[BUYING PRIZE]]*InputData[[#This Row],[QUANTITY]]</f>
        <v>555</v>
      </c>
      <c r="M89" s="3">
        <f>InputData[[#This Row],[SELLING PRICE]]*InputData[[#This Row],[QUANTITY]]*(1-InputData[[#This Row],[DISCOUNT %]])</f>
        <v>738.15</v>
      </c>
      <c r="N89" s="1">
        <f>DAY(InputData[[#This Row],[DATE]])</f>
        <v>16</v>
      </c>
      <c r="O89" s="1" t="str">
        <f>TEXT(InputData[[#This Row],[DATE]],"mmm")</f>
        <v>Apr</v>
      </c>
      <c r="P89" s="1">
        <f>YEAR(InputData[[#This Row],[DATE]])</f>
        <v>2021</v>
      </c>
    </row>
    <row r="90" spans="1:16" x14ac:dyDescent="0.3">
      <c r="A90" s="2">
        <v>44304</v>
      </c>
      <c r="B90" s="1" t="s">
        <v>89</v>
      </c>
      <c r="C90">
        <v>9</v>
      </c>
      <c r="D90" s="1" t="s">
        <v>110</v>
      </c>
      <c r="E90" s="1" t="s">
        <v>111</v>
      </c>
      <c r="F90">
        <v>0</v>
      </c>
      <c r="G90" s="1" t="str">
        <f>VLOOKUP(InputData[[#This Row],[PRODUCT ID]],MasterData[],2,0)</f>
        <v>Product38</v>
      </c>
      <c r="H90" s="1" t="str">
        <f>VLOOKUP(InputData[[#This Row],[PRODUCT ID]],MasterData[],3,0)</f>
        <v>Category05</v>
      </c>
      <c r="I90" s="1" t="str">
        <f>VLOOKUP(InputData[[#This Row],[PRODUCT ID]],MasterData[],4,0)</f>
        <v>Kg</v>
      </c>
      <c r="J90" s="3">
        <f>VLOOKUP(InputData[[#This Row],[PRODUCT ID]],MasterData[],5,0)</f>
        <v>72</v>
      </c>
      <c r="K90" s="3">
        <f>VLOOKUP(InputData[[#This Row],[PRODUCT ID]],MasterData[],6,0)</f>
        <v>79.92</v>
      </c>
      <c r="L90" s="3">
        <f>InputData[[#This Row],[BUYING PRIZE]]*InputData[[#This Row],[QUANTITY]]</f>
        <v>648</v>
      </c>
      <c r="M90" s="3">
        <f>InputData[[#This Row],[SELLING PRICE]]*InputData[[#This Row],[QUANTITY]]*(1-InputData[[#This Row],[DISCOUNT %]])</f>
        <v>719.28</v>
      </c>
      <c r="N90" s="1">
        <f>DAY(InputData[[#This Row],[DATE]])</f>
        <v>18</v>
      </c>
      <c r="O90" s="1" t="str">
        <f>TEXT(InputData[[#This Row],[DATE]],"mmm")</f>
        <v>Apr</v>
      </c>
      <c r="P90" s="1">
        <f>YEAR(InputData[[#This Row],[DATE]])</f>
        <v>2021</v>
      </c>
    </row>
    <row r="91" spans="1:16" x14ac:dyDescent="0.3">
      <c r="A91" s="2">
        <v>44304</v>
      </c>
      <c r="B91" s="1" t="s">
        <v>48</v>
      </c>
      <c r="C91">
        <v>13</v>
      </c>
      <c r="D91" s="1" t="s">
        <v>113</v>
      </c>
      <c r="E91" s="1" t="s">
        <v>112</v>
      </c>
      <c r="F91">
        <v>0</v>
      </c>
      <c r="G91" s="1" t="str">
        <f>VLOOKUP(InputData[[#This Row],[PRODUCT ID]],MasterData[],2,0)</f>
        <v>Product19</v>
      </c>
      <c r="H91" s="1" t="str">
        <f>VLOOKUP(InputData[[#This Row],[PRODUCT ID]],MasterData[],3,0)</f>
        <v>Category02</v>
      </c>
      <c r="I91" s="1" t="str">
        <f>VLOOKUP(InputData[[#This Row],[PRODUCT ID]],MasterData[],4,0)</f>
        <v>Ft</v>
      </c>
      <c r="J91" s="3">
        <f>VLOOKUP(InputData[[#This Row],[PRODUCT ID]],MasterData[],5,0)</f>
        <v>150</v>
      </c>
      <c r="K91" s="3">
        <f>VLOOKUP(InputData[[#This Row],[PRODUCT ID]],MasterData[],6,0)</f>
        <v>210</v>
      </c>
      <c r="L91" s="3">
        <f>InputData[[#This Row],[BUYING PRIZE]]*InputData[[#This Row],[QUANTITY]]</f>
        <v>1950</v>
      </c>
      <c r="M91" s="3">
        <f>InputData[[#This Row],[SELLING PRICE]]*InputData[[#This Row],[QUANTITY]]*(1-InputData[[#This Row],[DISCOUNT %]])</f>
        <v>2730</v>
      </c>
      <c r="N91" s="1">
        <f>DAY(InputData[[#This Row],[DATE]])</f>
        <v>18</v>
      </c>
      <c r="O91" s="1" t="str">
        <f>TEXT(InputData[[#This Row],[DATE]],"mmm")</f>
        <v>Apr</v>
      </c>
      <c r="P91" s="1">
        <f>YEAR(InputData[[#This Row],[DATE]])</f>
        <v>2021</v>
      </c>
    </row>
    <row r="92" spans="1:16" x14ac:dyDescent="0.3">
      <c r="A92" s="2">
        <v>44309</v>
      </c>
      <c r="B92" s="1" t="s">
        <v>97</v>
      </c>
      <c r="C92">
        <v>6</v>
      </c>
      <c r="D92" s="1" t="s">
        <v>113</v>
      </c>
      <c r="E92" s="1" t="s">
        <v>111</v>
      </c>
      <c r="F92">
        <v>0</v>
      </c>
      <c r="G92" s="1" t="str">
        <f>VLOOKUP(InputData[[#This Row],[PRODUCT ID]],MasterData[],2,0)</f>
        <v>Product42</v>
      </c>
      <c r="H92" s="1" t="str">
        <f>VLOOKUP(InputData[[#This Row],[PRODUCT ID]],MasterData[],3,0)</f>
        <v>Category05</v>
      </c>
      <c r="I92" s="1" t="str">
        <f>VLOOKUP(InputData[[#This Row],[PRODUCT ID]],MasterData[],4,0)</f>
        <v>Ft</v>
      </c>
      <c r="J92" s="3">
        <f>VLOOKUP(InputData[[#This Row],[PRODUCT ID]],MasterData[],5,0)</f>
        <v>120</v>
      </c>
      <c r="K92" s="3">
        <f>VLOOKUP(InputData[[#This Row],[PRODUCT ID]],MasterData[],6,0)</f>
        <v>162</v>
      </c>
      <c r="L92" s="3">
        <f>InputData[[#This Row],[BUYING PRIZE]]*InputData[[#This Row],[QUANTITY]]</f>
        <v>720</v>
      </c>
      <c r="M92" s="3">
        <f>InputData[[#This Row],[SELLING PRICE]]*InputData[[#This Row],[QUANTITY]]*(1-InputData[[#This Row],[DISCOUNT %]])</f>
        <v>972</v>
      </c>
      <c r="N92" s="1">
        <f>DAY(InputData[[#This Row],[DATE]])</f>
        <v>23</v>
      </c>
      <c r="O92" s="1" t="str">
        <f>TEXT(InputData[[#This Row],[DATE]],"mmm")</f>
        <v>Apr</v>
      </c>
      <c r="P92" s="1">
        <f>YEAR(InputData[[#This Row],[DATE]])</f>
        <v>2021</v>
      </c>
    </row>
    <row r="93" spans="1:16" x14ac:dyDescent="0.3">
      <c r="A93" s="2">
        <v>44309</v>
      </c>
      <c r="B93" s="1" t="s">
        <v>68</v>
      </c>
      <c r="C93">
        <v>10</v>
      </c>
      <c r="D93" s="1" t="s">
        <v>113</v>
      </c>
      <c r="E93" s="1" t="s">
        <v>111</v>
      </c>
      <c r="F93">
        <v>0</v>
      </c>
      <c r="G93" s="1" t="str">
        <f>VLOOKUP(InputData[[#This Row],[PRODUCT ID]],MasterData[],2,0)</f>
        <v>Product28</v>
      </c>
      <c r="H93" s="1" t="str">
        <f>VLOOKUP(InputData[[#This Row],[PRODUCT ID]],MasterData[],3,0)</f>
        <v>Category04</v>
      </c>
      <c r="I93" s="1" t="str">
        <f>VLOOKUP(InputData[[#This Row],[PRODUCT ID]],MasterData[],4,0)</f>
        <v>No.</v>
      </c>
      <c r="J93" s="3">
        <f>VLOOKUP(InputData[[#This Row],[PRODUCT ID]],MasterData[],5,0)</f>
        <v>37</v>
      </c>
      <c r="K93" s="3">
        <f>VLOOKUP(InputData[[#This Row],[PRODUCT ID]],MasterData[],6,0)</f>
        <v>41.81</v>
      </c>
      <c r="L93" s="3">
        <f>InputData[[#This Row],[BUYING PRIZE]]*InputData[[#This Row],[QUANTITY]]</f>
        <v>370</v>
      </c>
      <c r="M93" s="3">
        <f>InputData[[#This Row],[SELLING PRICE]]*InputData[[#This Row],[QUANTITY]]*(1-InputData[[#This Row],[DISCOUNT %]])</f>
        <v>418.1</v>
      </c>
      <c r="N93" s="1">
        <f>DAY(InputData[[#This Row],[DATE]])</f>
        <v>23</v>
      </c>
      <c r="O93" s="1" t="str">
        <f>TEXT(InputData[[#This Row],[DATE]],"mmm")</f>
        <v>Apr</v>
      </c>
      <c r="P93" s="1">
        <f>YEAR(InputData[[#This Row],[DATE]])</f>
        <v>2021</v>
      </c>
    </row>
    <row r="94" spans="1:16" x14ac:dyDescent="0.3">
      <c r="A94" s="2">
        <v>44310</v>
      </c>
      <c r="B94" s="1" t="s">
        <v>72</v>
      </c>
      <c r="C94">
        <v>2</v>
      </c>
      <c r="D94" s="1" t="s">
        <v>111</v>
      </c>
      <c r="E94" s="1" t="s">
        <v>111</v>
      </c>
      <c r="F94">
        <v>0</v>
      </c>
      <c r="G94" s="1" t="str">
        <f>VLOOKUP(InputData[[#This Row],[PRODUCT ID]],MasterData[],2,0)</f>
        <v>Product30</v>
      </c>
      <c r="H94" s="1" t="str">
        <f>VLOOKUP(InputData[[#This Row],[PRODUCT ID]],MasterData[],3,0)</f>
        <v>Category04</v>
      </c>
      <c r="I94" s="1" t="str">
        <f>VLOOKUP(InputData[[#This Row],[PRODUCT ID]],MasterData[],4,0)</f>
        <v>Ft</v>
      </c>
      <c r="J94" s="3">
        <f>VLOOKUP(InputData[[#This Row],[PRODUCT ID]],MasterData[],5,0)</f>
        <v>148</v>
      </c>
      <c r="K94" s="3">
        <f>VLOOKUP(InputData[[#This Row],[PRODUCT ID]],MasterData[],6,0)</f>
        <v>201.28</v>
      </c>
      <c r="L94" s="3">
        <f>InputData[[#This Row],[BUYING PRIZE]]*InputData[[#This Row],[QUANTITY]]</f>
        <v>296</v>
      </c>
      <c r="M94" s="3">
        <f>InputData[[#This Row],[SELLING PRICE]]*InputData[[#This Row],[QUANTITY]]*(1-InputData[[#This Row],[DISCOUNT %]])</f>
        <v>402.56</v>
      </c>
      <c r="N94" s="1">
        <f>DAY(InputData[[#This Row],[DATE]])</f>
        <v>24</v>
      </c>
      <c r="O94" s="1" t="str">
        <f>TEXT(InputData[[#This Row],[DATE]],"mmm")</f>
        <v>Apr</v>
      </c>
      <c r="P94" s="1">
        <f>YEAR(InputData[[#This Row],[DATE]])</f>
        <v>2021</v>
      </c>
    </row>
    <row r="95" spans="1:16" x14ac:dyDescent="0.3">
      <c r="A95" s="2">
        <v>44312</v>
      </c>
      <c r="B95" s="1" t="s">
        <v>86</v>
      </c>
      <c r="C95">
        <v>3</v>
      </c>
      <c r="D95" s="1" t="s">
        <v>113</v>
      </c>
      <c r="E95" s="1" t="s">
        <v>111</v>
      </c>
      <c r="F95">
        <v>0</v>
      </c>
      <c r="G95" s="1" t="str">
        <f>VLOOKUP(InputData[[#This Row],[PRODUCT ID]],MasterData[],2,0)</f>
        <v>Product37</v>
      </c>
      <c r="H95" s="1" t="str">
        <f>VLOOKUP(InputData[[#This Row],[PRODUCT ID]],MasterData[],3,0)</f>
        <v>Category05</v>
      </c>
      <c r="I95" s="1" t="str">
        <f>VLOOKUP(InputData[[#This Row],[PRODUCT ID]],MasterData[],4,0)</f>
        <v>Kg</v>
      </c>
      <c r="J95" s="3">
        <f>VLOOKUP(InputData[[#This Row],[PRODUCT ID]],MasterData[],5,0)</f>
        <v>67</v>
      </c>
      <c r="K95" s="3">
        <f>VLOOKUP(InputData[[#This Row],[PRODUCT ID]],MasterData[],6,0)</f>
        <v>85.76</v>
      </c>
      <c r="L95" s="3">
        <f>InputData[[#This Row],[BUYING PRIZE]]*InputData[[#This Row],[QUANTITY]]</f>
        <v>201</v>
      </c>
      <c r="M95" s="3">
        <f>InputData[[#This Row],[SELLING PRICE]]*InputData[[#This Row],[QUANTITY]]*(1-InputData[[#This Row],[DISCOUNT %]])</f>
        <v>257.28000000000003</v>
      </c>
      <c r="N95" s="1">
        <f>DAY(InputData[[#This Row],[DATE]])</f>
        <v>26</v>
      </c>
      <c r="O95" s="1" t="str">
        <f>TEXT(InputData[[#This Row],[DATE]],"mmm")</f>
        <v>Apr</v>
      </c>
      <c r="P95" s="1">
        <f>YEAR(InputData[[#This Row],[DATE]])</f>
        <v>2021</v>
      </c>
    </row>
    <row r="96" spans="1:16" x14ac:dyDescent="0.3">
      <c r="A96" s="2">
        <v>44315</v>
      </c>
      <c r="B96" s="1" t="s">
        <v>72</v>
      </c>
      <c r="C96">
        <v>7</v>
      </c>
      <c r="D96" s="1" t="s">
        <v>113</v>
      </c>
      <c r="E96" s="1" t="s">
        <v>111</v>
      </c>
      <c r="F96">
        <v>0</v>
      </c>
      <c r="G96" s="1" t="str">
        <f>VLOOKUP(InputData[[#This Row],[PRODUCT ID]],MasterData[],2,0)</f>
        <v>Product30</v>
      </c>
      <c r="H96" s="1" t="str">
        <f>VLOOKUP(InputData[[#This Row],[PRODUCT ID]],MasterData[],3,0)</f>
        <v>Category04</v>
      </c>
      <c r="I96" s="1" t="str">
        <f>VLOOKUP(InputData[[#This Row],[PRODUCT ID]],MasterData[],4,0)</f>
        <v>Ft</v>
      </c>
      <c r="J96" s="3">
        <f>VLOOKUP(InputData[[#This Row],[PRODUCT ID]],MasterData[],5,0)</f>
        <v>148</v>
      </c>
      <c r="K96" s="3">
        <f>VLOOKUP(InputData[[#This Row],[PRODUCT ID]],MasterData[],6,0)</f>
        <v>201.28</v>
      </c>
      <c r="L96" s="3">
        <f>InputData[[#This Row],[BUYING PRIZE]]*InputData[[#This Row],[QUANTITY]]</f>
        <v>1036</v>
      </c>
      <c r="M96" s="3">
        <f>InputData[[#This Row],[SELLING PRICE]]*InputData[[#This Row],[QUANTITY]]*(1-InputData[[#This Row],[DISCOUNT %]])</f>
        <v>1408.96</v>
      </c>
      <c r="N96" s="1">
        <f>DAY(InputData[[#This Row],[DATE]])</f>
        <v>29</v>
      </c>
      <c r="O96" s="1" t="str">
        <f>TEXT(InputData[[#This Row],[DATE]],"mmm")</f>
        <v>Apr</v>
      </c>
      <c r="P96" s="1">
        <f>YEAR(InputData[[#This Row],[DATE]])</f>
        <v>2021</v>
      </c>
    </row>
    <row r="97" spans="1:16" x14ac:dyDescent="0.3">
      <c r="A97" s="2">
        <v>44316</v>
      </c>
      <c r="B97" s="1" t="s">
        <v>70</v>
      </c>
      <c r="C97">
        <v>1</v>
      </c>
      <c r="D97" s="1" t="s">
        <v>113</v>
      </c>
      <c r="E97" s="1" t="s">
        <v>111</v>
      </c>
      <c r="F97">
        <v>0</v>
      </c>
      <c r="G97" s="1" t="str">
        <f>VLOOKUP(InputData[[#This Row],[PRODUCT ID]],MasterData[],2,0)</f>
        <v>Product29</v>
      </c>
      <c r="H97" s="1" t="str">
        <f>VLOOKUP(InputData[[#This Row],[PRODUCT ID]],MasterData[],3,0)</f>
        <v>Category04</v>
      </c>
      <c r="I97" s="1" t="str">
        <f>VLOOKUP(InputData[[#This Row],[PRODUCT ID]],MasterData[],4,0)</f>
        <v>Lt</v>
      </c>
      <c r="J97" s="3">
        <f>VLOOKUP(InputData[[#This Row],[PRODUCT ID]],MasterData[],5,0)</f>
        <v>47</v>
      </c>
      <c r="K97" s="3">
        <f>VLOOKUP(InputData[[#This Row],[PRODUCT ID]],MasterData[],6,0)</f>
        <v>53.11</v>
      </c>
      <c r="L97" s="3">
        <f>InputData[[#This Row],[BUYING PRIZE]]*InputData[[#This Row],[QUANTITY]]</f>
        <v>47</v>
      </c>
      <c r="M97" s="3">
        <f>InputData[[#This Row],[SELLING PRICE]]*InputData[[#This Row],[QUANTITY]]*(1-InputData[[#This Row],[DISCOUNT %]])</f>
        <v>53.11</v>
      </c>
      <c r="N97" s="1">
        <f>DAY(InputData[[#This Row],[DATE]])</f>
        <v>30</v>
      </c>
      <c r="O97" s="1" t="str">
        <f>TEXT(InputData[[#This Row],[DATE]],"mmm")</f>
        <v>Apr</v>
      </c>
      <c r="P97" s="1">
        <f>YEAR(InputData[[#This Row],[DATE]])</f>
        <v>2021</v>
      </c>
    </row>
    <row r="98" spans="1:16" x14ac:dyDescent="0.3">
      <c r="A98" s="2">
        <v>44317</v>
      </c>
      <c r="B98" s="1" t="s">
        <v>46</v>
      </c>
      <c r="C98">
        <v>3</v>
      </c>
      <c r="D98" s="1" t="s">
        <v>111</v>
      </c>
      <c r="E98" s="1" t="s">
        <v>112</v>
      </c>
      <c r="F98">
        <v>0</v>
      </c>
      <c r="G98" s="1" t="str">
        <f>VLOOKUP(InputData[[#This Row],[PRODUCT ID]],MasterData[],2,0)</f>
        <v>Product18</v>
      </c>
      <c r="H98" s="1" t="str">
        <f>VLOOKUP(InputData[[#This Row],[PRODUCT ID]],MasterData[],3,0)</f>
        <v>Category02</v>
      </c>
      <c r="I98" s="1" t="str">
        <f>VLOOKUP(InputData[[#This Row],[PRODUCT ID]],MasterData[],4,0)</f>
        <v>No.</v>
      </c>
      <c r="J98" s="3">
        <f>VLOOKUP(InputData[[#This Row],[PRODUCT ID]],MasterData[],5,0)</f>
        <v>37</v>
      </c>
      <c r="K98" s="3">
        <f>VLOOKUP(InputData[[#This Row],[PRODUCT ID]],MasterData[],6,0)</f>
        <v>49.21</v>
      </c>
      <c r="L98" s="3">
        <f>InputData[[#This Row],[BUYING PRIZE]]*InputData[[#This Row],[QUANTITY]]</f>
        <v>111</v>
      </c>
      <c r="M98" s="3">
        <f>InputData[[#This Row],[SELLING PRICE]]*InputData[[#This Row],[QUANTITY]]*(1-InputData[[#This Row],[DISCOUNT %]])</f>
        <v>147.63</v>
      </c>
      <c r="N98" s="1">
        <f>DAY(InputData[[#This Row],[DATE]])</f>
        <v>1</v>
      </c>
      <c r="O98" s="1" t="str">
        <f>TEXT(InputData[[#This Row],[DATE]],"mmm")</f>
        <v>May</v>
      </c>
      <c r="P98" s="1">
        <f>YEAR(InputData[[#This Row],[DATE]])</f>
        <v>2021</v>
      </c>
    </row>
    <row r="99" spans="1:16" x14ac:dyDescent="0.3">
      <c r="A99" s="2">
        <v>44317</v>
      </c>
      <c r="B99" s="1" t="s">
        <v>97</v>
      </c>
      <c r="C99">
        <v>1</v>
      </c>
      <c r="D99" s="1" t="s">
        <v>111</v>
      </c>
      <c r="E99" s="1" t="s">
        <v>112</v>
      </c>
      <c r="F99">
        <v>0</v>
      </c>
      <c r="G99" s="1" t="str">
        <f>VLOOKUP(InputData[[#This Row],[PRODUCT ID]],MasterData[],2,0)</f>
        <v>Product42</v>
      </c>
      <c r="H99" s="1" t="str">
        <f>VLOOKUP(InputData[[#This Row],[PRODUCT ID]],MasterData[],3,0)</f>
        <v>Category05</v>
      </c>
      <c r="I99" s="1" t="str">
        <f>VLOOKUP(InputData[[#This Row],[PRODUCT ID]],MasterData[],4,0)</f>
        <v>Ft</v>
      </c>
      <c r="J99" s="3">
        <f>VLOOKUP(InputData[[#This Row],[PRODUCT ID]],MasterData[],5,0)</f>
        <v>120</v>
      </c>
      <c r="K99" s="3">
        <f>VLOOKUP(InputData[[#This Row],[PRODUCT ID]],MasterData[],6,0)</f>
        <v>162</v>
      </c>
      <c r="L99" s="3">
        <f>InputData[[#This Row],[BUYING PRIZE]]*InputData[[#This Row],[QUANTITY]]</f>
        <v>120</v>
      </c>
      <c r="M99" s="3">
        <f>InputData[[#This Row],[SELLING PRICE]]*InputData[[#This Row],[QUANTITY]]*(1-InputData[[#This Row],[DISCOUNT %]])</f>
        <v>162</v>
      </c>
      <c r="N99" s="1">
        <f>DAY(InputData[[#This Row],[DATE]])</f>
        <v>1</v>
      </c>
      <c r="O99" s="1" t="str">
        <f>TEXT(InputData[[#This Row],[DATE]],"mmm")</f>
        <v>May</v>
      </c>
      <c r="P99" s="1">
        <f>YEAR(InputData[[#This Row],[DATE]])</f>
        <v>2021</v>
      </c>
    </row>
    <row r="100" spans="1:16" x14ac:dyDescent="0.3">
      <c r="A100" s="2">
        <v>44319</v>
      </c>
      <c r="B100" s="1" t="s">
        <v>80</v>
      </c>
      <c r="C100">
        <v>3</v>
      </c>
      <c r="D100" s="1" t="s">
        <v>111</v>
      </c>
      <c r="E100" s="1" t="s">
        <v>111</v>
      </c>
      <c r="F100">
        <v>0</v>
      </c>
      <c r="G100" s="1" t="str">
        <f>VLOOKUP(InputData[[#This Row],[PRODUCT ID]],MasterData[],2,0)</f>
        <v>Product34</v>
      </c>
      <c r="H100" s="1" t="str">
        <f>VLOOKUP(InputData[[#This Row],[PRODUCT ID]],MasterData[],3,0)</f>
        <v>Category04</v>
      </c>
      <c r="I100" s="1" t="str">
        <f>VLOOKUP(InputData[[#This Row],[PRODUCT ID]],MasterData[],4,0)</f>
        <v>Lt</v>
      </c>
      <c r="J100" s="3">
        <f>VLOOKUP(InputData[[#This Row],[PRODUCT ID]],MasterData[],5,0)</f>
        <v>55</v>
      </c>
      <c r="K100" s="3">
        <f>VLOOKUP(InputData[[#This Row],[PRODUCT ID]],MasterData[],6,0)</f>
        <v>58.3</v>
      </c>
      <c r="L100" s="3">
        <f>InputData[[#This Row],[BUYING PRIZE]]*InputData[[#This Row],[QUANTITY]]</f>
        <v>165</v>
      </c>
      <c r="M100" s="3">
        <f>InputData[[#This Row],[SELLING PRICE]]*InputData[[#This Row],[QUANTITY]]*(1-InputData[[#This Row],[DISCOUNT %]])</f>
        <v>174.89999999999998</v>
      </c>
      <c r="N100" s="1">
        <f>DAY(InputData[[#This Row],[DATE]])</f>
        <v>3</v>
      </c>
      <c r="O100" s="1" t="str">
        <f>TEXT(InputData[[#This Row],[DATE]],"mmm")</f>
        <v>May</v>
      </c>
      <c r="P100" s="1">
        <f>YEAR(InputData[[#This Row],[DATE]])</f>
        <v>2021</v>
      </c>
    </row>
    <row r="101" spans="1:16" x14ac:dyDescent="0.3">
      <c r="A101" s="2">
        <v>44320</v>
      </c>
      <c r="B101" s="1" t="s">
        <v>40</v>
      </c>
      <c r="C101">
        <v>13</v>
      </c>
      <c r="D101" s="1" t="s">
        <v>111</v>
      </c>
      <c r="E101" s="1" t="s">
        <v>111</v>
      </c>
      <c r="F101">
        <v>0</v>
      </c>
      <c r="G101" s="1" t="str">
        <f>VLOOKUP(InputData[[#This Row],[PRODUCT ID]],MasterData[],2,0)</f>
        <v>Product15</v>
      </c>
      <c r="H101" s="1" t="str">
        <f>VLOOKUP(InputData[[#This Row],[PRODUCT ID]],MasterData[],3,0)</f>
        <v>Category02</v>
      </c>
      <c r="I101" s="1" t="str">
        <f>VLOOKUP(InputData[[#This Row],[PRODUCT ID]],MasterData[],4,0)</f>
        <v>No.</v>
      </c>
      <c r="J101" s="3">
        <f>VLOOKUP(InputData[[#This Row],[PRODUCT ID]],MasterData[],5,0)</f>
        <v>12</v>
      </c>
      <c r="K101" s="3">
        <f>VLOOKUP(InputData[[#This Row],[PRODUCT ID]],MasterData[],6,0)</f>
        <v>15.719999999999999</v>
      </c>
      <c r="L101" s="3">
        <f>InputData[[#This Row],[BUYING PRIZE]]*InputData[[#This Row],[QUANTITY]]</f>
        <v>156</v>
      </c>
      <c r="M101" s="3">
        <f>InputData[[#This Row],[SELLING PRICE]]*InputData[[#This Row],[QUANTITY]]*(1-InputData[[#This Row],[DISCOUNT %]])</f>
        <v>204.35999999999999</v>
      </c>
      <c r="N101" s="1">
        <f>DAY(InputData[[#This Row],[DATE]])</f>
        <v>4</v>
      </c>
      <c r="O101" s="1" t="str">
        <f>TEXT(InputData[[#This Row],[DATE]],"mmm")</f>
        <v>May</v>
      </c>
      <c r="P101" s="1">
        <f>YEAR(InputData[[#This Row],[DATE]])</f>
        <v>2021</v>
      </c>
    </row>
    <row r="102" spans="1:16" x14ac:dyDescent="0.3">
      <c r="A102" s="2">
        <v>44320</v>
      </c>
      <c r="B102" s="1" t="s">
        <v>38</v>
      </c>
      <c r="C102">
        <v>4</v>
      </c>
      <c r="D102" s="1" t="s">
        <v>113</v>
      </c>
      <c r="E102" s="1" t="s">
        <v>112</v>
      </c>
      <c r="F102">
        <v>0</v>
      </c>
      <c r="G102" s="1" t="str">
        <f>VLOOKUP(InputData[[#This Row],[PRODUCT ID]],MasterData[],2,0)</f>
        <v>Product14</v>
      </c>
      <c r="H102" s="1" t="str">
        <f>VLOOKUP(InputData[[#This Row],[PRODUCT ID]],MasterData[],3,0)</f>
        <v>Category02</v>
      </c>
      <c r="I102" s="1" t="str">
        <f>VLOOKUP(InputData[[#This Row],[PRODUCT ID]],MasterData[],4,0)</f>
        <v>Kg</v>
      </c>
      <c r="J102" s="3">
        <f>VLOOKUP(InputData[[#This Row],[PRODUCT ID]],MasterData[],5,0)</f>
        <v>112</v>
      </c>
      <c r="K102" s="3">
        <f>VLOOKUP(InputData[[#This Row],[PRODUCT ID]],MasterData[],6,0)</f>
        <v>146.72</v>
      </c>
      <c r="L102" s="3">
        <f>InputData[[#This Row],[BUYING PRIZE]]*InputData[[#This Row],[QUANTITY]]</f>
        <v>448</v>
      </c>
      <c r="M102" s="3">
        <f>InputData[[#This Row],[SELLING PRICE]]*InputData[[#This Row],[QUANTITY]]*(1-InputData[[#This Row],[DISCOUNT %]])</f>
        <v>586.88</v>
      </c>
      <c r="N102" s="1">
        <f>DAY(InputData[[#This Row],[DATE]])</f>
        <v>4</v>
      </c>
      <c r="O102" s="1" t="str">
        <f>TEXT(InputData[[#This Row],[DATE]],"mmm")</f>
        <v>May</v>
      </c>
      <c r="P102" s="1">
        <f>YEAR(InputData[[#This Row],[DATE]])</f>
        <v>2021</v>
      </c>
    </row>
    <row r="103" spans="1:16" x14ac:dyDescent="0.3">
      <c r="A103" s="2">
        <v>44321</v>
      </c>
      <c r="B103" s="1" t="s">
        <v>26</v>
      </c>
      <c r="C103">
        <v>13</v>
      </c>
      <c r="D103" s="1" t="s">
        <v>113</v>
      </c>
      <c r="E103" s="1" t="s">
        <v>112</v>
      </c>
      <c r="F103">
        <v>0</v>
      </c>
      <c r="G103" s="1" t="str">
        <f>VLOOKUP(InputData[[#This Row],[PRODUCT ID]],MasterData[],2,0)</f>
        <v>Product09</v>
      </c>
      <c r="H103" s="1" t="str">
        <f>VLOOKUP(InputData[[#This Row],[PRODUCT ID]],MasterData[],3,0)</f>
        <v>Category01</v>
      </c>
      <c r="I103" s="1" t="str">
        <f>VLOOKUP(InputData[[#This Row],[PRODUCT ID]],MasterData[],4,0)</f>
        <v>No.</v>
      </c>
      <c r="J103" s="3">
        <f>VLOOKUP(InputData[[#This Row],[PRODUCT ID]],MasterData[],5,0)</f>
        <v>6</v>
      </c>
      <c r="K103" s="3">
        <f>VLOOKUP(InputData[[#This Row],[PRODUCT ID]],MasterData[],6,0)</f>
        <v>7.8599999999999994</v>
      </c>
      <c r="L103" s="3">
        <f>InputData[[#This Row],[BUYING PRIZE]]*InputData[[#This Row],[QUANTITY]]</f>
        <v>78</v>
      </c>
      <c r="M103" s="3">
        <f>InputData[[#This Row],[SELLING PRICE]]*InputData[[#This Row],[QUANTITY]]*(1-InputData[[#This Row],[DISCOUNT %]])</f>
        <v>102.17999999999999</v>
      </c>
      <c r="N103" s="1">
        <f>DAY(InputData[[#This Row],[DATE]])</f>
        <v>5</v>
      </c>
      <c r="O103" s="1" t="str">
        <f>TEXT(InputData[[#This Row],[DATE]],"mmm")</f>
        <v>May</v>
      </c>
      <c r="P103" s="1">
        <f>YEAR(InputData[[#This Row],[DATE]])</f>
        <v>2021</v>
      </c>
    </row>
    <row r="104" spans="1:16" x14ac:dyDescent="0.3">
      <c r="A104" s="2">
        <v>44322</v>
      </c>
      <c r="B104" s="1" t="s">
        <v>24</v>
      </c>
      <c r="C104">
        <v>15</v>
      </c>
      <c r="D104" s="1" t="s">
        <v>113</v>
      </c>
      <c r="E104" s="1" t="s">
        <v>111</v>
      </c>
      <c r="F104">
        <v>0</v>
      </c>
      <c r="G104" s="1" t="str">
        <f>VLOOKUP(InputData[[#This Row],[PRODUCT ID]],MasterData[],2,0)</f>
        <v>Product08</v>
      </c>
      <c r="H104" s="1" t="str">
        <f>VLOOKUP(InputData[[#This Row],[PRODUCT ID]],MasterData[],3,0)</f>
        <v>Category01</v>
      </c>
      <c r="I104" s="1" t="str">
        <f>VLOOKUP(InputData[[#This Row],[PRODUCT ID]],MasterData[],4,0)</f>
        <v>Kg</v>
      </c>
      <c r="J104" s="3">
        <f>VLOOKUP(InputData[[#This Row],[PRODUCT ID]],MasterData[],5,0)</f>
        <v>83</v>
      </c>
      <c r="K104" s="3">
        <f>VLOOKUP(InputData[[#This Row],[PRODUCT ID]],MasterData[],6,0)</f>
        <v>94.62</v>
      </c>
      <c r="L104" s="3">
        <f>InputData[[#This Row],[BUYING PRIZE]]*InputData[[#This Row],[QUANTITY]]</f>
        <v>1245</v>
      </c>
      <c r="M104" s="3">
        <f>InputData[[#This Row],[SELLING PRICE]]*InputData[[#This Row],[QUANTITY]]*(1-InputData[[#This Row],[DISCOUNT %]])</f>
        <v>1419.3000000000002</v>
      </c>
      <c r="N104" s="1">
        <f>DAY(InputData[[#This Row],[DATE]])</f>
        <v>6</v>
      </c>
      <c r="O104" s="1" t="str">
        <f>TEXT(InputData[[#This Row],[DATE]],"mmm")</f>
        <v>May</v>
      </c>
      <c r="P104" s="1">
        <f>YEAR(InputData[[#This Row],[DATE]])</f>
        <v>2021</v>
      </c>
    </row>
    <row r="105" spans="1:16" x14ac:dyDescent="0.3">
      <c r="A105" s="2">
        <v>44322</v>
      </c>
      <c r="B105" s="1" t="s">
        <v>26</v>
      </c>
      <c r="C105">
        <v>6</v>
      </c>
      <c r="D105" s="1" t="s">
        <v>111</v>
      </c>
      <c r="E105" s="1" t="s">
        <v>111</v>
      </c>
      <c r="F105">
        <v>0</v>
      </c>
      <c r="G105" s="1" t="str">
        <f>VLOOKUP(InputData[[#This Row],[PRODUCT ID]],MasterData[],2,0)</f>
        <v>Product09</v>
      </c>
      <c r="H105" s="1" t="str">
        <f>VLOOKUP(InputData[[#This Row],[PRODUCT ID]],MasterData[],3,0)</f>
        <v>Category01</v>
      </c>
      <c r="I105" s="1" t="str">
        <f>VLOOKUP(InputData[[#This Row],[PRODUCT ID]],MasterData[],4,0)</f>
        <v>No.</v>
      </c>
      <c r="J105" s="3">
        <f>VLOOKUP(InputData[[#This Row],[PRODUCT ID]],MasterData[],5,0)</f>
        <v>6</v>
      </c>
      <c r="K105" s="3">
        <f>VLOOKUP(InputData[[#This Row],[PRODUCT ID]],MasterData[],6,0)</f>
        <v>7.8599999999999994</v>
      </c>
      <c r="L105" s="3">
        <f>InputData[[#This Row],[BUYING PRIZE]]*InputData[[#This Row],[QUANTITY]]</f>
        <v>36</v>
      </c>
      <c r="M105" s="3">
        <f>InputData[[#This Row],[SELLING PRICE]]*InputData[[#This Row],[QUANTITY]]*(1-InputData[[#This Row],[DISCOUNT %]])</f>
        <v>47.16</v>
      </c>
      <c r="N105" s="1">
        <f>DAY(InputData[[#This Row],[DATE]])</f>
        <v>6</v>
      </c>
      <c r="O105" s="1" t="str">
        <f>TEXT(InputData[[#This Row],[DATE]],"mmm")</f>
        <v>May</v>
      </c>
      <c r="P105" s="1">
        <f>YEAR(InputData[[#This Row],[DATE]])</f>
        <v>2021</v>
      </c>
    </row>
    <row r="106" spans="1:16" x14ac:dyDescent="0.3">
      <c r="A106" s="2">
        <v>44323</v>
      </c>
      <c r="B106" s="1" t="s">
        <v>46</v>
      </c>
      <c r="C106">
        <v>1</v>
      </c>
      <c r="D106" s="1" t="s">
        <v>113</v>
      </c>
      <c r="E106" s="1" t="s">
        <v>112</v>
      </c>
      <c r="F106">
        <v>0</v>
      </c>
      <c r="G106" s="1" t="str">
        <f>VLOOKUP(InputData[[#This Row],[PRODUCT ID]],MasterData[],2,0)</f>
        <v>Product18</v>
      </c>
      <c r="H106" s="1" t="str">
        <f>VLOOKUP(InputData[[#This Row],[PRODUCT ID]],MasterData[],3,0)</f>
        <v>Category02</v>
      </c>
      <c r="I106" s="1" t="str">
        <f>VLOOKUP(InputData[[#This Row],[PRODUCT ID]],MasterData[],4,0)</f>
        <v>No.</v>
      </c>
      <c r="J106" s="3">
        <f>VLOOKUP(InputData[[#This Row],[PRODUCT ID]],MasterData[],5,0)</f>
        <v>37</v>
      </c>
      <c r="K106" s="3">
        <f>VLOOKUP(InputData[[#This Row],[PRODUCT ID]],MasterData[],6,0)</f>
        <v>49.21</v>
      </c>
      <c r="L106" s="3">
        <f>InputData[[#This Row],[BUYING PRIZE]]*InputData[[#This Row],[QUANTITY]]</f>
        <v>37</v>
      </c>
      <c r="M106" s="3">
        <f>InputData[[#This Row],[SELLING PRICE]]*InputData[[#This Row],[QUANTITY]]*(1-InputData[[#This Row],[DISCOUNT %]])</f>
        <v>49.21</v>
      </c>
      <c r="N106" s="1">
        <f>DAY(InputData[[#This Row],[DATE]])</f>
        <v>7</v>
      </c>
      <c r="O106" s="1" t="str">
        <f>TEXT(InputData[[#This Row],[DATE]],"mmm")</f>
        <v>May</v>
      </c>
      <c r="P106" s="1">
        <f>YEAR(InputData[[#This Row],[DATE]])</f>
        <v>2021</v>
      </c>
    </row>
    <row r="107" spans="1:16" x14ac:dyDescent="0.3">
      <c r="A107" s="2">
        <v>44325</v>
      </c>
      <c r="B107" s="1" t="s">
        <v>42</v>
      </c>
      <c r="C107">
        <v>6</v>
      </c>
      <c r="D107" s="1" t="s">
        <v>111</v>
      </c>
      <c r="E107" s="1" t="s">
        <v>111</v>
      </c>
      <c r="F107">
        <v>0</v>
      </c>
      <c r="G107" s="1" t="str">
        <f>VLOOKUP(InputData[[#This Row],[PRODUCT ID]],MasterData[],2,0)</f>
        <v>Product16</v>
      </c>
      <c r="H107" s="1" t="str">
        <f>VLOOKUP(InputData[[#This Row],[PRODUCT ID]],MasterData[],3,0)</f>
        <v>Category02</v>
      </c>
      <c r="I107" s="1" t="str">
        <f>VLOOKUP(InputData[[#This Row],[PRODUCT ID]],MasterData[],4,0)</f>
        <v>No.</v>
      </c>
      <c r="J107" s="3">
        <f>VLOOKUP(InputData[[#This Row],[PRODUCT ID]],MasterData[],5,0)</f>
        <v>13</v>
      </c>
      <c r="K107" s="3">
        <f>VLOOKUP(InputData[[#This Row],[PRODUCT ID]],MasterData[],6,0)</f>
        <v>16.64</v>
      </c>
      <c r="L107" s="3">
        <f>InputData[[#This Row],[BUYING PRIZE]]*InputData[[#This Row],[QUANTITY]]</f>
        <v>78</v>
      </c>
      <c r="M107" s="3">
        <f>InputData[[#This Row],[SELLING PRICE]]*InputData[[#This Row],[QUANTITY]]*(1-InputData[[#This Row],[DISCOUNT %]])</f>
        <v>99.84</v>
      </c>
      <c r="N107" s="1">
        <f>DAY(InputData[[#This Row],[DATE]])</f>
        <v>9</v>
      </c>
      <c r="O107" s="1" t="str">
        <f>TEXT(InputData[[#This Row],[DATE]],"mmm")</f>
        <v>May</v>
      </c>
      <c r="P107" s="1">
        <f>YEAR(InputData[[#This Row],[DATE]])</f>
        <v>2021</v>
      </c>
    </row>
    <row r="108" spans="1:16" x14ac:dyDescent="0.3">
      <c r="A108" s="2">
        <v>44325</v>
      </c>
      <c r="B108" s="1" t="s">
        <v>68</v>
      </c>
      <c r="C108">
        <v>8</v>
      </c>
      <c r="D108" s="1" t="s">
        <v>113</v>
      </c>
      <c r="E108" s="1" t="s">
        <v>112</v>
      </c>
      <c r="F108">
        <v>0</v>
      </c>
      <c r="G108" s="1" t="str">
        <f>VLOOKUP(InputData[[#This Row],[PRODUCT ID]],MasterData[],2,0)</f>
        <v>Product28</v>
      </c>
      <c r="H108" s="1" t="str">
        <f>VLOOKUP(InputData[[#This Row],[PRODUCT ID]],MasterData[],3,0)</f>
        <v>Category04</v>
      </c>
      <c r="I108" s="1" t="str">
        <f>VLOOKUP(InputData[[#This Row],[PRODUCT ID]],MasterData[],4,0)</f>
        <v>No.</v>
      </c>
      <c r="J108" s="3">
        <f>VLOOKUP(InputData[[#This Row],[PRODUCT ID]],MasterData[],5,0)</f>
        <v>37</v>
      </c>
      <c r="K108" s="3">
        <f>VLOOKUP(InputData[[#This Row],[PRODUCT ID]],MasterData[],6,0)</f>
        <v>41.81</v>
      </c>
      <c r="L108" s="3">
        <f>InputData[[#This Row],[BUYING PRIZE]]*InputData[[#This Row],[QUANTITY]]</f>
        <v>296</v>
      </c>
      <c r="M108" s="3">
        <f>InputData[[#This Row],[SELLING PRICE]]*InputData[[#This Row],[QUANTITY]]*(1-InputData[[#This Row],[DISCOUNT %]])</f>
        <v>334.48</v>
      </c>
      <c r="N108" s="1">
        <f>DAY(InputData[[#This Row],[DATE]])</f>
        <v>9</v>
      </c>
      <c r="O108" s="1" t="str">
        <f>TEXT(InputData[[#This Row],[DATE]],"mmm")</f>
        <v>May</v>
      </c>
      <c r="P108" s="1">
        <f>YEAR(InputData[[#This Row],[DATE]])</f>
        <v>2021</v>
      </c>
    </row>
    <row r="109" spans="1:16" x14ac:dyDescent="0.3">
      <c r="A109" s="2">
        <v>44328</v>
      </c>
      <c r="B109" s="1" t="s">
        <v>42</v>
      </c>
      <c r="C109">
        <v>3</v>
      </c>
      <c r="D109" s="1" t="s">
        <v>113</v>
      </c>
      <c r="E109" s="1" t="s">
        <v>111</v>
      </c>
      <c r="F109">
        <v>0</v>
      </c>
      <c r="G109" s="1" t="str">
        <f>VLOOKUP(InputData[[#This Row],[PRODUCT ID]],MasterData[],2,0)</f>
        <v>Product16</v>
      </c>
      <c r="H109" s="1" t="str">
        <f>VLOOKUP(InputData[[#This Row],[PRODUCT ID]],MasterData[],3,0)</f>
        <v>Category02</v>
      </c>
      <c r="I109" s="1" t="str">
        <f>VLOOKUP(InputData[[#This Row],[PRODUCT ID]],MasterData[],4,0)</f>
        <v>No.</v>
      </c>
      <c r="J109" s="3">
        <f>VLOOKUP(InputData[[#This Row],[PRODUCT ID]],MasterData[],5,0)</f>
        <v>13</v>
      </c>
      <c r="K109" s="3">
        <f>VLOOKUP(InputData[[#This Row],[PRODUCT ID]],MasterData[],6,0)</f>
        <v>16.64</v>
      </c>
      <c r="L109" s="3">
        <f>InputData[[#This Row],[BUYING PRIZE]]*InputData[[#This Row],[QUANTITY]]</f>
        <v>39</v>
      </c>
      <c r="M109" s="3">
        <f>InputData[[#This Row],[SELLING PRICE]]*InputData[[#This Row],[QUANTITY]]*(1-InputData[[#This Row],[DISCOUNT %]])</f>
        <v>49.92</v>
      </c>
      <c r="N109" s="1">
        <f>DAY(InputData[[#This Row],[DATE]])</f>
        <v>12</v>
      </c>
      <c r="O109" s="1" t="str">
        <f>TEXT(InputData[[#This Row],[DATE]],"mmm")</f>
        <v>May</v>
      </c>
      <c r="P109" s="1">
        <f>YEAR(InputData[[#This Row],[DATE]])</f>
        <v>2021</v>
      </c>
    </row>
    <row r="110" spans="1:16" x14ac:dyDescent="0.3">
      <c r="A110" s="2">
        <v>44328</v>
      </c>
      <c r="B110" s="1" t="s">
        <v>82</v>
      </c>
      <c r="C110">
        <v>15</v>
      </c>
      <c r="D110" s="1" t="s">
        <v>113</v>
      </c>
      <c r="E110" s="1" t="s">
        <v>111</v>
      </c>
      <c r="F110">
        <v>0</v>
      </c>
      <c r="G110" s="1" t="str">
        <f>VLOOKUP(InputData[[#This Row],[PRODUCT ID]],MasterData[],2,0)</f>
        <v>Product35</v>
      </c>
      <c r="H110" s="1" t="str">
        <f>VLOOKUP(InputData[[#This Row],[PRODUCT ID]],MasterData[],3,0)</f>
        <v>Category04</v>
      </c>
      <c r="I110" s="1" t="str">
        <f>VLOOKUP(InputData[[#This Row],[PRODUCT ID]],MasterData[],4,0)</f>
        <v>No.</v>
      </c>
      <c r="J110" s="3">
        <f>VLOOKUP(InputData[[#This Row],[PRODUCT ID]],MasterData[],5,0)</f>
        <v>5</v>
      </c>
      <c r="K110" s="3">
        <f>VLOOKUP(InputData[[#This Row],[PRODUCT ID]],MasterData[],6,0)</f>
        <v>6.7</v>
      </c>
      <c r="L110" s="3">
        <f>InputData[[#This Row],[BUYING PRIZE]]*InputData[[#This Row],[QUANTITY]]</f>
        <v>75</v>
      </c>
      <c r="M110" s="3">
        <f>InputData[[#This Row],[SELLING PRICE]]*InputData[[#This Row],[QUANTITY]]*(1-InputData[[#This Row],[DISCOUNT %]])</f>
        <v>100.5</v>
      </c>
      <c r="N110" s="1">
        <f>DAY(InputData[[#This Row],[DATE]])</f>
        <v>12</v>
      </c>
      <c r="O110" s="1" t="str">
        <f>TEXT(InputData[[#This Row],[DATE]],"mmm")</f>
        <v>May</v>
      </c>
      <c r="P110" s="1">
        <f>YEAR(InputData[[#This Row],[DATE]])</f>
        <v>2021</v>
      </c>
    </row>
    <row r="111" spans="1:16" x14ac:dyDescent="0.3">
      <c r="A111" s="2">
        <v>44329</v>
      </c>
      <c r="B111" s="1" t="s">
        <v>70</v>
      </c>
      <c r="C111">
        <v>4</v>
      </c>
      <c r="D111" s="1" t="s">
        <v>113</v>
      </c>
      <c r="E111" s="1" t="s">
        <v>111</v>
      </c>
      <c r="F111">
        <v>0</v>
      </c>
      <c r="G111" s="1" t="str">
        <f>VLOOKUP(InputData[[#This Row],[PRODUCT ID]],MasterData[],2,0)</f>
        <v>Product29</v>
      </c>
      <c r="H111" s="1" t="str">
        <f>VLOOKUP(InputData[[#This Row],[PRODUCT ID]],MasterData[],3,0)</f>
        <v>Category04</v>
      </c>
      <c r="I111" s="1" t="str">
        <f>VLOOKUP(InputData[[#This Row],[PRODUCT ID]],MasterData[],4,0)</f>
        <v>Lt</v>
      </c>
      <c r="J111" s="3">
        <f>VLOOKUP(InputData[[#This Row],[PRODUCT ID]],MasterData[],5,0)</f>
        <v>47</v>
      </c>
      <c r="K111" s="3">
        <f>VLOOKUP(InputData[[#This Row],[PRODUCT ID]],MasterData[],6,0)</f>
        <v>53.11</v>
      </c>
      <c r="L111" s="3">
        <f>InputData[[#This Row],[BUYING PRIZE]]*InputData[[#This Row],[QUANTITY]]</f>
        <v>188</v>
      </c>
      <c r="M111" s="3">
        <f>InputData[[#This Row],[SELLING PRICE]]*InputData[[#This Row],[QUANTITY]]*(1-InputData[[#This Row],[DISCOUNT %]])</f>
        <v>212.44</v>
      </c>
      <c r="N111" s="1">
        <f>DAY(InputData[[#This Row],[DATE]])</f>
        <v>13</v>
      </c>
      <c r="O111" s="1" t="str">
        <f>TEXT(InputData[[#This Row],[DATE]],"mmm")</f>
        <v>May</v>
      </c>
      <c r="P111" s="1">
        <f>YEAR(InputData[[#This Row],[DATE]])</f>
        <v>2021</v>
      </c>
    </row>
    <row r="112" spans="1:16" x14ac:dyDescent="0.3">
      <c r="A112" s="2">
        <v>44336</v>
      </c>
      <c r="B112" s="1" t="s">
        <v>97</v>
      </c>
      <c r="C112">
        <v>2</v>
      </c>
      <c r="D112" s="1" t="s">
        <v>111</v>
      </c>
      <c r="E112" s="1" t="s">
        <v>112</v>
      </c>
      <c r="F112">
        <v>0</v>
      </c>
      <c r="G112" s="1" t="str">
        <f>VLOOKUP(InputData[[#This Row],[PRODUCT ID]],MasterData[],2,0)</f>
        <v>Product42</v>
      </c>
      <c r="H112" s="1" t="str">
        <f>VLOOKUP(InputData[[#This Row],[PRODUCT ID]],MasterData[],3,0)</f>
        <v>Category05</v>
      </c>
      <c r="I112" s="1" t="str">
        <f>VLOOKUP(InputData[[#This Row],[PRODUCT ID]],MasterData[],4,0)</f>
        <v>Ft</v>
      </c>
      <c r="J112" s="3">
        <f>VLOOKUP(InputData[[#This Row],[PRODUCT ID]],MasterData[],5,0)</f>
        <v>120</v>
      </c>
      <c r="K112" s="3">
        <f>VLOOKUP(InputData[[#This Row],[PRODUCT ID]],MasterData[],6,0)</f>
        <v>162</v>
      </c>
      <c r="L112" s="3">
        <f>InputData[[#This Row],[BUYING PRIZE]]*InputData[[#This Row],[QUANTITY]]</f>
        <v>240</v>
      </c>
      <c r="M112" s="3">
        <f>InputData[[#This Row],[SELLING PRICE]]*InputData[[#This Row],[QUANTITY]]*(1-InputData[[#This Row],[DISCOUNT %]])</f>
        <v>324</v>
      </c>
      <c r="N112" s="1">
        <f>DAY(InputData[[#This Row],[DATE]])</f>
        <v>20</v>
      </c>
      <c r="O112" s="1" t="str">
        <f>TEXT(InputData[[#This Row],[DATE]],"mmm")</f>
        <v>May</v>
      </c>
      <c r="P112" s="1">
        <f>YEAR(InputData[[#This Row],[DATE]])</f>
        <v>2021</v>
      </c>
    </row>
    <row r="113" spans="1:16" x14ac:dyDescent="0.3">
      <c r="A113" s="2">
        <v>44339</v>
      </c>
      <c r="B113" s="1" t="s">
        <v>93</v>
      </c>
      <c r="C113">
        <v>11</v>
      </c>
      <c r="D113" s="1" t="s">
        <v>113</v>
      </c>
      <c r="E113" s="1" t="s">
        <v>111</v>
      </c>
      <c r="F113">
        <v>0</v>
      </c>
      <c r="G113" s="1" t="str">
        <f>VLOOKUP(InputData[[#This Row],[PRODUCT ID]],MasterData[],2,0)</f>
        <v>Product40</v>
      </c>
      <c r="H113" s="1" t="str">
        <f>VLOOKUP(InputData[[#This Row],[PRODUCT ID]],MasterData[],3,0)</f>
        <v>Category05</v>
      </c>
      <c r="I113" s="1" t="str">
        <f>VLOOKUP(InputData[[#This Row],[PRODUCT ID]],MasterData[],4,0)</f>
        <v>Kg</v>
      </c>
      <c r="J113" s="3">
        <f>VLOOKUP(InputData[[#This Row],[PRODUCT ID]],MasterData[],5,0)</f>
        <v>90</v>
      </c>
      <c r="K113" s="3">
        <f>VLOOKUP(InputData[[#This Row],[PRODUCT ID]],MasterData[],6,0)</f>
        <v>115.2</v>
      </c>
      <c r="L113" s="3">
        <f>InputData[[#This Row],[BUYING PRIZE]]*InputData[[#This Row],[QUANTITY]]</f>
        <v>990</v>
      </c>
      <c r="M113" s="3">
        <f>InputData[[#This Row],[SELLING PRICE]]*InputData[[#This Row],[QUANTITY]]*(1-InputData[[#This Row],[DISCOUNT %]])</f>
        <v>1267.2</v>
      </c>
      <c r="N113" s="1">
        <f>DAY(InputData[[#This Row],[DATE]])</f>
        <v>23</v>
      </c>
      <c r="O113" s="1" t="str">
        <f>TEXT(InputData[[#This Row],[DATE]],"mmm")</f>
        <v>May</v>
      </c>
      <c r="P113" s="1">
        <f>YEAR(InputData[[#This Row],[DATE]])</f>
        <v>2021</v>
      </c>
    </row>
    <row r="114" spans="1:16" x14ac:dyDescent="0.3">
      <c r="A114" s="2">
        <v>44346</v>
      </c>
      <c r="B114" s="1" t="s">
        <v>57</v>
      </c>
      <c r="C114">
        <v>13</v>
      </c>
      <c r="D114" s="1" t="s">
        <v>111</v>
      </c>
      <c r="E114" s="1" t="s">
        <v>111</v>
      </c>
      <c r="F114">
        <v>0</v>
      </c>
      <c r="G114" s="1" t="str">
        <f>VLOOKUP(InputData[[#This Row],[PRODUCT ID]],MasterData[],2,0)</f>
        <v>Product23</v>
      </c>
      <c r="H114" s="1" t="str">
        <f>VLOOKUP(InputData[[#This Row],[PRODUCT ID]],MasterData[],3,0)</f>
        <v>Category03</v>
      </c>
      <c r="I114" s="1" t="str">
        <f>VLOOKUP(InputData[[#This Row],[PRODUCT ID]],MasterData[],4,0)</f>
        <v>Ft</v>
      </c>
      <c r="J114" s="3">
        <f>VLOOKUP(InputData[[#This Row],[PRODUCT ID]],MasterData[],5,0)</f>
        <v>141</v>
      </c>
      <c r="K114" s="3">
        <f>VLOOKUP(InputData[[#This Row],[PRODUCT ID]],MasterData[],6,0)</f>
        <v>149.46</v>
      </c>
      <c r="L114" s="3">
        <f>InputData[[#This Row],[BUYING PRIZE]]*InputData[[#This Row],[QUANTITY]]</f>
        <v>1833</v>
      </c>
      <c r="M114" s="3">
        <f>InputData[[#This Row],[SELLING PRICE]]*InputData[[#This Row],[QUANTITY]]*(1-InputData[[#This Row],[DISCOUNT %]])</f>
        <v>1942.98</v>
      </c>
      <c r="N114" s="1">
        <f>DAY(InputData[[#This Row],[DATE]])</f>
        <v>30</v>
      </c>
      <c r="O114" s="1" t="str">
        <f>TEXT(InputData[[#This Row],[DATE]],"mmm")</f>
        <v>May</v>
      </c>
      <c r="P114" s="1">
        <f>YEAR(InputData[[#This Row],[DATE]])</f>
        <v>2021</v>
      </c>
    </row>
    <row r="115" spans="1:16" x14ac:dyDescent="0.3">
      <c r="A115" s="2">
        <v>44346</v>
      </c>
      <c r="B115" s="1" t="s">
        <v>36</v>
      </c>
      <c r="C115">
        <v>6</v>
      </c>
      <c r="D115" s="1" t="s">
        <v>111</v>
      </c>
      <c r="E115" s="1" t="s">
        <v>112</v>
      </c>
      <c r="F115">
        <v>0</v>
      </c>
      <c r="G115" s="1" t="str">
        <f>VLOOKUP(InputData[[#This Row],[PRODUCT ID]],MasterData[],2,0)</f>
        <v>Product13</v>
      </c>
      <c r="H115" s="1" t="str">
        <f>VLOOKUP(InputData[[#This Row],[PRODUCT ID]],MasterData[],3,0)</f>
        <v>Category02</v>
      </c>
      <c r="I115" s="1" t="str">
        <f>VLOOKUP(InputData[[#This Row],[PRODUCT ID]],MasterData[],4,0)</f>
        <v>Kg</v>
      </c>
      <c r="J115" s="3">
        <f>VLOOKUP(InputData[[#This Row],[PRODUCT ID]],MasterData[],5,0)</f>
        <v>112</v>
      </c>
      <c r="K115" s="3">
        <f>VLOOKUP(InputData[[#This Row],[PRODUCT ID]],MasterData[],6,0)</f>
        <v>122.08</v>
      </c>
      <c r="L115" s="3">
        <f>InputData[[#This Row],[BUYING PRIZE]]*InputData[[#This Row],[QUANTITY]]</f>
        <v>672</v>
      </c>
      <c r="M115" s="3">
        <f>InputData[[#This Row],[SELLING PRICE]]*InputData[[#This Row],[QUANTITY]]*(1-InputData[[#This Row],[DISCOUNT %]])</f>
        <v>732.48</v>
      </c>
      <c r="N115" s="1">
        <f>DAY(InputData[[#This Row],[DATE]])</f>
        <v>30</v>
      </c>
      <c r="O115" s="1" t="str">
        <f>TEXT(InputData[[#This Row],[DATE]],"mmm")</f>
        <v>May</v>
      </c>
      <c r="P115" s="1">
        <f>YEAR(InputData[[#This Row],[DATE]])</f>
        <v>2021</v>
      </c>
    </row>
    <row r="116" spans="1:16" x14ac:dyDescent="0.3">
      <c r="A116" s="2">
        <v>44350</v>
      </c>
      <c r="B116" s="1" t="s">
        <v>53</v>
      </c>
      <c r="C116">
        <v>10</v>
      </c>
      <c r="D116" s="1" t="s">
        <v>113</v>
      </c>
      <c r="E116" s="1" t="s">
        <v>112</v>
      </c>
      <c r="F116">
        <v>0</v>
      </c>
      <c r="G116" s="1" t="str">
        <f>VLOOKUP(InputData[[#This Row],[PRODUCT ID]],MasterData[],2,0)</f>
        <v>Product21</v>
      </c>
      <c r="H116" s="1" t="str">
        <f>VLOOKUP(InputData[[#This Row],[PRODUCT ID]],MasterData[],3,0)</f>
        <v>Category03</v>
      </c>
      <c r="I116" s="1" t="str">
        <f>VLOOKUP(InputData[[#This Row],[PRODUCT ID]],MasterData[],4,0)</f>
        <v>Ft</v>
      </c>
      <c r="J116" s="3">
        <f>VLOOKUP(InputData[[#This Row],[PRODUCT ID]],MasterData[],5,0)</f>
        <v>126</v>
      </c>
      <c r="K116" s="3">
        <f>VLOOKUP(InputData[[#This Row],[PRODUCT ID]],MasterData[],6,0)</f>
        <v>162.54</v>
      </c>
      <c r="L116" s="3">
        <f>InputData[[#This Row],[BUYING PRIZE]]*InputData[[#This Row],[QUANTITY]]</f>
        <v>1260</v>
      </c>
      <c r="M116" s="3">
        <f>InputData[[#This Row],[SELLING PRICE]]*InputData[[#This Row],[QUANTITY]]*(1-InputData[[#This Row],[DISCOUNT %]])</f>
        <v>1625.3999999999999</v>
      </c>
      <c r="N116" s="1">
        <f>DAY(InputData[[#This Row],[DATE]])</f>
        <v>3</v>
      </c>
      <c r="O116" s="1" t="str">
        <f>TEXT(InputData[[#This Row],[DATE]],"mmm")</f>
        <v>Jun</v>
      </c>
      <c r="P116" s="1">
        <f>YEAR(InputData[[#This Row],[DATE]])</f>
        <v>2021</v>
      </c>
    </row>
    <row r="117" spans="1:16" x14ac:dyDescent="0.3">
      <c r="A117" s="2">
        <v>44351</v>
      </c>
      <c r="B117" s="1" t="s">
        <v>50</v>
      </c>
      <c r="C117">
        <v>8</v>
      </c>
      <c r="D117" s="1" t="s">
        <v>110</v>
      </c>
      <c r="E117" s="1" t="s">
        <v>111</v>
      </c>
      <c r="F117">
        <v>0</v>
      </c>
      <c r="G117" s="1" t="str">
        <f>VLOOKUP(InputData[[#This Row],[PRODUCT ID]],MasterData[],2,0)</f>
        <v>Product20</v>
      </c>
      <c r="H117" s="1" t="str">
        <f>VLOOKUP(InputData[[#This Row],[PRODUCT ID]],MasterData[],3,0)</f>
        <v>Category03</v>
      </c>
      <c r="I117" s="1" t="str">
        <f>VLOOKUP(InputData[[#This Row],[PRODUCT ID]],MasterData[],4,0)</f>
        <v>Lt</v>
      </c>
      <c r="J117" s="3">
        <f>VLOOKUP(InputData[[#This Row],[PRODUCT ID]],MasterData[],5,0)</f>
        <v>61</v>
      </c>
      <c r="K117" s="3">
        <f>VLOOKUP(InputData[[#This Row],[PRODUCT ID]],MasterData[],6,0)</f>
        <v>76.25</v>
      </c>
      <c r="L117" s="3">
        <f>InputData[[#This Row],[BUYING PRIZE]]*InputData[[#This Row],[QUANTITY]]</f>
        <v>488</v>
      </c>
      <c r="M117" s="3">
        <f>InputData[[#This Row],[SELLING PRICE]]*InputData[[#This Row],[QUANTITY]]*(1-InputData[[#This Row],[DISCOUNT %]])</f>
        <v>610</v>
      </c>
      <c r="N117" s="1">
        <f>DAY(InputData[[#This Row],[DATE]])</f>
        <v>4</v>
      </c>
      <c r="O117" s="1" t="str">
        <f>TEXT(InputData[[#This Row],[DATE]],"mmm")</f>
        <v>Jun</v>
      </c>
      <c r="P117" s="1">
        <f>YEAR(InputData[[#This Row],[DATE]])</f>
        <v>2021</v>
      </c>
    </row>
    <row r="118" spans="1:16" x14ac:dyDescent="0.3">
      <c r="A118" s="2">
        <v>44351</v>
      </c>
      <c r="B118" s="1" t="s">
        <v>50</v>
      </c>
      <c r="C118">
        <v>12</v>
      </c>
      <c r="D118" s="1" t="s">
        <v>111</v>
      </c>
      <c r="E118" s="1" t="s">
        <v>112</v>
      </c>
      <c r="F118">
        <v>0</v>
      </c>
      <c r="G118" s="1" t="str">
        <f>VLOOKUP(InputData[[#This Row],[PRODUCT ID]],MasterData[],2,0)</f>
        <v>Product20</v>
      </c>
      <c r="H118" s="1" t="str">
        <f>VLOOKUP(InputData[[#This Row],[PRODUCT ID]],MasterData[],3,0)</f>
        <v>Category03</v>
      </c>
      <c r="I118" s="1" t="str">
        <f>VLOOKUP(InputData[[#This Row],[PRODUCT ID]],MasterData[],4,0)</f>
        <v>Lt</v>
      </c>
      <c r="J118" s="3">
        <f>VLOOKUP(InputData[[#This Row],[PRODUCT ID]],MasterData[],5,0)</f>
        <v>61</v>
      </c>
      <c r="K118" s="3">
        <f>VLOOKUP(InputData[[#This Row],[PRODUCT ID]],MasterData[],6,0)</f>
        <v>76.25</v>
      </c>
      <c r="L118" s="3">
        <f>InputData[[#This Row],[BUYING PRIZE]]*InputData[[#This Row],[QUANTITY]]</f>
        <v>732</v>
      </c>
      <c r="M118" s="3">
        <f>InputData[[#This Row],[SELLING PRICE]]*InputData[[#This Row],[QUANTITY]]*(1-InputData[[#This Row],[DISCOUNT %]])</f>
        <v>915</v>
      </c>
      <c r="N118" s="1">
        <f>DAY(InputData[[#This Row],[DATE]])</f>
        <v>4</v>
      </c>
      <c r="O118" s="1" t="str">
        <f>TEXT(InputData[[#This Row],[DATE]],"mmm")</f>
        <v>Jun</v>
      </c>
      <c r="P118" s="1">
        <f>YEAR(InputData[[#This Row],[DATE]])</f>
        <v>2021</v>
      </c>
    </row>
    <row r="119" spans="1:16" x14ac:dyDescent="0.3">
      <c r="A119" s="2">
        <v>44352</v>
      </c>
      <c r="B119" s="1" t="s">
        <v>55</v>
      </c>
      <c r="C119">
        <v>15</v>
      </c>
      <c r="D119" s="1" t="s">
        <v>110</v>
      </c>
      <c r="E119" s="1" t="s">
        <v>111</v>
      </c>
      <c r="F119">
        <v>0</v>
      </c>
      <c r="G119" s="1" t="str">
        <f>VLOOKUP(InputData[[#This Row],[PRODUCT ID]],MasterData[],2,0)</f>
        <v>Product22</v>
      </c>
      <c r="H119" s="1" t="str">
        <f>VLOOKUP(InputData[[#This Row],[PRODUCT ID]],MasterData[],3,0)</f>
        <v>Category03</v>
      </c>
      <c r="I119" s="1" t="str">
        <f>VLOOKUP(InputData[[#This Row],[PRODUCT ID]],MasterData[],4,0)</f>
        <v>Ft</v>
      </c>
      <c r="J119" s="3">
        <f>VLOOKUP(InputData[[#This Row],[PRODUCT ID]],MasterData[],5,0)</f>
        <v>121</v>
      </c>
      <c r="K119" s="3">
        <f>VLOOKUP(InputData[[#This Row],[PRODUCT ID]],MasterData[],6,0)</f>
        <v>141.57</v>
      </c>
      <c r="L119" s="3">
        <f>InputData[[#This Row],[BUYING PRIZE]]*InputData[[#This Row],[QUANTITY]]</f>
        <v>1815</v>
      </c>
      <c r="M119" s="3">
        <f>InputData[[#This Row],[SELLING PRICE]]*InputData[[#This Row],[QUANTITY]]*(1-InputData[[#This Row],[DISCOUNT %]])</f>
        <v>2123.5499999999997</v>
      </c>
      <c r="N119" s="1">
        <f>DAY(InputData[[#This Row],[DATE]])</f>
        <v>5</v>
      </c>
      <c r="O119" s="1" t="str">
        <f>TEXT(InputData[[#This Row],[DATE]],"mmm")</f>
        <v>Jun</v>
      </c>
      <c r="P119" s="1">
        <f>YEAR(InputData[[#This Row],[DATE]])</f>
        <v>2021</v>
      </c>
    </row>
    <row r="120" spans="1:16" x14ac:dyDescent="0.3">
      <c r="A120" s="2">
        <v>44352</v>
      </c>
      <c r="B120" s="1" t="s">
        <v>82</v>
      </c>
      <c r="C120">
        <v>10</v>
      </c>
      <c r="D120" s="1" t="s">
        <v>113</v>
      </c>
      <c r="E120" s="1" t="s">
        <v>111</v>
      </c>
      <c r="F120">
        <v>0</v>
      </c>
      <c r="G120" s="1" t="str">
        <f>VLOOKUP(InputData[[#This Row],[PRODUCT ID]],MasterData[],2,0)</f>
        <v>Product35</v>
      </c>
      <c r="H120" s="1" t="str">
        <f>VLOOKUP(InputData[[#This Row],[PRODUCT ID]],MasterData[],3,0)</f>
        <v>Category04</v>
      </c>
      <c r="I120" s="1" t="str">
        <f>VLOOKUP(InputData[[#This Row],[PRODUCT ID]],MasterData[],4,0)</f>
        <v>No.</v>
      </c>
      <c r="J120" s="3">
        <f>VLOOKUP(InputData[[#This Row],[PRODUCT ID]],MasterData[],5,0)</f>
        <v>5</v>
      </c>
      <c r="K120" s="3">
        <f>VLOOKUP(InputData[[#This Row],[PRODUCT ID]],MasterData[],6,0)</f>
        <v>6.7</v>
      </c>
      <c r="L120" s="3">
        <f>InputData[[#This Row],[BUYING PRIZE]]*InputData[[#This Row],[QUANTITY]]</f>
        <v>50</v>
      </c>
      <c r="M120" s="3">
        <f>InputData[[#This Row],[SELLING PRICE]]*InputData[[#This Row],[QUANTITY]]*(1-InputData[[#This Row],[DISCOUNT %]])</f>
        <v>67</v>
      </c>
      <c r="N120" s="1">
        <f>DAY(InputData[[#This Row],[DATE]])</f>
        <v>5</v>
      </c>
      <c r="O120" s="1" t="str">
        <f>TEXT(InputData[[#This Row],[DATE]],"mmm")</f>
        <v>Jun</v>
      </c>
      <c r="P120" s="1">
        <f>YEAR(InputData[[#This Row],[DATE]])</f>
        <v>2021</v>
      </c>
    </row>
    <row r="121" spans="1:16" x14ac:dyDescent="0.3">
      <c r="A121" s="2">
        <v>44353</v>
      </c>
      <c r="B121" s="1" t="s">
        <v>78</v>
      </c>
      <c r="C121">
        <v>6</v>
      </c>
      <c r="D121" s="1" t="s">
        <v>113</v>
      </c>
      <c r="E121" s="1" t="s">
        <v>111</v>
      </c>
      <c r="F121">
        <v>0</v>
      </c>
      <c r="G121" s="1" t="str">
        <f>VLOOKUP(InputData[[#This Row],[PRODUCT ID]],MasterData[],2,0)</f>
        <v>Product33</v>
      </c>
      <c r="H121" s="1" t="str">
        <f>VLOOKUP(InputData[[#This Row],[PRODUCT ID]],MasterData[],3,0)</f>
        <v>Category04</v>
      </c>
      <c r="I121" s="1" t="str">
        <f>VLOOKUP(InputData[[#This Row],[PRODUCT ID]],MasterData[],4,0)</f>
        <v>Kg</v>
      </c>
      <c r="J121" s="3">
        <f>VLOOKUP(InputData[[#This Row],[PRODUCT ID]],MasterData[],5,0)</f>
        <v>95</v>
      </c>
      <c r="K121" s="3">
        <f>VLOOKUP(InputData[[#This Row],[PRODUCT ID]],MasterData[],6,0)</f>
        <v>119.7</v>
      </c>
      <c r="L121" s="3">
        <f>InputData[[#This Row],[BUYING PRIZE]]*InputData[[#This Row],[QUANTITY]]</f>
        <v>570</v>
      </c>
      <c r="M121" s="3">
        <f>InputData[[#This Row],[SELLING PRICE]]*InputData[[#This Row],[QUANTITY]]*(1-InputData[[#This Row],[DISCOUNT %]])</f>
        <v>718.2</v>
      </c>
      <c r="N121" s="1">
        <f>DAY(InputData[[#This Row],[DATE]])</f>
        <v>6</v>
      </c>
      <c r="O121" s="1" t="str">
        <f>TEXT(InputData[[#This Row],[DATE]],"mmm")</f>
        <v>Jun</v>
      </c>
      <c r="P121" s="1">
        <f>YEAR(InputData[[#This Row],[DATE]])</f>
        <v>2021</v>
      </c>
    </row>
    <row r="122" spans="1:16" x14ac:dyDescent="0.3">
      <c r="A122" s="2">
        <v>44355</v>
      </c>
      <c r="B122" s="1" t="s">
        <v>68</v>
      </c>
      <c r="C122">
        <v>11</v>
      </c>
      <c r="D122" s="1" t="s">
        <v>113</v>
      </c>
      <c r="E122" s="1" t="s">
        <v>111</v>
      </c>
      <c r="F122">
        <v>0</v>
      </c>
      <c r="G122" s="1" t="str">
        <f>VLOOKUP(InputData[[#This Row],[PRODUCT ID]],MasterData[],2,0)</f>
        <v>Product28</v>
      </c>
      <c r="H122" s="1" t="str">
        <f>VLOOKUP(InputData[[#This Row],[PRODUCT ID]],MasterData[],3,0)</f>
        <v>Category04</v>
      </c>
      <c r="I122" s="1" t="str">
        <f>VLOOKUP(InputData[[#This Row],[PRODUCT ID]],MasterData[],4,0)</f>
        <v>No.</v>
      </c>
      <c r="J122" s="3">
        <f>VLOOKUP(InputData[[#This Row],[PRODUCT ID]],MasterData[],5,0)</f>
        <v>37</v>
      </c>
      <c r="K122" s="3">
        <f>VLOOKUP(InputData[[#This Row],[PRODUCT ID]],MasterData[],6,0)</f>
        <v>41.81</v>
      </c>
      <c r="L122" s="3">
        <f>InputData[[#This Row],[BUYING PRIZE]]*InputData[[#This Row],[QUANTITY]]</f>
        <v>407</v>
      </c>
      <c r="M122" s="3">
        <f>InputData[[#This Row],[SELLING PRICE]]*InputData[[#This Row],[QUANTITY]]*(1-InputData[[#This Row],[DISCOUNT %]])</f>
        <v>459.91</v>
      </c>
      <c r="N122" s="1">
        <f>DAY(InputData[[#This Row],[DATE]])</f>
        <v>8</v>
      </c>
      <c r="O122" s="1" t="str">
        <f>TEXT(InputData[[#This Row],[DATE]],"mmm")</f>
        <v>Jun</v>
      </c>
      <c r="P122" s="1">
        <f>YEAR(InputData[[#This Row],[DATE]])</f>
        <v>2021</v>
      </c>
    </row>
    <row r="123" spans="1:16" x14ac:dyDescent="0.3">
      <c r="A123" s="2">
        <v>44355</v>
      </c>
      <c r="B123" s="1" t="s">
        <v>14</v>
      </c>
      <c r="C123">
        <v>11</v>
      </c>
      <c r="D123" s="1" t="s">
        <v>110</v>
      </c>
      <c r="E123" s="1" t="s">
        <v>112</v>
      </c>
      <c r="F123">
        <v>0</v>
      </c>
      <c r="G123" s="1" t="str">
        <f>VLOOKUP(InputData[[#This Row],[PRODUCT ID]],MasterData[],2,0)</f>
        <v>Product04</v>
      </c>
      <c r="H123" s="1" t="str">
        <f>VLOOKUP(InputData[[#This Row],[PRODUCT ID]],MasterData[],3,0)</f>
        <v>Category01</v>
      </c>
      <c r="I123" s="1" t="str">
        <f>VLOOKUP(InputData[[#This Row],[PRODUCT ID]],MasterData[],4,0)</f>
        <v>Lt</v>
      </c>
      <c r="J123" s="3">
        <f>VLOOKUP(InputData[[#This Row],[PRODUCT ID]],MasterData[],5,0)</f>
        <v>44</v>
      </c>
      <c r="K123" s="3">
        <f>VLOOKUP(InputData[[#This Row],[PRODUCT ID]],MasterData[],6,0)</f>
        <v>48.84</v>
      </c>
      <c r="L123" s="3">
        <f>InputData[[#This Row],[BUYING PRIZE]]*InputData[[#This Row],[QUANTITY]]</f>
        <v>484</v>
      </c>
      <c r="M123" s="3">
        <f>InputData[[#This Row],[SELLING PRICE]]*InputData[[#This Row],[QUANTITY]]*(1-InputData[[#This Row],[DISCOUNT %]])</f>
        <v>537.24</v>
      </c>
      <c r="N123" s="1">
        <f>DAY(InputData[[#This Row],[DATE]])</f>
        <v>8</v>
      </c>
      <c r="O123" s="1" t="str">
        <f>TEXT(InputData[[#This Row],[DATE]],"mmm")</f>
        <v>Jun</v>
      </c>
      <c r="P123" s="1">
        <f>YEAR(InputData[[#This Row],[DATE]])</f>
        <v>2021</v>
      </c>
    </row>
    <row r="124" spans="1:16" x14ac:dyDescent="0.3">
      <c r="A124" s="2">
        <v>44356</v>
      </c>
      <c r="B124" s="1" t="s">
        <v>6</v>
      </c>
      <c r="C124">
        <v>7</v>
      </c>
      <c r="D124" s="1" t="s">
        <v>113</v>
      </c>
      <c r="E124" s="1" t="s">
        <v>111</v>
      </c>
      <c r="F124">
        <v>0</v>
      </c>
      <c r="G124" s="1" t="str">
        <f>VLOOKUP(InputData[[#This Row],[PRODUCT ID]],MasterData[],2,0)</f>
        <v>Product01</v>
      </c>
      <c r="H124" s="1" t="str">
        <f>VLOOKUP(InputData[[#This Row],[PRODUCT ID]],MasterData[],3,0)</f>
        <v>Category01</v>
      </c>
      <c r="I124" s="1" t="str">
        <f>VLOOKUP(InputData[[#This Row],[PRODUCT ID]],MasterData[],4,0)</f>
        <v>Kg</v>
      </c>
      <c r="J124" s="3">
        <f>VLOOKUP(InputData[[#This Row],[PRODUCT ID]],MasterData[],5,0)</f>
        <v>98</v>
      </c>
      <c r="K124" s="3">
        <f>VLOOKUP(InputData[[#This Row],[PRODUCT ID]],MasterData[],6,0)</f>
        <v>103.88</v>
      </c>
      <c r="L124" s="3">
        <f>InputData[[#This Row],[BUYING PRIZE]]*InputData[[#This Row],[QUANTITY]]</f>
        <v>686</v>
      </c>
      <c r="M124" s="3">
        <f>InputData[[#This Row],[SELLING PRICE]]*InputData[[#This Row],[QUANTITY]]*(1-InputData[[#This Row],[DISCOUNT %]])</f>
        <v>727.16</v>
      </c>
      <c r="N124" s="1">
        <f>DAY(InputData[[#This Row],[DATE]])</f>
        <v>9</v>
      </c>
      <c r="O124" s="1" t="str">
        <f>TEXT(InputData[[#This Row],[DATE]],"mmm")</f>
        <v>Jun</v>
      </c>
      <c r="P124" s="1">
        <f>YEAR(InputData[[#This Row],[DATE]])</f>
        <v>2021</v>
      </c>
    </row>
    <row r="125" spans="1:16" x14ac:dyDescent="0.3">
      <c r="A125" s="2">
        <v>44358</v>
      </c>
      <c r="B125" s="1" t="s">
        <v>76</v>
      </c>
      <c r="C125">
        <v>12</v>
      </c>
      <c r="D125" s="1" t="s">
        <v>110</v>
      </c>
      <c r="E125" s="1" t="s">
        <v>112</v>
      </c>
      <c r="F125">
        <v>0</v>
      </c>
      <c r="G125" s="1" t="str">
        <f>VLOOKUP(InputData[[#This Row],[PRODUCT ID]],MasterData[],2,0)</f>
        <v>Product32</v>
      </c>
      <c r="H125" s="1" t="str">
        <f>VLOOKUP(InputData[[#This Row],[PRODUCT ID]],MasterData[],3,0)</f>
        <v>Category04</v>
      </c>
      <c r="I125" s="1" t="str">
        <f>VLOOKUP(InputData[[#This Row],[PRODUCT ID]],MasterData[],4,0)</f>
        <v>Kg</v>
      </c>
      <c r="J125" s="3">
        <f>VLOOKUP(InputData[[#This Row],[PRODUCT ID]],MasterData[],5,0)</f>
        <v>89</v>
      </c>
      <c r="K125" s="3">
        <f>VLOOKUP(InputData[[#This Row],[PRODUCT ID]],MasterData[],6,0)</f>
        <v>117.48</v>
      </c>
      <c r="L125" s="3">
        <f>InputData[[#This Row],[BUYING PRIZE]]*InputData[[#This Row],[QUANTITY]]</f>
        <v>1068</v>
      </c>
      <c r="M125" s="3">
        <f>InputData[[#This Row],[SELLING PRICE]]*InputData[[#This Row],[QUANTITY]]*(1-InputData[[#This Row],[DISCOUNT %]])</f>
        <v>1409.76</v>
      </c>
      <c r="N125" s="1">
        <f>DAY(InputData[[#This Row],[DATE]])</f>
        <v>11</v>
      </c>
      <c r="O125" s="1" t="str">
        <f>TEXT(InputData[[#This Row],[DATE]],"mmm")</f>
        <v>Jun</v>
      </c>
      <c r="P125" s="1">
        <f>YEAR(InputData[[#This Row],[DATE]])</f>
        <v>2021</v>
      </c>
    </row>
    <row r="126" spans="1:16" x14ac:dyDescent="0.3">
      <c r="A126" s="2">
        <v>44359</v>
      </c>
      <c r="B126" s="1" t="s">
        <v>95</v>
      </c>
      <c r="C126">
        <v>6</v>
      </c>
      <c r="D126" s="1" t="s">
        <v>113</v>
      </c>
      <c r="E126" s="1" t="s">
        <v>111</v>
      </c>
      <c r="F126">
        <v>0</v>
      </c>
      <c r="G126" s="1" t="str">
        <f>VLOOKUP(InputData[[#This Row],[PRODUCT ID]],MasterData[],2,0)</f>
        <v>Product41</v>
      </c>
      <c r="H126" s="1" t="str">
        <f>VLOOKUP(InputData[[#This Row],[PRODUCT ID]],MasterData[],3,0)</f>
        <v>Category05</v>
      </c>
      <c r="I126" s="1" t="str">
        <f>VLOOKUP(InputData[[#This Row],[PRODUCT ID]],MasterData[],4,0)</f>
        <v>Ft</v>
      </c>
      <c r="J126" s="3">
        <f>VLOOKUP(InputData[[#This Row],[PRODUCT ID]],MasterData[],5,0)</f>
        <v>138</v>
      </c>
      <c r="K126" s="3">
        <f>VLOOKUP(InputData[[#This Row],[PRODUCT ID]],MasterData[],6,0)</f>
        <v>173.88</v>
      </c>
      <c r="L126" s="3">
        <f>InputData[[#This Row],[BUYING PRIZE]]*InputData[[#This Row],[QUANTITY]]</f>
        <v>828</v>
      </c>
      <c r="M126" s="3">
        <f>InputData[[#This Row],[SELLING PRICE]]*InputData[[#This Row],[QUANTITY]]*(1-InputData[[#This Row],[DISCOUNT %]])</f>
        <v>1043.28</v>
      </c>
      <c r="N126" s="1">
        <f>DAY(InputData[[#This Row],[DATE]])</f>
        <v>12</v>
      </c>
      <c r="O126" s="1" t="str">
        <f>TEXT(InputData[[#This Row],[DATE]],"mmm")</f>
        <v>Jun</v>
      </c>
      <c r="P126" s="1">
        <f>YEAR(InputData[[#This Row],[DATE]])</f>
        <v>2021</v>
      </c>
    </row>
    <row r="127" spans="1:16" x14ac:dyDescent="0.3">
      <c r="A127" s="2">
        <v>44361</v>
      </c>
      <c r="B127" s="1" t="s">
        <v>61</v>
      </c>
      <c r="C127">
        <v>10</v>
      </c>
      <c r="D127" s="1" t="s">
        <v>111</v>
      </c>
      <c r="E127" s="1" t="s">
        <v>112</v>
      </c>
      <c r="F127">
        <v>0</v>
      </c>
      <c r="G127" s="1" t="str">
        <f>VLOOKUP(InputData[[#This Row],[PRODUCT ID]],MasterData[],2,0)</f>
        <v>Product25</v>
      </c>
      <c r="H127" s="1" t="str">
        <f>VLOOKUP(InputData[[#This Row],[PRODUCT ID]],MasterData[],3,0)</f>
        <v>Category03</v>
      </c>
      <c r="I127" s="1" t="str">
        <f>VLOOKUP(InputData[[#This Row],[PRODUCT ID]],MasterData[],4,0)</f>
        <v>No.</v>
      </c>
      <c r="J127" s="3">
        <f>VLOOKUP(InputData[[#This Row],[PRODUCT ID]],MasterData[],5,0)</f>
        <v>7</v>
      </c>
      <c r="K127" s="3">
        <f>VLOOKUP(InputData[[#This Row],[PRODUCT ID]],MasterData[],6,0)</f>
        <v>8.33</v>
      </c>
      <c r="L127" s="3">
        <f>InputData[[#This Row],[BUYING PRIZE]]*InputData[[#This Row],[QUANTITY]]</f>
        <v>70</v>
      </c>
      <c r="M127" s="3">
        <f>InputData[[#This Row],[SELLING PRICE]]*InputData[[#This Row],[QUANTITY]]*(1-InputData[[#This Row],[DISCOUNT %]])</f>
        <v>83.3</v>
      </c>
      <c r="N127" s="1">
        <f>DAY(InputData[[#This Row],[DATE]])</f>
        <v>14</v>
      </c>
      <c r="O127" s="1" t="str">
        <f>TEXT(InputData[[#This Row],[DATE]],"mmm")</f>
        <v>Jun</v>
      </c>
      <c r="P127" s="1">
        <f>YEAR(InputData[[#This Row],[DATE]])</f>
        <v>2021</v>
      </c>
    </row>
    <row r="128" spans="1:16" x14ac:dyDescent="0.3">
      <c r="A128" s="2">
        <v>44363</v>
      </c>
      <c r="B128" s="1" t="s">
        <v>48</v>
      </c>
      <c r="C128">
        <v>5</v>
      </c>
      <c r="D128" s="1" t="s">
        <v>110</v>
      </c>
      <c r="E128" s="1" t="s">
        <v>112</v>
      </c>
      <c r="F128">
        <v>0</v>
      </c>
      <c r="G128" s="1" t="str">
        <f>VLOOKUP(InputData[[#This Row],[PRODUCT ID]],MasterData[],2,0)</f>
        <v>Product19</v>
      </c>
      <c r="H128" s="1" t="str">
        <f>VLOOKUP(InputData[[#This Row],[PRODUCT ID]],MasterData[],3,0)</f>
        <v>Category02</v>
      </c>
      <c r="I128" s="1" t="str">
        <f>VLOOKUP(InputData[[#This Row],[PRODUCT ID]],MasterData[],4,0)</f>
        <v>Ft</v>
      </c>
      <c r="J128" s="3">
        <f>VLOOKUP(InputData[[#This Row],[PRODUCT ID]],MasterData[],5,0)</f>
        <v>150</v>
      </c>
      <c r="K128" s="3">
        <f>VLOOKUP(InputData[[#This Row],[PRODUCT ID]],MasterData[],6,0)</f>
        <v>210</v>
      </c>
      <c r="L128" s="3">
        <f>InputData[[#This Row],[BUYING PRIZE]]*InputData[[#This Row],[QUANTITY]]</f>
        <v>750</v>
      </c>
      <c r="M128" s="3">
        <f>InputData[[#This Row],[SELLING PRICE]]*InputData[[#This Row],[QUANTITY]]*(1-InputData[[#This Row],[DISCOUNT %]])</f>
        <v>1050</v>
      </c>
      <c r="N128" s="1">
        <f>DAY(InputData[[#This Row],[DATE]])</f>
        <v>16</v>
      </c>
      <c r="O128" s="1" t="str">
        <f>TEXT(InputData[[#This Row],[DATE]],"mmm")</f>
        <v>Jun</v>
      </c>
      <c r="P128" s="1">
        <f>YEAR(InputData[[#This Row],[DATE]])</f>
        <v>2021</v>
      </c>
    </row>
    <row r="129" spans="1:16" x14ac:dyDescent="0.3">
      <c r="A129" s="2">
        <v>44363</v>
      </c>
      <c r="B129" s="1" t="s">
        <v>40</v>
      </c>
      <c r="C129">
        <v>12</v>
      </c>
      <c r="D129" s="1" t="s">
        <v>111</v>
      </c>
      <c r="E129" s="1" t="s">
        <v>112</v>
      </c>
      <c r="F129">
        <v>0</v>
      </c>
      <c r="G129" s="1" t="str">
        <f>VLOOKUP(InputData[[#This Row],[PRODUCT ID]],MasterData[],2,0)</f>
        <v>Product15</v>
      </c>
      <c r="H129" s="1" t="str">
        <f>VLOOKUP(InputData[[#This Row],[PRODUCT ID]],MasterData[],3,0)</f>
        <v>Category02</v>
      </c>
      <c r="I129" s="1" t="str">
        <f>VLOOKUP(InputData[[#This Row],[PRODUCT ID]],MasterData[],4,0)</f>
        <v>No.</v>
      </c>
      <c r="J129" s="3">
        <f>VLOOKUP(InputData[[#This Row],[PRODUCT ID]],MasterData[],5,0)</f>
        <v>12</v>
      </c>
      <c r="K129" s="3">
        <f>VLOOKUP(InputData[[#This Row],[PRODUCT ID]],MasterData[],6,0)</f>
        <v>15.719999999999999</v>
      </c>
      <c r="L129" s="3">
        <f>InputData[[#This Row],[BUYING PRIZE]]*InputData[[#This Row],[QUANTITY]]</f>
        <v>144</v>
      </c>
      <c r="M129" s="3">
        <f>InputData[[#This Row],[SELLING PRICE]]*InputData[[#This Row],[QUANTITY]]*(1-InputData[[#This Row],[DISCOUNT %]])</f>
        <v>188.64</v>
      </c>
      <c r="N129" s="1">
        <f>DAY(InputData[[#This Row],[DATE]])</f>
        <v>16</v>
      </c>
      <c r="O129" s="1" t="str">
        <f>TEXT(InputData[[#This Row],[DATE]],"mmm")</f>
        <v>Jun</v>
      </c>
      <c r="P129" s="1">
        <f>YEAR(InputData[[#This Row],[DATE]])</f>
        <v>2021</v>
      </c>
    </row>
    <row r="130" spans="1:16" x14ac:dyDescent="0.3">
      <c r="A130" s="2">
        <v>44363</v>
      </c>
      <c r="B130" s="1" t="s">
        <v>91</v>
      </c>
      <c r="C130">
        <v>11</v>
      </c>
      <c r="D130" s="1" t="s">
        <v>113</v>
      </c>
      <c r="E130" s="1" t="s">
        <v>112</v>
      </c>
      <c r="F130">
        <v>0</v>
      </c>
      <c r="G130" s="1" t="str">
        <f>VLOOKUP(InputData[[#This Row],[PRODUCT ID]],MasterData[],2,0)</f>
        <v>Product39</v>
      </c>
      <c r="H130" s="1" t="str">
        <f>VLOOKUP(InputData[[#This Row],[PRODUCT ID]],MasterData[],3,0)</f>
        <v>Category05</v>
      </c>
      <c r="I130" s="1" t="str">
        <f>VLOOKUP(InputData[[#This Row],[PRODUCT ID]],MasterData[],4,0)</f>
        <v>No.</v>
      </c>
      <c r="J130" s="3">
        <f>VLOOKUP(InputData[[#This Row],[PRODUCT ID]],MasterData[],5,0)</f>
        <v>37</v>
      </c>
      <c r="K130" s="3">
        <f>VLOOKUP(InputData[[#This Row],[PRODUCT ID]],MasterData[],6,0)</f>
        <v>42.55</v>
      </c>
      <c r="L130" s="3">
        <f>InputData[[#This Row],[BUYING PRIZE]]*InputData[[#This Row],[QUANTITY]]</f>
        <v>407</v>
      </c>
      <c r="M130" s="3">
        <f>InputData[[#This Row],[SELLING PRICE]]*InputData[[#This Row],[QUANTITY]]*(1-InputData[[#This Row],[DISCOUNT %]])</f>
        <v>468.04999999999995</v>
      </c>
      <c r="N130" s="1">
        <f>DAY(InputData[[#This Row],[DATE]])</f>
        <v>16</v>
      </c>
      <c r="O130" s="1" t="str">
        <f>TEXT(InputData[[#This Row],[DATE]],"mmm")</f>
        <v>Jun</v>
      </c>
      <c r="P130" s="1">
        <f>YEAR(InputData[[#This Row],[DATE]])</f>
        <v>2021</v>
      </c>
    </row>
    <row r="131" spans="1:16" x14ac:dyDescent="0.3">
      <c r="A131" s="2">
        <v>44365</v>
      </c>
      <c r="B131" s="1" t="s">
        <v>61</v>
      </c>
      <c r="C131">
        <v>13</v>
      </c>
      <c r="D131" s="1" t="s">
        <v>113</v>
      </c>
      <c r="E131" s="1" t="s">
        <v>112</v>
      </c>
      <c r="F131">
        <v>0</v>
      </c>
      <c r="G131" s="1" t="str">
        <f>VLOOKUP(InputData[[#This Row],[PRODUCT ID]],MasterData[],2,0)</f>
        <v>Product25</v>
      </c>
      <c r="H131" s="1" t="str">
        <f>VLOOKUP(InputData[[#This Row],[PRODUCT ID]],MasterData[],3,0)</f>
        <v>Category03</v>
      </c>
      <c r="I131" s="1" t="str">
        <f>VLOOKUP(InputData[[#This Row],[PRODUCT ID]],MasterData[],4,0)</f>
        <v>No.</v>
      </c>
      <c r="J131" s="3">
        <f>VLOOKUP(InputData[[#This Row],[PRODUCT ID]],MasterData[],5,0)</f>
        <v>7</v>
      </c>
      <c r="K131" s="3">
        <f>VLOOKUP(InputData[[#This Row],[PRODUCT ID]],MasterData[],6,0)</f>
        <v>8.33</v>
      </c>
      <c r="L131" s="3">
        <f>InputData[[#This Row],[BUYING PRIZE]]*InputData[[#This Row],[QUANTITY]]</f>
        <v>91</v>
      </c>
      <c r="M131" s="3">
        <f>InputData[[#This Row],[SELLING PRICE]]*InputData[[#This Row],[QUANTITY]]*(1-InputData[[#This Row],[DISCOUNT %]])</f>
        <v>108.29</v>
      </c>
      <c r="N131" s="1">
        <f>DAY(InputData[[#This Row],[DATE]])</f>
        <v>18</v>
      </c>
      <c r="O131" s="1" t="str">
        <f>TEXT(InputData[[#This Row],[DATE]],"mmm")</f>
        <v>Jun</v>
      </c>
      <c r="P131" s="1">
        <f>YEAR(InputData[[#This Row],[DATE]])</f>
        <v>2021</v>
      </c>
    </row>
    <row r="132" spans="1:16" x14ac:dyDescent="0.3">
      <c r="A132" s="2">
        <v>44366</v>
      </c>
      <c r="B132" s="1" t="s">
        <v>95</v>
      </c>
      <c r="C132">
        <v>5</v>
      </c>
      <c r="D132" s="1" t="s">
        <v>113</v>
      </c>
      <c r="E132" s="1" t="s">
        <v>111</v>
      </c>
      <c r="F132">
        <v>0</v>
      </c>
      <c r="G132" s="1" t="str">
        <f>VLOOKUP(InputData[[#This Row],[PRODUCT ID]],MasterData[],2,0)</f>
        <v>Product41</v>
      </c>
      <c r="H132" s="1" t="str">
        <f>VLOOKUP(InputData[[#This Row],[PRODUCT ID]],MasterData[],3,0)</f>
        <v>Category05</v>
      </c>
      <c r="I132" s="1" t="str">
        <f>VLOOKUP(InputData[[#This Row],[PRODUCT ID]],MasterData[],4,0)</f>
        <v>Ft</v>
      </c>
      <c r="J132" s="3">
        <f>VLOOKUP(InputData[[#This Row],[PRODUCT ID]],MasterData[],5,0)</f>
        <v>138</v>
      </c>
      <c r="K132" s="3">
        <f>VLOOKUP(InputData[[#This Row],[PRODUCT ID]],MasterData[],6,0)</f>
        <v>173.88</v>
      </c>
      <c r="L132" s="3">
        <f>InputData[[#This Row],[BUYING PRIZE]]*InputData[[#This Row],[QUANTITY]]</f>
        <v>690</v>
      </c>
      <c r="M132" s="3">
        <f>InputData[[#This Row],[SELLING PRICE]]*InputData[[#This Row],[QUANTITY]]*(1-InputData[[#This Row],[DISCOUNT %]])</f>
        <v>869.4</v>
      </c>
      <c r="N132" s="1">
        <f>DAY(InputData[[#This Row],[DATE]])</f>
        <v>19</v>
      </c>
      <c r="O132" s="1" t="str">
        <f>TEXT(InputData[[#This Row],[DATE]],"mmm")</f>
        <v>Jun</v>
      </c>
      <c r="P132" s="1">
        <f>YEAR(InputData[[#This Row],[DATE]])</f>
        <v>2021</v>
      </c>
    </row>
    <row r="133" spans="1:16" x14ac:dyDescent="0.3">
      <c r="A133" s="2">
        <v>44367</v>
      </c>
      <c r="B133" s="1" t="s">
        <v>42</v>
      </c>
      <c r="C133">
        <v>1</v>
      </c>
      <c r="D133" s="1" t="s">
        <v>110</v>
      </c>
      <c r="E133" s="1" t="s">
        <v>112</v>
      </c>
      <c r="F133">
        <v>0</v>
      </c>
      <c r="G133" s="1" t="str">
        <f>VLOOKUP(InputData[[#This Row],[PRODUCT ID]],MasterData[],2,0)</f>
        <v>Product16</v>
      </c>
      <c r="H133" s="1" t="str">
        <f>VLOOKUP(InputData[[#This Row],[PRODUCT ID]],MasterData[],3,0)</f>
        <v>Category02</v>
      </c>
      <c r="I133" s="1" t="str">
        <f>VLOOKUP(InputData[[#This Row],[PRODUCT ID]],MasterData[],4,0)</f>
        <v>No.</v>
      </c>
      <c r="J133" s="3">
        <f>VLOOKUP(InputData[[#This Row],[PRODUCT ID]],MasterData[],5,0)</f>
        <v>13</v>
      </c>
      <c r="K133" s="3">
        <f>VLOOKUP(InputData[[#This Row],[PRODUCT ID]],MasterData[],6,0)</f>
        <v>16.64</v>
      </c>
      <c r="L133" s="3">
        <f>InputData[[#This Row],[BUYING PRIZE]]*InputData[[#This Row],[QUANTITY]]</f>
        <v>13</v>
      </c>
      <c r="M133" s="3">
        <f>InputData[[#This Row],[SELLING PRICE]]*InputData[[#This Row],[QUANTITY]]*(1-InputData[[#This Row],[DISCOUNT %]])</f>
        <v>16.64</v>
      </c>
      <c r="N133" s="1">
        <f>DAY(InputData[[#This Row],[DATE]])</f>
        <v>20</v>
      </c>
      <c r="O133" s="1" t="str">
        <f>TEXT(InputData[[#This Row],[DATE]],"mmm")</f>
        <v>Jun</v>
      </c>
      <c r="P133" s="1">
        <f>YEAR(InputData[[#This Row],[DATE]])</f>
        <v>2021</v>
      </c>
    </row>
    <row r="134" spans="1:16" x14ac:dyDescent="0.3">
      <c r="A134" s="2">
        <v>44370</v>
      </c>
      <c r="B134" s="1" t="s">
        <v>42</v>
      </c>
      <c r="C134">
        <v>4</v>
      </c>
      <c r="D134" s="1" t="s">
        <v>113</v>
      </c>
      <c r="E134" s="1" t="s">
        <v>111</v>
      </c>
      <c r="F134">
        <v>0</v>
      </c>
      <c r="G134" s="1" t="str">
        <f>VLOOKUP(InputData[[#This Row],[PRODUCT ID]],MasterData[],2,0)</f>
        <v>Product16</v>
      </c>
      <c r="H134" s="1" t="str">
        <f>VLOOKUP(InputData[[#This Row],[PRODUCT ID]],MasterData[],3,0)</f>
        <v>Category02</v>
      </c>
      <c r="I134" s="1" t="str">
        <f>VLOOKUP(InputData[[#This Row],[PRODUCT ID]],MasterData[],4,0)</f>
        <v>No.</v>
      </c>
      <c r="J134" s="3">
        <f>VLOOKUP(InputData[[#This Row],[PRODUCT ID]],MasterData[],5,0)</f>
        <v>13</v>
      </c>
      <c r="K134" s="3">
        <f>VLOOKUP(InputData[[#This Row],[PRODUCT ID]],MasterData[],6,0)</f>
        <v>16.64</v>
      </c>
      <c r="L134" s="3">
        <f>InputData[[#This Row],[BUYING PRIZE]]*InputData[[#This Row],[QUANTITY]]</f>
        <v>52</v>
      </c>
      <c r="M134" s="3">
        <f>InputData[[#This Row],[SELLING PRICE]]*InputData[[#This Row],[QUANTITY]]*(1-InputData[[#This Row],[DISCOUNT %]])</f>
        <v>66.56</v>
      </c>
      <c r="N134" s="1">
        <f>DAY(InputData[[#This Row],[DATE]])</f>
        <v>23</v>
      </c>
      <c r="O134" s="1" t="str">
        <f>TEXT(InputData[[#This Row],[DATE]],"mmm")</f>
        <v>Jun</v>
      </c>
      <c r="P134" s="1">
        <f>YEAR(InputData[[#This Row],[DATE]])</f>
        <v>2021</v>
      </c>
    </row>
    <row r="135" spans="1:16" x14ac:dyDescent="0.3">
      <c r="A135" s="2">
        <v>44371</v>
      </c>
      <c r="B135" s="1" t="s">
        <v>32</v>
      </c>
      <c r="C135">
        <v>13</v>
      </c>
      <c r="D135" s="1" t="s">
        <v>113</v>
      </c>
      <c r="E135" s="1" t="s">
        <v>111</v>
      </c>
      <c r="F135">
        <v>0</v>
      </c>
      <c r="G135" s="1" t="str">
        <f>VLOOKUP(InputData[[#This Row],[PRODUCT ID]],MasterData[],2,0)</f>
        <v>Product11</v>
      </c>
      <c r="H135" s="1" t="str">
        <f>VLOOKUP(InputData[[#This Row],[PRODUCT ID]],MasterData[],3,0)</f>
        <v>Category02</v>
      </c>
      <c r="I135" s="1" t="str">
        <f>VLOOKUP(InputData[[#This Row],[PRODUCT ID]],MasterData[],4,0)</f>
        <v>Lt</v>
      </c>
      <c r="J135" s="3">
        <f>VLOOKUP(InputData[[#This Row],[PRODUCT ID]],MasterData[],5,0)</f>
        <v>44</v>
      </c>
      <c r="K135" s="3">
        <f>VLOOKUP(InputData[[#This Row],[PRODUCT ID]],MasterData[],6,0)</f>
        <v>48.4</v>
      </c>
      <c r="L135" s="3">
        <f>InputData[[#This Row],[BUYING PRIZE]]*InputData[[#This Row],[QUANTITY]]</f>
        <v>572</v>
      </c>
      <c r="M135" s="3">
        <f>InputData[[#This Row],[SELLING PRICE]]*InputData[[#This Row],[QUANTITY]]*(1-InputData[[#This Row],[DISCOUNT %]])</f>
        <v>629.19999999999993</v>
      </c>
      <c r="N135" s="1">
        <f>DAY(InputData[[#This Row],[DATE]])</f>
        <v>24</v>
      </c>
      <c r="O135" s="1" t="str">
        <f>TEXT(InputData[[#This Row],[DATE]],"mmm")</f>
        <v>Jun</v>
      </c>
      <c r="P135" s="1">
        <f>YEAR(InputData[[#This Row],[DATE]])</f>
        <v>2021</v>
      </c>
    </row>
    <row r="136" spans="1:16" x14ac:dyDescent="0.3">
      <c r="A136" s="2">
        <v>44373</v>
      </c>
      <c r="B136" s="1" t="s">
        <v>26</v>
      </c>
      <c r="C136">
        <v>7</v>
      </c>
      <c r="D136" s="1" t="s">
        <v>111</v>
      </c>
      <c r="E136" s="1" t="s">
        <v>111</v>
      </c>
      <c r="F136">
        <v>0</v>
      </c>
      <c r="G136" s="1" t="str">
        <f>VLOOKUP(InputData[[#This Row],[PRODUCT ID]],MasterData[],2,0)</f>
        <v>Product09</v>
      </c>
      <c r="H136" s="1" t="str">
        <f>VLOOKUP(InputData[[#This Row],[PRODUCT ID]],MasterData[],3,0)</f>
        <v>Category01</v>
      </c>
      <c r="I136" s="1" t="str">
        <f>VLOOKUP(InputData[[#This Row],[PRODUCT ID]],MasterData[],4,0)</f>
        <v>No.</v>
      </c>
      <c r="J136" s="3">
        <f>VLOOKUP(InputData[[#This Row],[PRODUCT ID]],MasterData[],5,0)</f>
        <v>6</v>
      </c>
      <c r="K136" s="3">
        <f>VLOOKUP(InputData[[#This Row],[PRODUCT ID]],MasterData[],6,0)</f>
        <v>7.8599999999999994</v>
      </c>
      <c r="L136" s="3">
        <f>InputData[[#This Row],[BUYING PRIZE]]*InputData[[#This Row],[QUANTITY]]</f>
        <v>42</v>
      </c>
      <c r="M136" s="3">
        <f>InputData[[#This Row],[SELLING PRICE]]*InputData[[#This Row],[QUANTITY]]*(1-InputData[[#This Row],[DISCOUNT %]])</f>
        <v>55.019999999999996</v>
      </c>
      <c r="N136" s="1">
        <f>DAY(InputData[[#This Row],[DATE]])</f>
        <v>26</v>
      </c>
      <c r="O136" s="1" t="str">
        <f>TEXT(InputData[[#This Row],[DATE]],"mmm")</f>
        <v>Jun</v>
      </c>
      <c r="P136" s="1">
        <f>YEAR(InputData[[#This Row],[DATE]])</f>
        <v>2021</v>
      </c>
    </row>
    <row r="137" spans="1:16" x14ac:dyDescent="0.3">
      <c r="A137" s="2">
        <v>44374</v>
      </c>
      <c r="B137" s="1" t="s">
        <v>17</v>
      </c>
      <c r="C137">
        <v>11</v>
      </c>
      <c r="D137" s="1" t="s">
        <v>113</v>
      </c>
      <c r="E137" s="1" t="s">
        <v>112</v>
      </c>
      <c r="F137">
        <v>0</v>
      </c>
      <c r="G137" s="1" t="str">
        <f>VLOOKUP(InputData[[#This Row],[PRODUCT ID]],MasterData[],2,0)</f>
        <v>Product05</v>
      </c>
      <c r="H137" s="1" t="str">
        <f>VLOOKUP(InputData[[#This Row],[PRODUCT ID]],MasterData[],3,0)</f>
        <v>Category01</v>
      </c>
      <c r="I137" s="1" t="str">
        <f>VLOOKUP(InputData[[#This Row],[PRODUCT ID]],MasterData[],4,0)</f>
        <v>Ft</v>
      </c>
      <c r="J137" s="3">
        <f>VLOOKUP(InputData[[#This Row],[PRODUCT ID]],MasterData[],5,0)</f>
        <v>133</v>
      </c>
      <c r="K137" s="3">
        <f>VLOOKUP(InputData[[#This Row],[PRODUCT ID]],MasterData[],6,0)</f>
        <v>155.61000000000001</v>
      </c>
      <c r="L137" s="3">
        <f>InputData[[#This Row],[BUYING PRIZE]]*InputData[[#This Row],[QUANTITY]]</f>
        <v>1463</v>
      </c>
      <c r="M137" s="3">
        <f>InputData[[#This Row],[SELLING PRICE]]*InputData[[#This Row],[QUANTITY]]*(1-InputData[[#This Row],[DISCOUNT %]])</f>
        <v>1711.71</v>
      </c>
      <c r="N137" s="1">
        <f>DAY(InputData[[#This Row],[DATE]])</f>
        <v>27</v>
      </c>
      <c r="O137" s="1" t="str">
        <f>TEXT(InputData[[#This Row],[DATE]],"mmm")</f>
        <v>Jun</v>
      </c>
      <c r="P137" s="1">
        <f>YEAR(InputData[[#This Row],[DATE]])</f>
        <v>2021</v>
      </c>
    </row>
    <row r="138" spans="1:16" x14ac:dyDescent="0.3">
      <c r="A138" s="2">
        <v>44375</v>
      </c>
      <c r="B138" s="1" t="s">
        <v>53</v>
      </c>
      <c r="C138">
        <v>2</v>
      </c>
      <c r="D138" s="1" t="s">
        <v>111</v>
      </c>
      <c r="E138" s="1" t="s">
        <v>112</v>
      </c>
      <c r="F138">
        <v>0</v>
      </c>
      <c r="G138" s="1" t="str">
        <f>VLOOKUP(InputData[[#This Row],[PRODUCT ID]],MasterData[],2,0)</f>
        <v>Product21</v>
      </c>
      <c r="H138" s="1" t="str">
        <f>VLOOKUP(InputData[[#This Row],[PRODUCT ID]],MasterData[],3,0)</f>
        <v>Category03</v>
      </c>
      <c r="I138" s="1" t="str">
        <f>VLOOKUP(InputData[[#This Row],[PRODUCT ID]],MasterData[],4,0)</f>
        <v>Ft</v>
      </c>
      <c r="J138" s="3">
        <f>VLOOKUP(InputData[[#This Row],[PRODUCT ID]],MasterData[],5,0)</f>
        <v>126</v>
      </c>
      <c r="K138" s="3">
        <f>VLOOKUP(InputData[[#This Row],[PRODUCT ID]],MasterData[],6,0)</f>
        <v>162.54</v>
      </c>
      <c r="L138" s="3">
        <f>InputData[[#This Row],[BUYING PRIZE]]*InputData[[#This Row],[QUANTITY]]</f>
        <v>252</v>
      </c>
      <c r="M138" s="3">
        <f>InputData[[#This Row],[SELLING PRICE]]*InputData[[#This Row],[QUANTITY]]*(1-InputData[[#This Row],[DISCOUNT %]])</f>
        <v>325.08</v>
      </c>
      <c r="N138" s="1">
        <f>DAY(InputData[[#This Row],[DATE]])</f>
        <v>28</v>
      </c>
      <c r="O138" s="1" t="str">
        <f>TEXT(InputData[[#This Row],[DATE]],"mmm")</f>
        <v>Jun</v>
      </c>
      <c r="P138" s="1">
        <f>YEAR(InputData[[#This Row],[DATE]])</f>
        <v>2021</v>
      </c>
    </row>
    <row r="139" spans="1:16" x14ac:dyDescent="0.3">
      <c r="A139" s="2">
        <v>44375</v>
      </c>
      <c r="B139" s="1" t="s">
        <v>82</v>
      </c>
      <c r="C139">
        <v>7</v>
      </c>
      <c r="D139" s="1" t="s">
        <v>111</v>
      </c>
      <c r="E139" s="1" t="s">
        <v>111</v>
      </c>
      <c r="F139">
        <v>0</v>
      </c>
      <c r="G139" s="1" t="str">
        <f>VLOOKUP(InputData[[#This Row],[PRODUCT ID]],MasterData[],2,0)</f>
        <v>Product35</v>
      </c>
      <c r="H139" s="1" t="str">
        <f>VLOOKUP(InputData[[#This Row],[PRODUCT ID]],MasterData[],3,0)</f>
        <v>Category04</v>
      </c>
      <c r="I139" s="1" t="str">
        <f>VLOOKUP(InputData[[#This Row],[PRODUCT ID]],MasterData[],4,0)</f>
        <v>No.</v>
      </c>
      <c r="J139" s="3">
        <f>VLOOKUP(InputData[[#This Row],[PRODUCT ID]],MasterData[],5,0)</f>
        <v>5</v>
      </c>
      <c r="K139" s="3">
        <f>VLOOKUP(InputData[[#This Row],[PRODUCT ID]],MasterData[],6,0)</f>
        <v>6.7</v>
      </c>
      <c r="L139" s="3">
        <f>InputData[[#This Row],[BUYING PRIZE]]*InputData[[#This Row],[QUANTITY]]</f>
        <v>35</v>
      </c>
      <c r="M139" s="3">
        <f>InputData[[#This Row],[SELLING PRICE]]*InputData[[#This Row],[QUANTITY]]*(1-InputData[[#This Row],[DISCOUNT %]])</f>
        <v>46.9</v>
      </c>
      <c r="N139" s="1">
        <f>DAY(InputData[[#This Row],[DATE]])</f>
        <v>28</v>
      </c>
      <c r="O139" s="1" t="str">
        <f>TEXT(InputData[[#This Row],[DATE]],"mmm")</f>
        <v>Jun</v>
      </c>
      <c r="P139" s="1">
        <f>YEAR(InputData[[#This Row],[DATE]])</f>
        <v>2021</v>
      </c>
    </row>
    <row r="140" spans="1:16" x14ac:dyDescent="0.3">
      <c r="A140" s="2">
        <v>44376</v>
      </c>
      <c r="B140" s="1" t="s">
        <v>38</v>
      </c>
      <c r="C140">
        <v>4</v>
      </c>
      <c r="D140" s="1" t="s">
        <v>113</v>
      </c>
      <c r="E140" s="1" t="s">
        <v>111</v>
      </c>
      <c r="F140">
        <v>0</v>
      </c>
      <c r="G140" s="1" t="str">
        <f>VLOOKUP(InputData[[#This Row],[PRODUCT ID]],MasterData[],2,0)</f>
        <v>Product14</v>
      </c>
      <c r="H140" s="1" t="str">
        <f>VLOOKUP(InputData[[#This Row],[PRODUCT ID]],MasterData[],3,0)</f>
        <v>Category02</v>
      </c>
      <c r="I140" s="1" t="str">
        <f>VLOOKUP(InputData[[#This Row],[PRODUCT ID]],MasterData[],4,0)</f>
        <v>Kg</v>
      </c>
      <c r="J140" s="3">
        <f>VLOOKUP(InputData[[#This Row],[PRODUCT ID]],MasterData[],5,0)</f>
        <v>112</v>
      </c>
      <c r="K140" s="3">
        <f>VLOOKUP(InputData[[#This Row],[PRODUCT ID]],MasterData[],6,0)</f>
        <v>146.72</v>
      </c>
      <c r="L140" s="3">
        <f>InputData[[#This Row],[BUYING PRIZE]]*InputData[[#This Row],[QUANTITY]]</f>
        <v>448</v>
      </c>
      <c r="M140" s="3">
        <f>InputData[[#This Row],[SELLING PRICE]]*InputData[[#This Row],[QUANTITY]]*(1-InputData[[#This Row],[DISCOUNT %]])</f>
        <v>586.88</v>
      </c>
      <c r="N140" s="1">
        <f>DAY(InputData[[#This Row],[DATE]])</f>
        <v>29</v>
      </c>
      <c r="O140" s="1" t="str">
        <f>TEXT(InputData[[#This Row],[DATE]],"mmm")</f>
        <v>Jun</v>
      </c>
      <c r="P140" s="1">
        <f>YEAR(InputData[[#This Row],[DATE]])</f>
        <v>2021</v>
      </c>
    </row>
    <row r="141" spans="1:16" x14ac:dyDescent="0.3">
      <c r="A141" s="2">
        <v>44378</v>
      </c>
      <c r="B141" s="1" t="s">
        <v>17</v>
      </c>
      <c r="C141">
        <v>11</v>
      </c>
      <c r="D141" s="1" t="s">
        <v>113</v>
      </c>
      <c r="E141" s="1" t="s">
        <v>112</v>
      </c>
      <c r="F141">
        <v>0</v>
      </c>
      <c r="G141" s="1" t="str">
        <f>VLOOKUP(InputData[[#This Row],[PRODUCT ID]],MasterData[],2,0)</f>
        <v>Product05</v>
      </c>
      <c r="H141" s="1" t="str">
        <f>VLOOKUP(InputData[[#This Row],[PRODUCT ID]],MasterData[],3,0)</f>
        <v>Category01</v>
      </c>
      <c r="I141" s="1" t="str">
        <f>VLOOKUP(InputData[[#This Row],[PRODUCT ID]],MasterData[],4,0)</f>
        <v>Ft</v>
      </c>
      <c r="J141" s="3">
        <f>VLOOKUP(InputData[[#This Row],[PRODUCT ID]],MasterData[],5,0)</f>
        <v>133</v>
      </c>
      <c r="K141" s="3">
        <f>VLOOKUP(InputData[[#This Row],[PRODUCT ID]],MasterData[],6,0)</f>
        <v>155.61000000000001</v>
      </c>
      <c r="L141" s="3">
        <f>InputData[[#This Row],[BUYING PRIZE]]*InputData[[#This Row],[QUANTITY]]</f>
        <v>1463</v>
      </c>
      <c r="M141" s="3">
        <f>InputData[[#This Row],[SELLING PRICE]]*InputData[[#This Row],[QUANTITY]]*(1-InputData[[#This Row],[DISCOUNT %]])</f>
        <v>1711.71</v>
      </c>
      <c r="N141" s="1">
        <f>DAY(InputData[[#This Row],[DATE]])</f>
        <v>1</v>
      </c>
      <c r="O141" s="1" t="str">
        <f>TEXT(InputData[[#This Row],[DATE]],"mmm")</f>
        <v>Jul</v>
      </c>
      <c r="P141" s="1">
        <f>YEAR(InputData[[#This Row],[DATE]])</f>
        <v>2021</v>
      </c>
    </row>
    <row r="142" spans="1:16" x14ac:dyDescent="0.3">
      <c r="A142" s="2">
        <v>44379</v>
      </c>
      <c r="B142" s="1" t="s">
        <v>29</v>
      </c>
      <c r="C142">
        <v>11</v>
      </c>
      <c r="D142" s="1" t="s">
        <v>113</v>
      </c>
      <c r="E142" s="1" t="s">
        <v>112</v>
      </c>
      <c r="F142">
        <v>0</v>
      </c>
      <c r="G142" s="1" t="str">
        <f>VLOOKUP(InputData[[#This Row],[PRODUCT ID]],MasterData[],2,0)</f>
        <v>Product10</v>
      </c>
      <c r="H142" s="1" t="str">
        <f>VLOOKUP(InputData[[#This Row],[PRODUCT ID]],MasterData[],3,0)</f>
        <v>Category02</v>
      </c>
      <c r="I142" s="1" t="str">
        <f>VLOOKUP(InputData[[#This Row],[PRODUCT ID]],MasterData[],4,0)</f>
        <v>Ft</v>
      </c>
      <c r="J142" s="3">
        <f>VLOOKUP(InputData[[#This Row],[PRODUCT ID]],MasterData[],5,0)</f>
        <v>148</v>
      </c>
      <c r="K142" s="3">
        <f>VLOOKUP(InputData[[#This Row],[PRODUCT ID]],MasterData[],6,0)</f>
        <v>164.28</v>
      </c>
      <c r="L142" s="3">
        <f>InputData[[#This Row],[BUYING PRIZE]]*InputData[[#This Row],[QUANTITY]]</f>
        <v>1628</v>
      </c>
      <c r="M142" s="3">
        <f>InputData[[#This Row],[SELLING PRICE]]*InputData[[#This Row],[QUANTITY]]*(1-InputData[[#This Row],[DISCOUNT %]])</f>
        <v>1807.08</v>
      </c>
      <c r="N142" s="1">
        <f>DAY(InputData[[#This Row],[DATE]])</f>
        <v>2</v>
      </c>
      <c r="O142" s="1" t="str">
        <f>TEXT(InputData[[#This Row],[DATE]],"mmm")</f>
        <v>Jul</v>
      </c>
      <c r="P142" s="1">
        <f>YEAR(InputData[[#This Row],[DATE]])</f>
        <v>2021</v>
      </c>
    </row>
    <row r="143" spans="1:16" x14ac:dyDescent="0.3">
      <c r="A143" s="2">
        <v>44380</v>
      </c>
      <c r="B143" s="1" t="s">
        <v>78</v>
      </c>
      <c r="C143">
        <v>9</v>
      </c>
      <c r="D143" s="1" t="s">
        <v>111</v>
      </c>
      <c r="E143" s="1" t="s">
        <v>112</v>
      </c>
      <c r="F143">
        <v>0</v>
      </c>
      <c r="G143" s="1" t="str">
        <f>VLOOKUP(InputData[[#This Row],[PRODUCT ID]],MasterData[],2,0)</f>
        <v>Product33</v>
      </c>
      <c r="H143" s="1" t="str">
        <f>VLOOKUP(InputData[[#This Row],[PRODUCT ID]],MasterData[],3,0)</f>
        <v>Category04</v>
      </c>
      <c r="I143" s="1" t="str">
        <f>VLOOKUP(InputData[[#This Row],[PRODUCT ID]],MasterData[],4,0)</f>
        <v>Kg</v>
      </c>
      <c r="J143" s="3">
        <f>VLOOKUP(InputData[[#This Row],[PRODUCT ID]],MasterData[],5,0)</f>
        <v>95</v>
      </c>
      <c r="K143" s="3">
        <f>VLOOKUP(InputData[[#This Row],[PRODUCT ID]],MasterData[],6,0)</f>
        <v>119.7</v>
      </c>
      <c r="L143" s="3">
        <f>InputData[[#This Row],[BUYING PRIZE]]*InputData[[#This Row],[QUANTITY]]</f>
        <v>855</v>
      </c>
      <c r="M143" s="3">
        <f>InputData[[#This Row],[SELLING PRICE]]*InputData[[#This Row],[QUANTITY]]*(1-InputData[[#This Row],[DISCOUNT %]])</f>
        <v>1077.3</v>
      </c>
      <c r="N143" s="1">
        <f>DAY(InputData[[#This Row],[DATE]])</f>
        <v>3</v>
      </c>
      <c r="O143" s="1" t="str">
        <f>TEXT(InputData[[#This Row],[DATE]],"mmm")</f>
        <v>Jul</v>
      </c>
      <c r="P143" s="1">
        <f>YEAR(InputData[[#This Row],[DATE]])</f>
        <v>2021</v>
      </c>
    </row>
    <row r="144" spans="1:16" x14ac:dyDescent="0.3">
      <c r="A144" s="2">
        <v>44380</v>
      </c>
      <c r="B144" s="1" t="s">
        <v>12</v>
      </c>
      <c r="C144">
        <v>8</v>
      </c>
      <c r="D144" s="1" t="s">
        <v>111</v>
      </c>
      <c r="E144" s="1" t="s">
        <v>112</v>
      </c>
      <c r="F144">
        <v>0</v>
      </c>
      <c r="G144" s="1" t="str">
        <f>VLOOKUP(InputData[[#This Row],[PRODUCT ID]],MasterData[],2,0)</f>
        <v>Product03</v>
      </c>
      <c r="H144" s="1" t="str">
        <f>VLOOKUP(InputData[[#This Row],[PRODUCT ID]],MasterData[],3,0)</f>
        <v>Category01</v>
      </c>
      <c r="I144" s="1" t="str">
        <f>VLOOKUP(InputData[[#This Row],[PRODUCT ID]],MasterData[],4,0)</f>
        <v>Kg</v>
      </c>
      <c r="J144" s="3">
        <f>VLOOKUP(InputData[[#This Row],[PRODUCT ID]],MasterData[],5,0)</f>
        <v>71</v>
      </c>
      <c r="K144" s="3">
        <f>VLOOKUP(InputData[[#This Row],[PRODUCT ID]],MasterData[],6,0)</f>
        <v>80.94</v>
      </c>
      <c r="L144" s="3">
        <f>InputData[[#This Row],[BUYING PRIZE]]*InputData[[#This Row],[QUANTITY]]</f>
        <v>568</v>
      </c>
      <c r="M144" s="3">
        <f>InputData[[#This Row],[SELLING PRICE]]*InputData[[#This Row],[QUANTITY]]*(1-InputData[[#This Row],[DISCOUNT %]])</f>
        <v>647.52</v>
      </c>
      <c r="N144" s="1">
        <f>DAY(InputData[[#This Row],[DATE]])</f>
        <v>3</v>
      </c>
      <c r="O144" s="1" t="str">
        <f>TEXT(InputData[[#This Row],[DATE]],"mmm")</f>
        <v>Jul</v>
      </c>
      <c r="P144" s="1">
        <f>YEAR(InputData[[#This Row],[DATE]])</f>
        <v>2021</v>
      </c>
    </row>
    <row r="145" spans="1:16" x14ac:dyDescent="0.3">
      <c r="A145" s="2">
        <v>44382</v>
      </c>
      <c r="B145" s="1" t="s">
        <v>10</v>
      </c>
      <c r="C145">
        <v>8</v>
      </c>
      <c r="D145" s="1" t="s">
        <v>113</v>
      </c>
      <c r="E145" s="1" t="s">
        <v>111</v>
      </c>
      <c r="F145">
        <v>0</v>
      </c>
      <c r="G145" s="1" t="str">
        <f>VLOOKUP(InputData[[#This Row],[PRODUCT ID]],MasterData[],2,0)</f>
        <v>Product02</v>
      </c>
      <c r="H145" s="1" t="str">
        <f>VLOOKUP(InputData[[#This Row],[PRODUCT ID]],MasterData[],3,0)</f>
        <v>Category01</v>
      </c>
      <c r="I145" s="1" t="str">
        <f>VLOOKUP(InputData[[#This Row],[PRODUCT ID]],MasterData[],4,0)</f>
        <v>Kg</v>
      </c>
      <c r="J145" s="3">
        <f>VLOOKUP(InputData[[#This Row],[PRODUCT ID]],MasterData[],5,0)</f>
        <v>105</v>
      </c>
      <c r="K145" s="3">
        <f>VLOOKUP(InputData[[#This Row],[PRODUCT ID]],MasterData[],6,0)</f>
        <v>142.80000000000001</v>
      </c>
      <c r="L145" s="3">
        <f>InputData[[#This Row],[BUYING PRIZE]]*InputData[[#This Row],[QUANTITY]]</f>
        <v>840</v>
      </c>
      <c r="M145" s="3">
        <f>InputData[[#This Row],[SELLING PRICE]]*InputData[[#This Row],[QUANTITY]]*(1-InputData[[#This Row],[DISCOUNT %]])</f>
        <v>1142.4000000000001</v>
      </c>
      <c r="N145" s="1">
        <f>DAY(InputData[[#This Row],[DATE]])</f>
        <v>5</v>
      </c>
      <c r="O145" s="1" t="str">
        <f>TEXT(InputData[[#This Row],[DATE]],"mmm")</f>
        <v>Jul</v>
      </c>
      <c r="P145" s="1">
        <f>YEAR(InputData[[#This Row],[DATE]])</f>
        <v>2021</v>
      </c>
    </row>
    <row r="146" spans="1:16" x14ac:dyDescent="0.3">
      <c r="A146" s="2">
        <v>44383</v>
      </c>
      <c r="B146" s="1" t="s">
        <v>95</v>
      </c>
      <c r="C146">
        <v>15</v>
      </c>
      <c r="D146" s="1" t="s">
        <v>113</v>
      </c>
      <c r="E146" s="1" t="s">
        <v>112</v>
      </c>
      <c r="F146">
        <v>0</v>
      </c>
      <c r="G146" s="1" t="str">
        <f>VLOOKUP(InputData[[#This Row],[PRODUCT ID]],MasterData[],2,0)</f>
        <v>Product41</v>
      </c>
      <c r="H146" s="1" t="str">
        <f>VLOOKUP(InputData[[#This Row],[PRODUCT ID]],MasterData[],3,0)</f>
        <v>Category05</v>
      </c>
      <c r="I146" s="1" t="str">
        <f>VLOOKUP(InputData[[#This Row],[PRODUCT ID]],MasterData[],4,0)</f>
        <v>Ft</v>
      </c>
      <c r="J146" s="3">
        <f>VLOOKUP(InputData[[#This Row],[PRODUCT ID]],MasterData[],5,0)</f>
        <v>138</v>
      </c>
      <c r="K146" s="3">
        <f>VLOOKUP(InputData[[#This Row],[PRODUCT ID]],MasterData[],6,0)</f>
        <v>173.88</v>
      </c>
      <c r="L146" s="3">
        <f>InputData[[#This Row],[BUYING PRIZE]]*InputData[[#This Row],[QUANTITY]]</f>
        <v>2070</v>
      </c>
      <c r="M146" s="3">
        <f>InputData[[#This Row],[SELLING PRICE]]*InputData[[#This Row],[QUANTITY]]*(1-InputData[[#This Row],[DISCOUNT %]])</f>
        <v>2608.1999999999998</v>
      </c>
      <c r="N146" s="1">
        <f>DAY(InputData[[#This Row],[DATE]])</f>
        <v>6</v>
      </c>
      <c r="O146" s="1" t="str">
        <f>TEXT(InputData[[#This Row],[DATE]],"mmm")</f>
        <v>Jul</v>
      </c>
      <c r="P146" s="1">
        <f>YEAR(InputData[[#This Row],[DATE]])</f>
        <v>2021</v>
      </c>
    </row>
    <row r="147" spans="1:16" x14ac:dyDescent="0.3">
      <c r="A147" s="2">
        <v>44385</v>
      </c>
      <c r="B147" s="1" t="s">
        <v>14</v>
      </c>
      <c r="C147">
        <v>10</v>
      </c>
      <c r="D147" s="1" t="s">
        <v>113</v>
      </c>
      <c r="E147" s="1" t="s">
        <v>111</v>
      </c>
      <c r="F147">
        <v>0</v>
      </c>
      <c r="G147" s="1" t="str">
        <f>VLOOKUP(InputData[[#This Row],[PRODUCT ID]],MasterData[],2,0)</f>
        <v>Product04</v>
      </c>
      <c r="H147" s="1" t="str">
        <f>VLOOKUP(InputData[[#This Row],[PRODUCT ID]],MasterData[],3,0)</f>
        <v>Category01</v>
      </c>
      <c r="I147" s="1" t="str">
        <f>VLOOKUP(InputData[[#This Row],[PRODUCT ID]],MasterData[],4,0)</f>
        <v>Lt</v>
      </c>
      <c r="J147" s="3">
        <f>VLOOKUP(InputData[[#This Row],[PRODUCT ID]],MasterData[],5,0)</f>
        <v>44</v>
      </c>
      <c r="K147" s="3">
        <f>VLOOKUP(InputData[[#This Row],[PRODUCT ID]],MasterData[],6,0)</f>
        <v>48.84</v>
      </c>
      <c r="L147" s="3">
        <f>InputData[[#This Row],[BUYING PRIZE]]*InputData[[#This Row],[QUANTITY]]</f>
        <v>440</v>
      </c>
      <c r="M147" s="3">
        <f>InputData[[#This Row],[SELLING PRICE]]*InputData[[#This Row],[QUANTITY]]*(1-InputData[[#This Row],[DISCOUNT %]])</f>
        <v>488.40000000000003</v>
      </c>
      <c r="N147" s="1">
        <f>DAY(InputData[[#This Row],[DATE]])</f>
        <v>8</v>
      </c>
      <c r="O147" s="1" t="str">
        <f>TEXT(InputData[[#This Row],[DATE]],"mmm")</f>
        <v>Jul</v>
      </c>
      <c r="P147" s="1">
        <f>YEAR(InputData[[#This Row],[DATE]])</f>
        <v>2021</v>
      </c>
    </row>
    <row r="148" spans="1:16" x14ac:dyDescent="0.3">
      <c r="A148" s="2">
        <v>44387</v>
      </c>
      <c r="B148" s="1" t="s">
        <v>80</v>
      </c>
      <c r="C148">
        <v>6</v>
      </c>
      <c r="D148" s="1" t="s">
        <v>110</v>
      </c>
      <c r="E148" s="1" t="s">
        <v>112</v>
      </c>
      <c r="F148">
        <v>0</v>
      </c>
      <c r="G148" s="1" t="str">
        <f>VLOOKUP(InputData[[#This Row],[PRODUCT ID]],MasterData[],2,0)</f>
        <v>Product34</v>
      </c>
      <c r="H148" s="1" t="str">
        <f>VLOOKUP(InputData[[#This Row],[PRODUCT ID]],MasterData[],3,0)</f>
        <v>Category04</v>
      </c>
      <c r="I148" s="1" t="str">
        <f>VLOOKUP(InputData[[#This Row],[PRODUCT ID]],MasterData[],4,0)</f>
        <v>Lt</v>
      </c>
      <c r="J148" s="3">
        <f>VLOOKUP(InputData[[#This Row],[PRODUCT ID]],MasterData[],5,0)</f>
        <v>55</v>
      </c>
      <c r="K148" s="3">
        <f>VLOOKUP(InputData[[#This Row],[PRODUCT ID]],MasterData[],6,0)</f>
        <v>58.3</v>
      </c>
      <c r="L148" s="3">
        <f>InputData[[#This Row],[BUYING PRIZE]]*InputData[[#This Row],[QUANTITY]]</f>
        <v>330</v>
      </c>
      <c r="M148" s="3">
        <f>InputData[[#This Row],[SELLING PRICE]]*InputData[[#This Row],[QUANTITY]]*(1-InputData[[#This Row],[DISCOUNT %]])</f>
        <v>349.79999999999995</v>
      </c>
      <c r="N148" s="1">
        <f>DAY(InputData[[#This Row],[DATE]])</f>
        <v>10</v>
      </c>
      <c r="O148" s="1" t="str">
        <f>TEXT(InputData[[#This Row],[DATE]],"mmm")</f>
        <v>Jul</v>
      </c>
      <c r="P148" s="1">
        <f>YEAR(InputData[[#This Row],[DATE]])</f>
        <v>2021</v>
      </c>
    </row>
    <row r="149" spans="1:16" x14ac:dyDescent="0.3">
      <c r="A149" s="2">
        <v>44388</v>
      </c>
      <c r="B149" s="1" t="s">
        <v>26</v>
      </c>
      <c r="C149">
        <v>4</v>
      </c>
      <c r="D149" s="1" t="s">
        <v>110</v>
      </c>
      <c r="E149" s="1" t="s">
        <v>111</v>
      </c>
      <c r="F149">
        <v>0</v>
      </c>
      <c r="G149" s="1" t="str">
        <f>VLOOKUP(InputData[[#This Row],[PRODUCT ID]],MasterData[],2,0)</f>
        <v>Product09</v>
      </c>
      <c r="H149" s="1" t="str">
        <f>VLOOKUP(InputData[[#This Row],[PRODUCT ID]],MasterData[],3,0)</f>
        <v>Category01</v>
      </c>
      <c r="I149" s="1" t="str">
        <f>VLOOKUP(InputData[[#This Row],[PRODUCT ID]],MasterData[],4,0)</f>
        <v>No.</v>
      </c>
      <c r="J149" s="3">
        <f>VLOOKUP(InputData[[#This Row],[PRODUCT ID]],MasterData[],5,0)</f>
        <v>6</v>
      </c>
      <c r="K149" s="3">
        <f>VLOOKUP(InputData[[#This Row],[PRODUCT ID]],MasterData[],6,0)</f>
        <v>7.8599999999999994</v>
      </c>
      <c r="L149" s="3">
        <f>InputData[[#This Row],[BUYING PRIZE]]*InputData[[#This Row],[QUANTITY]]</f>
        <v>24</v>
      </c>
      <c r="M149" s="3">
        <f>InputData[[#This Row],[SELLING PRICE]]*InputData[[#This Row],[QUANTITY]]*(1-InputData[[#This Row],[DISCOUNT %]])</f>
        <v>31.439999999999998</v>
      </c>
      <c r="N149" s="1">
        <f>DAY(InputData[[#This Row],[DATE]])</f>
        <v>11</v>
      </c>
      <c r="O149" s="1" t="str">
        <f>TEXT(InputData[[#This Row],[DATE]],"mmm")</f>
        <v>Jul</v>
      </c>
      <c r="P149" s="1">
        <f>YEAR(InputData[[#This Row],[DATE]])</f>
        <v>2021</v>
      </c>
    </row>
    <row r="150" spans="1:16" x14ac:dyDescent="0.3">
      <c r="A150" s="2">
        <v>44390</v>
      </c>
      <c r="B150" s="1" t="s">
        <v>48</v>
      </c>
      <c r="C150">
        <v>1</v>
      </c>
      <c r="D150" s="1" t="s">
        <v>113</v>
      </c>
      <c r="E150" s="1" t="s">
        <v>112</v>
      </c>
      <c r="F150">
        <v>0</v>
      </c>
      <c r="G150" s="1" t="str">
        <f>VLOOKUP(InputData[[#This Row],[PRODUCT ID]],MasterData[],2,0)</f>
        <v>Product19</v>
      </c>
      <c r="H150" s="1" t="str">
        <f>VLOOKUP(InputData[[#This Row],[PRODUCT ID]],MasterData[],3,0)</f>
        <v>Category02</v>
      </c>
      <c r="I150" s="1" t="str">
        <f>VLOOKUP(InputData[[#This Row],[PRODUCT ID]],MasterData[],4,0)</f>
        <v>Ft</v>
      </c>
      <c r="J150" s="3">
        <f>VLOOKUP(InputData[[#This Row],[PRODUCT ID]],MasterData[],5,0)</f>
        <v>150</v>
      </c>
      <c r="K150" s="3">
        <f>VLOOKUP(InputData[[#This Row],[PRODUCT ID]],MasterData[],6,0)</f>
        <v>210</v>
      </c>
      <c r="L150" s="3">
        <f>InputData[[#This Row],[BUYING PRIZE]]*InputData[[#This Row],[QUANTITY]]</f>
        <v>150</v>
      </c>
      <c r="M150" s="3">
        <f>InputData[[#This Row],[SELLING PRICE]]*InputData[[#This Row],[QUANTITY]]*(1-InputData[[#This Row],[DISCOUNT %]])</f>
        <v>210</v>
      </c>
      <c r="N150" s="1">
        <f>DAY(InputData[[#This Row],[DATE]])</f>
        <v>13</v>
      </c>
      <c r="O150" s="1" t="str">
        <f>TEXT(InputData[[#This Row],[DATE]],"mmm")</f>
        <v>Jul</v>
      </c>
      <c r="P150" s="1">
        <f>YEAR(InputData[[#This Row],[DATE]])</f>
        <v>2021</v>
      </c>
    </row>
    <row r="151" spans="1:16" x14ac:dyDescent="0.3">
      <c r="A151" s="2">
        <v>44393</v>
      </c>
      <c r="B151" s="1" t="s">
        <v>57</v>
      </c>
      <c r="C151">
        <v>8</v>
      </c>
      <c r="D151" s="1" t="s">
        <v>110</v>
      </c>
      <c r="E151" s="1" t="s">
        <v>112</v>
      </c>
      <c r="F151">
        <v>0</v>
      </c>
      <c r="G151" s="1" t="str">
        <f>VLOOKUP(InputData[[#This Row],[PRODUCT ID]],MasterData[],2,0)</f>
        <v>Product23</v>
      </c>
      <c r="H151" s="1" t="str">
        <f>VLOOKUP(InputData[[#This Row],[PRODUCT ID]],MasterData[],3,0)</f>
        <v>Category03</v>
      </c>
      <c r="I151" s="1" t="str">
        <f>VLOOKUP(InputData[[#This Row],[PRODUCT ID]],MasterData[],4,0)</f>
        <v>Ft</v>
      </c>
      <c r="J151" s="3">
        <f>VLOOKUP(InputData[[#This Row],[PRODUCT ID]],MasterData[],5,0)</f>
        <v>141</v>
      </c>
      <c r="K151" s="3">
        <f>VLOOKUP(InputData[[#This Row],[PRODUCT ID]],MasterData[],6,0)</f>
        <v>149.46</v>
      </c>
      <c r="L151" s="3">
        <f>InputData[[#This Row],[BUYING PRIZE]]*InputData[[#This Row],[QUANTITY]]</f>
        <v>1128</v>
      </c>
      <c r="M151" s="3">
        <f>InputData[[#This Row],[SELLING PRICE]]*InputData[[#This Row],[QUANTITY]]*(1-InputData[[#This Row],[DISCOUNT %]])</f>
        <v>1195.68</v>
      </c>
      <c r="N151" s="1">
        <f>DAY(InputData[[#This Row],[DATE]])</f>
        <v>16</v>
      </c>
      <c r="O151" s="1" t="str">
        <f>TEXT(InputData[[#This Row],[DATE]],"mmm")</f>
        <v>Jul</v>
      </c>
      <c r="P151" s="1">
        <f>YEAR(InputData[[#This Row],[DATE]])</f>
        <v>2021</v>
      </c>
    </row>
    <row r="152" spans="1:16" x14ac:dyDescent="0.3">
      <c r="A152" s="2">
        <v>44395</v>
      </c>
      <c r="B152" s="1" t="s">
        <v>66</v>
      </c>
      <c r="C152">
        <v>14</v>
      </c>
      <c r="D152" s="1" t="s">
        <v>111</v>
      </c>
      <c r="E152" s="1" t="s">
        <v>111</v>
      </c>
      <c r="F152">
        <v>0</v>
      </c>
      <c r="G152" s="1" t="str">
        <f>VLOOKUP(InputData[[#This Row],[PRODUCT ID]],MasterData[],2,0)</f>
        <v>Product27</v>
      </c>
      <c r="H152" s="1" t="str">
        <f>VLOOKUP(InputData[[#This Row],[PRODUCT ID]],MasterData[],3,0)</f>
        <v>Category04</v>
      </c>
      <c r="I152" s="1" t="str">
        <f>VLOOKUP(InputData[[#This Row],[PRODUCT ID]],MasterData[],4,0)</f>
        <v>Lt</v>
      </c>
      <c r="J152" s="3">
        <f>VLOOKUP(InputData[[#This Row],[PRODUCT ID]],MasterData[],5,0)</f>
        <v>48</v>
      </c>
      <c r="K152" s="3">
        <f>VLOOKUP(InputData[[#This Row],[PRODUCT ID]],MasterData[],6,0)</f>
        <v>57.120000000000005</v>
      </c>
      <c r="L152" s="3">
        <f>InputData[[#This Row],[BUYING PRIZE]]*InputData[[#This Row],[QUANTITY]]</f>
        <v>672</v>
      </c>
      <c r="M152" s="3">
        <f>InputData[[#This Row],[SELLING PRICE]]*InputData[[#This Row],[QUANTITY]]*(1-InputData[[#This Row],[DISCOUNT %]])</f>
        <v>799.68000000000006</v>
      </c>
      <c r="N152" s="1">
        <f>DAY(InputData[[#This Row],[DATE]])</f>
        <v>18</v>
      </c>
      <c r="O152" s="1" t="str">
        <f>TEXT(InputData[[#This Row],[DATE]],"mmm")</f>
        <v>Jul</v>
      </c>
      <c r="P152" s="1">
        <f>YEAR(InputData[[#This Row],[DATE]])</f>
        <v>2021</v>
      </c>
    </row>
    <row r="153" spans="1:16" x14ac:dyDescent="0.3">
      <c r="A153" s="2">
        <v>44397</v>
      </c>
      <c r="B153" s="1" t="s">
        <v>89</v>
      </c>
      <c r="C153">
        <v>11</v>
      </c>
      <c r="D153" s="1" t="s">
        <v>111</v>
      </c>
      <c r="E153" s="1" t="s">
        <v>111</v>
      </c>
      <c r="F153">
        <v>0</v>
      </c>
      <c r="G153" s="1" t="str">
        <f>VLOOKUP(InputData[[#This Row],[PRODUCT ID]],MasterData[],2,0)</f>
        <v>Product38</v>
      </c>
      <c r="H153" s="1" t="str">
        <f>VLOOKUP(InputData[[#This Row],[PRODUCT ID]],MasterData[],3,0)</f>
        <v>Category05</v>
      </c>
      <c r="I153" s="1" t="str">
        <f>VLOOKUP(InputData[[#This Row],[PRODUCT ID]],MasterData[],4,0)</f>
        <v>Kg</v>
      </c>
      <c r="J153" s="3">
        <f>VLOOKUP(InputData[[#This Row],[PRODUCT ID]],MasterData[],5,0)</f>
        <v>72</v>
      </c>
      <c r="K153" s="3">
        <f>VLOOKUP(InputData[[#This Row],[PRODUCT ID]],MasterData[],6,0)</f>
        <v>79.92</v>
      </c>
      <c r="L153" s="3">
        <f>InputData[[#This Row],[BUYING PRIZE]]*InputData[[#This Row],[QUANTITY]]</f>
        <v>792</v>
      </c>
      <c r="M153" s="3">
        <f>InputData[[#This Row],[SELLING PRICE]]*InputData[[#This Row],[QUANTITY]]*(1-InputData[[#This Row],[DISCOUNT %]])</f>
        <v>879.12</v>
      </c>
      <c r="N153" s="1">
        <f>DAY(InputData[[#This Row],[DATE]])</f>
        <v>20</v>
      </c>
      <c r="O153" s="1" t="str">
        <f>TEXT(InputData[[#This Row],[DATE]],"mmm")</f>
        <v>Jul</v>
      </c>
      <c r="P153" s="1">
        <f>YEAR(InputData[[#This Row],[DATE]])</f>
        <v>2021</v>
      </c>
    </row>
    <row r="154" spans="1:16" x14ac:dyDescent="0.3">
      <c r="A154" s="2">
        <v>44397</v>
      </c>
      <c r="B154" s="1" t="s">
        <v>99</v>
      </c>
      <c r="C154">
        <v>5</v>
      </c>
      <c r="D154" s="1" t="s">
        <v>113</v>
      </c>
      <c r="E154" s="1" t="s">
        <v>111</v>
      </c>
      <c r="F154">
        <v>0</v>
      </c>
      <c r="G154" s="1" t="str">
        <f>VLOOKUP(InputData[[#This Row],[PRODUCT ID]],MasterData[],2,0)</f>
        <v>Product43</v>
      </c>
      <c r="H154" s="1" t="str">
        <f>VLOOKUP(InputData[[#This Row],[PRODUCT ID]],MasterData[],3,0)</f>
        <v>Category05</v>
      </c>
      <c r="I154" s="1" t="str">
        <f>VLOOKUP(InputData[[#This Row],[PRODUCT ID]],MasterData[],4,0)</f>
        <v>Kg</v>
      </c>
      <c r="J154" s="3">
        <f>VLOOKUP(InputData[[#This Row],[PRODUCT ID]],MasterData[],5,0)</f>
        <v>67</v>
      </c>
      <c r="K154" s="3">
        <f>VLOOKUP(InputData[[#This Row],[PRODUCT ID]],MasterData[],6,0)</f>
        <v>83.08</v>
      </c>
      <c r="L154" s="3">
        <f>InputData[[#This Row],[BUYING PRIZE]]*InputData[[#This Row],[QUANTITY]]</f>
        <v>335</v>
      </c>
      <c r="M154" s="3">
        <f>InputData[[#This Row],[SELLING PRICE]]*InputData[[#This Row],[QUANTITY]]*(1-InputData[[#This Row],[DISCOUNT %]])</f>
        <v>415.4</v>
      </c>
      <c r="N154" s="1">
        <f>DAY(InputData[[#This Row],[DATE]])</f>
        <v>20</v>
      </c>
      <c r="O154" s="1" t="str">
        <f>TEXT(InputData[[#This Row],[DATE]],"mmm")</f>
        <v>Jul</v>
      </c>
      <c r="P154" s="1">
        <f>YEAR(InputData[[#This Row],[DATE]])</f>
        <v>2021</v>
      </c>
    </row>
    <row r="155" spans="1:16" x14ac:dyDescent="0.3">
      <c r="A155" s="2">
        <v>44398</v>
      </c>
      <c r="B155" s="1" t="s">
        <v>70</v>
      </c>
      <c r="C155">
        <v>15</v>
      </c>
      <c r="D155" s="1" t="s">
        <v>113</v>
      </c>
      <c r="E155" s="1" t="s">
        <v>111</v>
      </c>
      <c r="F155">
        <v>0</v>
      </c>
      <c r="G155" s="1" t="str">
        <f>VLOOKUP(InputData[[#This Row],[PRODUCT ID]],MasterData[],2,0)</f>
        <v>Product29</v>
      </c>
      <c r="H155" s="1" t="str">
        <f>VLOOKUP(InputData[[#This Row],[PRODUCT ID]],MasterData[],3,0)</f>
        <v>Category04</v>
      </c>
      <c r="I155" s="1" t="str">
        <f>VLOOKUP(InputData[[#This Row],[PRODUCT ID]],MasterData[],4,0)</f>
        <v>Lt</v>
      </c>
      <c r="J155" s="3">
        <f>VLOOKUP(InputData[[#This Row],[PRODUCT ID]],MasterData[],5,0)</f>
        <v>47</v>
      </c>
      <c r="K155" s="3">
        <f>VLOOKUP(InputData[[#This Row],[PRODUCT ID]],MasterData[],6,0)</f>
        <v>53.11</v>
      </c>
      <c r="L155" s="3">
        <f>InputData[[#This Row],[BUYING PRIZE]]*InputData[[#This Row],[QUANTITY]]</f>
        <v>705</v>
      </c>
      <c r="M155" s="3">
        <f>InputData[[#This Row],[SELLING PRICE]]*InputData[[#This Row],[QUANTITY]]*(1-InputData[[#This Row],[DISCOUNT %]])</f>
        <v>796.65</v>
      </c>
      <c r="N155" s="1">
        <f>DAY(InputData[[#This Row],[DATE]])</f>
        <v>21</v>
      </c>
      <c r="O155" s="1" t="str">
        <f>TEXT(InputData[[#This Row],[DATE]],"mmm")</f>
        <v>Jul</v>
      </c>
      <c r="P155" s="1">
        <f>YEAR(InputData[[#This Row],[DATE]])</f>
        <v>2021</v>
      </c>
    </row>
    <row r="156" spans="1:16" x14ac:dyDescent="0.3">
      <c r="A156" s="2">
        <v>44399</v>
      </c>
      <c r="B156" s="1" t="s">
        <v>63</v>
      </c>
      <c r="C156">
        <v>3</v>
      </c>
      <c r="D156" s="1" t="s">
        <v>110</v>
      </c>
      <c r="E156" s="1" t="s">
        <v>112</v>
      </c>
      <c r="F156">
        <v>0</v>
      </c>
      <c r="G156" s="1" t="str">
        <f>VLOOKUP(InputData[[#This Row],[PRODUCT ID]],MasterData[],2,0)</f>
        <v>Product26</v>
      </c>
      <c r="H156" s="1" t="str">
        <f>VLOOKUP(InputData[[#This Row],[PRODUCT ID]],MasterData[],3,0)</f>
        <v>Category04</v>
      </c>
      <c r="I156" s="1" t="str">
        <f>VLOOKUP(InputData[[#This Row],[PRODUCT ID]],MasterData[],4,0)</f>
        <v>No.</v>
      </c>
      <c r="J156" s="3">
        <f>VLOOKUP(InputData[[#This Row],[PRODUCT ID]],MasterData[],5,0)</f>
        <v>18</v>
      </c>
      <c r="K156" s="3">
        <f>VLOOKUP(InputData[[#This Row],[PRODUCT ID]],MasterData[],6,0)</f>
        <v>24.66</v>
      </c>
      <c r="L156" s="3">
        <f>InputData[[#This Row],[BUYING PRIZE]]*InputData[[#This Row],[QUANTITY]]</f>
        <v>54</v>
      </c>
      <c r="M156" s="3">
        <f>InputData[[#This Row],[SELLING PRICE]]*InputData[[#This Row],[QUANTITY]]*(1-InputData[[#This Row],[DISCOUNT %]])</f>
        <v>73.98</v>
      </c>
      <c r="N156" s="1">
        <f>DAY(InputData[[#This Row],[DATE]])</f>
        <v>22</v>
      </c>
      <c r="O156" s="1" t="str">
        <f>TEXT(InputData[[#This Row],[DATE]],"mmm")</f>
        <v>Jul</v>
      </c>
      <c r="P156" s="1">
        <f>YEAR(InputData[[#This Row],[DATE]])</f>
        <v>2021</v>
      </c>
    </row>
    <row r="157" spans="1:16" x14ac:dyDescent="0.3">
      <c r="A157" s="2">
        <v>44399</v>
      </c>
      <c r="B157" s="1" t="s">
        <v>59</v>
      </c>
      <c r="C157">
        <v>14</v>
      </c>
      <c r="D157" s="1" t="s">
        <v>111</v>
      </c>
      <c r="E157" s="1" t="s">
        <v>112</v>
      </c>
      <c r="F157">
        <v>0</v>
      </c>
      <c r="G157" s="1" t="str">
        <f>VLOOKUP(InputData[[#This Row],[PRODUCT ID]],MasterData[],2,0)</f>
        <v>Product24</v>
      </c>
      <c r="H157" s="1" t="str">
        <f>VLOOKUP(InputData[[#This Row],[PRODUCT ID]],MasterData[],3,0)</f>
        <v>Category03</v>
      </c>
      <c r="I157" s="1" t="str">
        <f>VLOOKUP(InputData[[#This Row],[PRODUCT ID]],MasterData[],4,0)</f>
        <v>Ft</v>
      </c>
      <c r="J157" s="3">
        <f>VLOOKUP(InputData[[#This Row],[PRODUCT ID]],MasterData[],5,0)</f>
        <v>144</v>
      </c>
      <c r="K157" s="3">
        <f>VLOOKUP(InputData[[#This Row],[PRODUCT ID]],MasterData[],6,0)</f>
        <v>156.96</v>
      </c>
      <c r="L157" s="3">
        <f>InputData[[#This Row],[BUYING PRIZE]]*InputData[[#This Row],[QUANTITY]]</f>
        <v>2016</v>
      </c>
      <c r="M157" s="3">
        <f>InputData[[#This Row],[SELLING PRICE]]*InputData[[#This Row],[QUANTITY]]*(1-InputData[[#This Row],[DISCOUNT %]])</f>
        <v>2197.44</v>
      </c>
      <c r="N157" s="1">
        <f>DAY(InputData[[#This Row],[DATE]])</f>
        <v>22</v>
      </c>
      <c r="O157" s="1" t="str">
        <f>TEXT(InputData[[#This Row],[DATE]],"mmm")</f>
        <v>Jul</v>
      </c>
      <c r="P157" s="1">
        <f>YEAR(InputData[[#This Row],[DATE]])</f>
        <v>2021</v>
      </c>
    </row>
    <row r="158" spans="1:16" x14ac:dyDescent="0.3">
      <c r="A158" s="2">
        <v>44400</v>
      </c>
      <c r="B158" s="1" t="s">
        <v>84</v>
      </c>
      <c r="C158">
        <v>7</v>
      </c>
      <c r="D158" s="1" t="s">
        <v>110</v>
      </c>
      <c r="E158" s="1" t="s">
        <v>111</v>
      </c>
      <c r="F158">
        <v>0</v>
      </c>
      <c r="G158" s="1" t="str">
        <f>VLOOKUP(InputData[[#This Row],[PRODUCT ID]],MasterData[],2,0)</f>
        <v>Product36</v>
      </c>
      <c r="H158" s="1" t="str">
        <f>VLOOKUP(InputData[[#This Row],[PRODUCT ID]],MasterData[],3,0)</f>
        <v>Category04</v>
      </c>
      <c r="I158" s="1" t="str">
        <f>VLOOKUP(InputData[[#This Row],[PRODUCT ID]],MasterData[],4,0)</f>
        <v>Kg</v>
      </c>
      <c r="J158" s="3">
        <f>VLOOKUP(InputData[[#This Row],[PRODUCT ID]],MasterData[],5,0)</f>
        <v>90</v>
      </c>
      <c r="K158" s="3">
        <f>VLOOKUP(InputData[[#This Row],[PRODUCT ID]],MasterData[],6,0)</f>
        <v>96.3</v>
      </c>
      <c r="L158" s="3">
        <f>InputData[[#This Row],[BUYING PRIZE]]*InputData[[#This Row],[QUANTITY]]</f>
        <v>630</v>
      </c>
      <c r="M158" s="3">
        <f>InputData[[#This Row],[SELLING PRICE]]*InputData[[#This Row],[QUANTITY]]*(1-InputData[[#This Row],[DISCOUNT %]])</f>
        <v>674.1</v>
      </c>
      <c r="N158" s="1">
        <f>DAY(InputData[[#This Row],[DATE]])</f>
        <v>23</v>
      </c>
      <c r="O158" s="1" t="str">
        <f>TEXT(InputData[[#This Row],[DATE]],"mmm")</f>
        <v>Jul</v>
      </c>
      <c r="P158" s="1">
        <f>YEAR(InputData[[#This Row],[DATE]])</f>
        <v>2021</v>
      </c>
    </row>
    <row r="159" spans="1:16" x14ac:dyDescent="0.3">
      <c r="A159" s="2">
        <v>44400</v>
      </c>
      <c r="B159" s="1" t="s">
        <v>86</v>
      </c>
      <c r="C159">
        <v>8</v>
      </c>
      <c r="D159" s="1" t="s">
        <v>113</v>
      </c>
      <c r="E159" s="1" t="s">
        <v>111</v>
      </c>
      <c r="F159">
        <v>0</v>
      </c>
      <c r="G159" s="1" t="str">
        <f>VLOOKUP(InputData[[#This Row],[PRODUCT ID]],MasterData[],2,0)</f>
        <v>Product37</v>
      </c>
      <c r="H159" s="1" t="str">
        <f>VLOOKUP(InputData[[#This Row],[PRODUCT ID]],MasterData[],3,0)</f>
        <v>Category05</v>
      </c>
      <c r="I159" s="1" t="str">
        <f>VLOOKUP(InputData[[#This Row],[PRODUCT ID]],MasterData[],4,0)</f>
        <v>Kg</v>
      </c>
      <c r="J159" s="3">
        <f>VLOOKUP(InputData[[#This Row],[PRODUCT ID]],MasterData[],5,0)</f>
        <v>67</v>
      </c>
      <c r="K159" s="3">
        <f>VLOOKUP(InputData[[#This Row],[PRODUCT ID]],MasterData[],6,0)</f>
        <v>85.76</v>
      </c>
      <c r="L159" s="3">
        <f>InputData[[#This Row],[BUYING PRIZE]]*InputData[[#This Row],[QUANTITY]]</f>
        <v>536</v>
      </c>
      <c r="M159" s="3">
        <f>InputData[[#This Row],[SELLING PRICE]]*InputData[[#This Row],[QUANTITY]]*(1-InputData[[#This Row],[DISCOUNT %]])</f>
        <v>686.08</v>
      </c>
      <c r="N159" s="1">
        <f>DAY(InputData[[#This Row],[DATE]])</f>
        <v>23</v>
      </c>
      <c r="O159" s="1" t="str">
        <f>TEXT(InputData[[#This Row],[DATE]],"mmm")</f>
        <v>Jul</v>
      </c>
      <c r="P159" s="1">
        <f>YEAR(InputData[[#This Row],[DATE]])</f>
        <v>2021</v>
      </c>
    </row>
    <row r="160" spans="1:16" x14ac:dyDescent="0.3">
      <c r="A160" s="2">
        <v>44401</v>
      </c>
      <c r="B160" s="1" t="s">
        <v>26</v>
      </c>
      <c r="C160">
        <v>4</v>
      </c>
      <c r="D160" s="1" t="s">
        <v>111</v>
      </c>
      <c r="E160" s="1" t="s">
        <v>112</v>
      </c>
      <c r="F160">
        <v>0</v>
      </c>
      <c r="G160" s="1" t="str">
        <f>VLOOKUP(InputData[[#This Row],[PRODUCT ID]],MasterData[],2,0)</f>
        <v>Product09</v>
      </c>
      <c r="H160" s="1" t="str">
        <f>VLOOKUP(InputData[[#This Row],[PRODUCT ID]],MasterData[],3,0)</f>
        <v>Category01</v>
      </c>
      <c r="I160" s="1" t="str">
        <f>VLOOKUP(InputData[[#This Row],[PRODUCT ID]],MasterData[],4,0)</f>
        <v>No.</v>
      </c>
      <c r="J160" s="3">
        <f>VLOOKUP(InputData[[#This Row],[PRODUCT ID]],MasterData[],5,0)</f>
        <v>6</v>
      </c>
      <c r="K160" s="3">
        <f>VLOOKUP(InputData[[#This Row],[PRODUCT ID]],MasterData[],6,0)</f>
        <v>7.8599999999999994</v>
      </c>
      <c r="L160" s="3">
        <f>InputData[[#This Row],[BUYING PRIZE]]*InputData[[#This Row],[QUANTITY]]</f>
        <v>24</v>
      </c>
      <c r="M160" s="3">
        <f>InputData[[#This Row],[SELLING PRICE]]*InputData[[#This Row],[QUANTITY]]*(1-InputData[[#This Row],[DISCOUNT %]])</f>
        <v>31.439999999999998</v>
      </c>
      <c r="N160" s="1">
        <f>DAY(InputData[[#This Row],[DATE]])</f>
        <v>24</v>
      </c>
      <c r="O160" s="1" t="str">
        <f>TEXT(InputData[[#This Row],[DATE]],"mmm")</f>
        <v>Jul</v>
      </c>
      <c r="P160" s="1">
        <f>YEAR(InputData[[#This Row],[DATE]])</f>
        <v>2021</v>
      </c>
    </row>
    <row r="161" spans="1:16" x14ac:dyDescent="0.3">
      <c r="A161" s="2">
        <v>44406</v>
      </c>
      <c r="B161" s="1" t="s">
        <v>101</v>
      </c>
      <c r="C161">
        <v>15</v>
      </c>
      <c r="D161" s="1" t="s">
        <v>111</v>
      </c>
      <c r="E161" s="1" t="s">
        <v>112</v>
      </c>
      <c r="F161">
        <v>0</v>
      </c>
      <c r="G161" s="1" t="str">
        <f>VLOOKUP(InputData[[#This Row],[PRODUCT ID]],MasterData[],2,0)</f>
        <v>Product44</v>
      </c>
      <c r="H161" s="1" t="str">
        <f>VLOOKUP(InputData[[#This Row],[PRODUCT ID]],MasterData[],3,0)</f>
        <v>Category05</v>
      </c>
      <c r="I161" s="1" t="str">
        <f>VLOOKUP(InputData[[#This Row],[PRODUCT ID]],MasterData[],4,0)</f>
        <v>Kg</v>
      </c>
      <c r="J161" s="3">
        <f>VLOOKUP(InputData[[#This Row],[PRODUCT ID]],MasterData[],5,0)</f>
        <v>76</v>
      </c>
      <c r="K161" s="3">
        <f>VLOOKUP(InputData[[#This Row],[PRODUCT ID]],MasterData[],6,0)</f>
        <v>82.08</v>
      </c>
      <c r="L161" s="3">
        <f>InputData[[#This Row],[BUYING PRIZE]]*InputData[[#This Row],[QUANTITY]]</f>
        <v>1140</v>
      </c>
      <c r="M161" s="3">
        <f>InputData[[#This Row],[SELLING PRICE]]*InputData[[#This Row],[QUANTITY]]*(1-InputData[[#This Row],[DISCOUNT %]])</f>
        <v>1231.2</v>
      </c>
      <c r="N161" s="1">
        <f>DAY(InputData[[#This Row],[DATE]])</f>
        <v>29</v>
      </c>
      <c r="O161" s="1" t="str">
        <f>TEXT(InputData[[#This Row],[DATE]],"mmm")</f>
        <v>Jul</v>
      </c>
      <c r="P161" s="1">
        <f>YEAR(InputData[[#This Row],[DATE]])</f>
        <v>2021</v>
      </c>
    </row>
    <row r="162" spans="1:16" x14ac:dyDescent="0.3">
      <c r="A162" s="2">
        <v>44409</v>
      </c>
      <c r="B162" s="1" t="s">
        <v>6</v>
      </c>
      <c r="C162">
        <v>11</v>
      </c>
      <c r="D162" s="1" t="s">
        <v>113</v>
      </c>
      <c r="E162" s="1" t="s">
        <v>112</v>
      </c>
      <c r="F162">
        <v>0</v>
      </c>
      <c r="G162" s="1" t="str">
        <f>VLOOKUP(InputData[[#This Row],[PRODUCT ID]],MasterData[],2,0)</f>
        <v>Product01</v>
      </c>
      <c r="H162" s="1" t="str">
        <f>VLOOKUP(InputData[[#This Row],[PRODUCT ID]],MasterData[],3,0)</f>
        <v>Category01</v>
      </c>
      <c r="I162" s="1" t="str">
        <f>VLOOKUP(InputData[[#This Row],[PRODUCT ID]],MasterData[],4,0)</f>
        <v>Kg</v>
      </c>
      <c r="J162" s="3">
        <f>VLOOKUP(InputData[[#This Row],[PRODUCT ID]],MasterData[],5,0)</f>
        <v>98</v>
      </c>
      <c r="K162" s="3">
        <f>VLOOKUP(InputData[[#This Row],[PRODUCT ID]],MasterData[],6,0)</f>
        <v>103.88</v>
      </c>
      <c r="L162" s="3">
        <f>InputData[[#This Row],[BUYING PRIZE]]*InputData[[#This Row],[QUANTITY]]</f>
        <v>1078</v>
      </c>
      <c r="M162" s="3">
        <f>InputData[[#This Row],[SELLING PRICE]]*InputData[[#This Row],[QUANTITY]]*(1-InputData[[#This Row],[DISCOUNT %]])</f>
        <v>1142.6799999999998</v>
      </c>
      <c r="N162" s="1">
        <f>DAY(InputData[[#This Row],[DATE]])</f>
        <v>1</v>
      </c>
      <c r="O162" s="1" t="str">
        <f>TEXT(InputData[[#This Row],[DATE]],"mmm")</f>
        <v>Aug</v>
      </c>
      <c r="P162" s="1">
        <f>YEAR(InputData[[#This Row],[DATE]])</f>
        <v>2021</v>
      </c>
    </row>
    <row r="163" spans="1:16" x14ac:dyDescent="0.3">
      <c r="A163" s="2">
        <v>44410</v>
      </c>
      <c r="B163" s="1" t="s">
        <v>57</v>
      </c>
      <c r="C163">
        <v>3</v>
      </c>
      <c r="D163" s="1" t="s">
        <v>113</v>
      </c>
      <c r="E163" s="1" t="s">
        <v>111</v>
      </c>
      <c r="F163">
        <v>0</v>
      </c>
      <c r="G163" s="1" t="str">
        <f>VLOOKUP(InputData[[#This Row],[PRODUCT ID]],MasterData[],2,0)</f>
        <v>Product23</v>
      </c>
      <c r="H163" s="1" t="str">
        <f>VLOOKUP(InputData[[#This Row],[PRODUCT ID]],MasterData[],3,0)</f>
        <v>Category03</v>
      </c>
      <c r="I163" s="1" t="str">
        <f>VLOOKUP(InputData[[#This Row],[PRODUCT ID]],MasterData[],4,0)</f>
        <v>Ft</v>
      </c>
      <c r="J163" s="3">
        <f>VLOOKUP(InputData[[#This Row],[PRODUCT ID]],MasterData[],5,0)</f>
        <v>141</v>
      </c>
      <c r="K163" s="3">
        <f>VLOOKUP(InputData[[#This Row],[PRODUCT ID]],MasterData[],6,0)</f>
        <v>149.46</v>
      </c>
      <c r="L163" s="3">
        <f>InputData[[#This Row],[BUYING PRIZE]]*InputData[[#This Row],[QUANTITY]]</f>
        <v>423</v>
      </c>
      <c r="M163" s="3">
        <f>InputData[[#This Row],[SELLING PRICE]]*InputData[[#This Row],[QUANTITY]]*(1-InputData[[#This Row],[DISCOUNT %]])</f>
        <v>448.38</v>
      </c>
      <c r="N163" s="1">
        <f>DAY(InputData[[#This Row],[DATE]])</f>
        <v>2</v>
      </c>
      <c r="O163" s="1" t="str">
        <f>TEXT(InputData[[#This Row],[DATE]],"mmm")</f>
        <v>Aug</v>
      </c>
      <c r="P163" s="1">
        <f>YEAR(InputData[[#This Row],[DATE]])</f>
        <v>2021</v>
      </c>
    </row>
    <row r="164" spans="1:16" x14ac:dyDescent="0.3">
      <c r="A164" s="2">
        <v>44411</v>
      </c>
      <c r="B164" s="1" t="s">
        <v>55</v>
      </c>
      <c r="C164">
        <v>13</v>
      </c>
      <c r="D164" s="1" t="s">
        <v>111</v>
      </c>
      <c r="E164" s="1" t="s">
        <v>111</v>
      </c>
      <c r="F164">
        <v>0</v>
      </c>
      <c r="G164" s="1" t="str">
        <f>VLOOKUP(InputData[[#This Row],[PRODUCT ID]],MasterData[],2,0)</f>
        <v>Product22</v>
      </c>
      <c r="H164" s="1" t="str">
        <f>VLOOKUP(InputData[[#This Row],[PRODUCT ID]],MasterData[],3,0)</f>
        <v>Category03</v>
      </c>
      <c r="I164" s="1" t="str">
        <f>VLOOKUP(InputData[[#This Row],[PRODUCT ID]],MasterData[],4,0)</f>
        <v>Ft</v>
      </c>
      <c r="J164" s="3">
        <f>VLOOKUP(InputData[[#This Row],[PRODUCT ID]],MasterData[],5,0)</f>
        <v>121</v>
      </c>
      <c r="K164" s="3">
        <f>VLOOKUP(InputData[[#This Row],[PRODUCT ID]],MasterData[],6,0)</f>
        <v>141.57</v>
      </c>
      <c r="L164" s="3">
        <f>InputData[[#This Row],[BUYING PRIZE]]*InputData[[#This Row],[QUANTITY]]</f>
        <v>1573</v>
      </c>
      <c r="M164" s="3">
        <f>InputData[[#This Row],[SELLING PRICE]]*InputData[[#This Row],[QUANTITY]]*(1-InputData[[#This Row],[DISCOUNT %]])</f>
        <v>1840.4099999999999</v>
      </c>
      <c r="N164" s="1">
        <f>DAY(InputData[[#This Row],[DATE]])</f>
        <v>3</v>
      </c>
      <c r="O164" s="1" t="str">
        <f>TEXT(InputData[[#This Row],[DATE]],"mmm")</f>
        <v>Aug</v>
      </c>
      <c r="P164" s="1">
        <f>YEAR(InputData[[#This Row],[DATE]])</f>
        <v>2021</v>
      </c>
    </row>
    <row r="165" spans="1:16" x14ac:dyDescent="0.3">
      <c r="A165" s="2">
        <v>44411</v>
      </c>
      <c r="B165" s="1" t="s">
        <v>80</v>
      </c>
      <c r="C165">
        <v>12</v>
      </c>
      <c r="D165" s="1" t="s">
        <v>111</v>
      </c>
      <c r="E165" s="1" t="s">
        <v>111</v>
      </c>
      <c r="F165">
        <v>0</v>
      </c>
      <c r="G165" s="1" t="str">
        <f>VLOOKUP(InputData[[#This Row],[PRODUCT ID]],MasterData[],2,0)</f>
        <v>Product34</v>
      </c>
      <c r="H165" s="1" t="str">
        <f>VLOOKUP(InputData[[#This Row],[PRODUCT ID]],MasterData[],3,0)</f>
        <v>Category04</v>
      </c>
      <c r="I165" s="1" t="str">
        <f>VLOOKUP(InputData[[#This Row],[PRODUCT ID]],MasterData[],4,0)</f>
        <v>Lt</v>
      </c>
      <c r="J165" s="3">
        <f>VLOOKUP(InputData[[#This Row],[PRODUCT ID]],MasterData[],5,0)</f>
        <v>55</v>
      </c>
      <c r="K165" s="3">
        <f>VLOOKUP(InputData[[#This Row],[PRODUCT ID]],MasterData[],6,0)</f>
        <v>58.3</v>
      </c>
      <c r="L165" s="3">
        <f>InputData[[#This Row],[BUYING PRIZE]]*InputData[[#This Row],[QUANTITY]]</f>
        <v>660</v>
      </c>
      <c r="M165" s="3">
        <f>InputData[[#This Row],[SELLING PRICE]]*InputData[[#This Row],[QUANTITY]]*(1-InputData[[#This Row],[DISCOUNT %]])</f>
        <v>699.59999999999991</v>
      </c>
      <c r="N165" s="1">
        <f>DAY(InputData[[#This Row],[DATE]])</f>
        <v>3</v>
      </c>
      <c r="O165" s="1" t="str">
        <f>TEXT(InputData[[#This Row],[DATE]],"mmm")</f>
        <v>Aug</v>
      </c>
      <c r="P165" s="1">
        <f>YEAR(InputData[[#This Row],[DATE]])</f>
        <v>2021</v>
      </c>
    </row>
    <row r="166" spans="1:16" x14ac:dyDescent="0.3">
      <c r="A166" s="2">
        <v>44413</v>
      </c>
      <c r="B166" s="1" t="s">
        <v>68</v>
      </c>
      <c r="C166">
        <v>14</v>
      </c>
      <c r="D166" s="1" t="s">
        <v>113</v>
      </c>
      <c r="E166" s="1" t="s">
        <v>112</v>
      </c>
      <c r="F166">
        <v>0</v>
      </c>
      <c r="G166" s="1" t="str">
        <f>VLOOKUP(InputData[[#This Row],[PRODUCT ID]],MasterData[],2,0)</f>
        <v>Product28</v>
      </c>
      <c r="H166" s="1" t="str">
        <f>VLOOKUP(InputData[[#This Row],[PRODUCT ID]],MasterData[],3,0)</f>
        <v>Category04</v>
      </c>
      <c r="I166" s="1" t="str">
        <f>VLOOKUP(InputData[[#This Row],[PRODUCT ID]],MasterData[],4,0)</f>
        <v>No.</v>
      </c>
      <c r="J166" s="3">
        <f>VLOOKUP(InputData[[#This Row],[PRODUCT ID]],MasterData[],5,0)</f>
        <v>37</v>
      </c>
      <c r="K166" s="3">
        <f>VLOOKUP(InputData[[#This Row],[PRODUCT ID]],MasterData[],6,0)</f>
        <v>41.81</v>
      </c>
      <c r="L166" s="3">
        <f>InputData[[#This Row],[BUYING PRIZE]]*InputData[[#This Row],[QUANTITY]]</f>
        <v>518</v>
      </c>
      <c r="M166" s="3">
        <f>InputData[[#This Row],[SELLING PRICE]]*InputData[[#This Row],[QUANTITY]]*(1-InputData[[#This Row],[DISCOUNT %]])</f>
        <v>585.34</v>
      </c>
      <c r="N166" s="1">
        <f>DAY(InputData[[#This Row],[DATE]])</f>
        <v>5</v>
      </c>
      <c r="O166" s="1" t="str">
        <f>TEXT(InputData[[#This Row],[DATE]],"mmm")</f>
        <v>Aug</v>
      </c>
      <c r="P166" s="1">
        <f>YEAR(InputData[[#This Row],[DATE]])</f>
        <v>2021</v>
      </c>
    </row>
    <row r="167" spans="1:16" x14ac:dyDescent="0.3">
      <c r="A167" s="2">
        <v>44414</v>
      </c>
      <c r="B167" s="1" t="s">
        <v>86</v>
      </c>
      <c r="C167">
        <v>1</v>
      </c>
      <c r="D167" s="1" t="s">
        <v>110</v>
      </c>
      <c r="E167" s="1" t="s">
        <v>112</v>
      </c>
      <c r="F167">
        <v>0</v>
      </c>
      <c r="G167" s="1" t="str">
        <f>VLOOKUP(InputData[[#This Row],[PRODUCT ID]],MasterData[],2,0)</f>
        <v>Product37</v>
      </c>
      <c r="H167" s="1" t="str">
        <f>VLOOKUP(InputData[[#This Row],[PRODUCT ID]],MasterData[],3,0)</f>
        <v>Category05</v>
      </c>
      <c r="I167" s="1" t="str">
        <f>VLOOKUP(InputData[[#This Row],[PRODUCT ID]],MasterData[],4,0)</f>
        <v>Kg</v>
      </c>
      <c r="J167" s="3">
        <f>VLOOKUP(InputData[[#This Row],[PRODUCT ID]],MasterData[],5,0)</f>
        <v>67</v>
      </c>
      <c r="K167" s="3">
        <f>VLOOKUP(InputData[[#This Row],[PRODUCT ID]],MasterData[],6,0)</f>
        <v>85.76</v>
      </c>
      <c r="L167" s="3">
        <f>InputData[[#This Row],[BUYING PRIZE]]*InputData[[#This Row],[QUANTITY]]</f>
        <v>67</v>
      </c>
      <c r="M167" s="3">
        <f>InputData[[#This Row],[SELLING PRICE]]*InputData[[#This Row],[QUANTITY]]*(1-InputData[[#This Row],[DISCOUNT %]])</f>
        <v>85.76</v>
      </c>
      <c r="N167" s="1">
        <f>DAY(InputData[[#This Row],[DATE]])</f>
        <v>6</v>
      </c>
      <c r="O167" s="1" t="str">
        <f>TEXT(InputData[[#This Row],[DATE]],"mmm")</f>
        <v>Aug</v>
      </c>
      <c r="P167" s="1">
        <f>YEAR(InputData[[#This Row],[DATE]])</f>
        <v>2021</v>
      </c>
    </row>
    <row r="168" spans="1:16" x14ac:dyDescent="0.3">
      <c r="A168" s="2">
        <v>44418</v>
      </c>
      <c r="B168" s="1" t="s">
        <v>17</v>
      </c>
      <c r="C168">
        <v>4</v>
      </c>
      <c r="D168" s="1" t="s">
        <v>110</v>
      </c>
      <c r="E168" s="1" t="s">
        <v>112</v>
      </c>
      <c r="F168">
        <v>0</v>
      </c>
      <c r="G168" s="1" t="str">
        <f>VLOOKUP(InputData[[#This Row],[PRODUCT ID]],MasterData[],2,0)</f>
        <v>Product05</v>
      </c>
      <c r="H168" s="1" t="str">
        <f>VLOOKUP(InputData[[#This Row],[PRODUCT ID]],MasterData[],3,0)</f>
        <v>Category01</v>
      </c>
      <c r="I168" s="1" t="str">
        <f>VLOOKUP(InputData[[#This Row],[PRODUCT ID]],MasterData[],4,0)</f>
        <v>Ft</v>
      </c>
      <c r="J168" s="3">
        <f>VLOOKUP(InputData[[#This Row],[PRODUCT ID]],MasterData[],5,0)</f>
        <v>133</v>
      </c>
      <c r="K168" s="3">
        <f>VLOOKUP(InputData[[#This Row],[PRODUCT ID]],MasterData[],6,0)</f>
        <v>155.61000000000001</v>
      </c>
      <c r="L168" s="3">
        <f>InputData[[#This Row],[BUYING PRIZE]]*InputData[[#This Row],[QUANTITY]]</f>
        <v>532</v>
      </c>
      <c r="M168" s="3">
        <f>InputData[[#This Row],[SELLING PRICE]]*InputData[[#This Row],[QUANTITY]]*(1-InputData[[#This Row],[DISCOUNT %]])</f>
        <v>622.44000000000005</v>
      </c>
      <c r="N168" s="1">
        <f>DAY(InputData[[#This Row],[DATE]])</f>
        <v>10</v>
      </c>
      <c r="O168" s="1" t="str">
        <f>TEXT(InputData[[#This Row],[DATE]],"mmm")</f>
        <v>Aug</v>
      </c>
      <c r="P168" s="1">
        <f>YEAR(InputData[[#This Row],[DATE]])</f>
        <v>2021</v>
      </c>
    </row>
    <row r="169" spans="1:16" x14ac:dyDescent="0.3">
      <c r="A169" s="2">
        <v>44418</v>
      </c>
      <c r="B169" s="1" t="s">
        <v>101</v>
      </c>
      <c r="C169">
        <v>10</v>
      </c>
      <c r="D169" s="1" t="s">
        <v>111</v>
      </c>
      <c r="E169" s="1" t="s">
        <v>112</v>
      </c>
      <c r="F169">
        <v>0</v>
      </c>
      <c r="G169" s="1" t="str">
        <f>VLOOKUP(InputData[[#This Row],[PRODUCT ID]],MasterData[],2,0)</f>
        <v>Product44</v>
      </c>
      <c r="H169" s="1" t="str">
        <f>VLOOKUP(InputData[[#This Row],[PRODUCT ID]],MasterData[],3,0)</f>
        <v>Category05</v>
      </c>
      <c r="I169" s="1" t="str">
        <f>VLOOKUP(InputData[[#This Row],[PRODUCT ID]],MasterData[],4,0)</f>
        <v>Kg</v>
      </c>
      <c r="J169" s="3">
        <f>VLOOKUP(InputData[[#This Row],[PRODUCT ID]],MasterData[],5,0)</f>
        <v>76</v>
      </c>
      <c r="K169" s="3">
        <f>VLOOKUP(InputData[[#This Row],[PRODUCT ID]],MasterData[],6,0)</f>
        <v>82.08</v>
      </c>
      <c r="L169" s="3">
        <f>InputData[[#This Row],[BUYING PRIZE]]*InputData[[#This Row],[QUANTITY]]</f>
        <v>760</v>
      </c>
      <c r="M169" s="3">
        <f>InputData[[#This Row],[SELLING PRICE]]*InputData[[#This Row],[QUANTITY]]*(1-InputData[[#This Row],[DISCOUNT %]])</f>
        <v>820.8</v>
      </c>
      <c r="N169" s="1">
        <f>DAY(InputData[[#This Row],[DATE]])</f>
        <v>10</v>
      </c>
      <c r="O169" s="1" t="str">
        <f>TEXT(InputData[[#This Row],[DATE]],"mmm")</f>
        <v>Aug</v>
      </c>
      <c r="P169" s="1">
        <f>YEAR(InputData[[#This Row],[DATE]])</f>
        <v>2021</v>
      </c>
    </row>
    <row r="170" spans="1:16" x14ac:dyDescent="0.3">
      <c r="A170" s="2">
        <v>44418</v>
      </c>
      <c r="B170" s="1" t="s">
        <v>20</v>
      </c>
      <c r="C170">
        <v>6</v>
      </c>
      <c r="D170" s="1" t="s">
        <v>113</v>
      </c>
      <c r="E170" s="1" t="s">
        <v>112</v>
      </c>
      <c r="F170">
        <v>0</v>
      </c>
      <c r="G170" s="1" t="str">
        <f>VLOOKUP(InputData[[#This Row],[PRODUCT ID]],MasterData[],2,0)</f>
        <v>Product06</v>
      </c>
      <c r="H170" s="1" t="str">
        <f>VLOOKUP(InputData[[#This Row],[PRODUCT ID]],MasterData[],3,0)</f>
        <v>Category01</v>
      </c>
      <c r="I170" s="1" t="str">
        <f>VLOOKUP(InputData[[#This Row],[PRODUCT ID]],MasterData[],4,0)</f>
        <v>Kg</v>
      </c>
      <c r="J170" s="3">
        <f>VLOOKUP(InputData[[#This Row],[PRODUCT ID]],MasterData[],5,0)</f>
        <v>75</v>
      </c>
      <c r="K170" s="3">
        <f>VLOOKUP(InputData[[#This Row],[PRODUCT ID]],MasterData[],6,0)</f>
        <v>85.5</v>
      </c>
      <c r="L170" s="3">
        <f>InputData[[#This Row],[BUYING PRIZE]]*InputData[[#This Row],[QUANTITY]]</f>
        <v>450</v>
      </c>
      <c r="M170" s="3">
        <f>InputData[[#This Row],[SELLING PRICE]]*InputData[[#This Row],[QUANTITY]]*(1-InputData[[#This Row],[DISCOUNT %]])</f>
        <v>513</v>
      </c>
      <c r="N170" s="1">
        <f>DAY(InputData[[#This Row],[DATE]])</f>
        <v>10</v>
      </c>
      <c r="O170" s="1" t="str">
        <f>TEXT(InputData[[#This Row],[DATE]],"mmm")</f>
        <v>Aug</v>
      </c>
      <c r="P170" s="1">
        <f>YEAR(InputData[[#This Row],[DATE]])</f>
        <v>2021</v>
      </c>
    </row>
    <row r="171" spans="1:16" x14ac:dyDescent="0.3">
      <c r="A171" s="2">
        <v>44419</v>
      </c>
      <c r="B171" s="1" t="s">
        <v>57</v>
      </c>
      <c r="C171">
        <v>4</v>
      </c>
      <c r="D171" s="1" t="s">
        <v>113</v>
      </c>
      <c r="E171" s="1" t="s">
        <v>111</v>
      </c>
      <c r="F171">
        <v>0</v>
      </c>
      <c r="G171" s="1" t="str">
        <f>VLOOKUP(InputData[[#This Row],[PRODUCT ID]],MasterData[],2,0)</f>
        <v>Product23</v>
      </c>
      <c r="H171" s="1" t="str">
        <f>VLOOKUP(InputData[[#This Row],[PRODUCT ID]],MasterData[],3,0)</f>
        <v>Category03</v>
      </c>
      <c r="I171" s="1" t="str">
        <f>VLOOKUP(InputData[[#This Row],[PRODUCT ID]],MasterData[],4,0)</f>
        <v>Ft</v>
      </c>
      <c r="J171" s="3">
        <f>VLOOKUP(InputData[[#This Row],[PRODUCT ID]],MasterData[],5,0)</f>
        <v>141</v>
      </c>
      <c r="K171" s="3">
        <f>VLOOKUP(InputData[[#This Row],[PRODUCT ID]],MasterData[],6,0)</f>
        <v>149.46</v>
      </c>
      <c r="L171" s="3">
        <f>InputData[[#This Row],[BUYING PRIZE]]*InputData[[#This Row],[QUANTITY]]</f>
        <v>564</v>
      </c>
      <c r="M171" s="3">
        <f>InputData[[#This Row],[SELLING PRICE]]*InputData[[#This Row],[QUANTITY]]*(1-InputData[[#This Row],[DISCOUNT %]])</f>
        <v>597.84</v>
      </c>
      <c r="N171" s="1">
        <f>DAY(InputData[[#This Row],[DATE]])</f>
        <v>11</v>
      </c>
      <c r="O171" s="1" t="str">
        <f>TEXT(InputData[[#This Row],[DATE]],"mmm")</f>
        <v>Aug</v>
      </c>
      <c r="P171" s="1">
        <f>YEAR(InputData[[#This Row],[DATE]])</f>
        <v>2021</v>
      </c>
    </row>
    <row r="172" spans="1:16" x14ac:dyDescent="0.3">
      <c r="A172" s="2">
        <v>44421</v>
      </c>
      <c r="B172" s="1" t="s">
        <v>32</v>
      </c>
      <c r="C172">
        <v>13</v>
      </c>
      <c r="D172" s="1" t="s">
        <v>113</v>
      </c>
      <c r="E172" s="1" t="s">
        <v>111</v>
      </c>
      <c r="F172">
        <v>0</v>
      </c>
      <c r="G172" s="1" t="str">
        <f>VLOOKUP(InputData[[#This Row],[PRODUCT ID]],MasterData[],2,0)</f>
        <v>Product11</v>
      </c>
      <c r="H172" s="1" t="str">
        <f>VLOOKUP(InputData[[#This Row],[PRODUCT ID]],MasterData[],3,0)</f>
        <v>Category02</v>
      </c>
      <c r="I172" s="1" t="str">
        <f>VLOOKUP(InputData[[#This Row],[PRODUCT ID]],MasterData[],4,0)</f>
        <v>Lt</v>
      </c>
      <c r="J172" s="3">
        <f>VLOOKUP(InputData[[#This Row],[PRODUCT ID]],MasterData[],5,0)</f>
        <v>44</v>
      </c>
      <c r="K172" s="3">
        <f>VLOOKUP(InputData[[#This Row],[PRODUCT ID]],MasterData[],6,0)</f>
        <v>48.4</v>
      </c>
      <c r="L172" s="3">
        <f>InputData[[#This Row],[BUYING PRIZE]]*InputData[[#This Row],[QUANTITY]]</f>
        <v>572</v>
      </c>
      <c r="M172" s="3">
        <f>InputData[[#This Row],[SELLING PRICE]]*InputData[[#This Row],[QUANTITY]]*(1-InputData[[#This Row],[DISCOUNT %]])</f>
        <v>629.19999999999993</v>
      </c>
      <c r="N172" s="1">
        <f>DAY(InputData[[#This Row],[DATE]])</f>
        <v>13</v>
      </c>
      <c r="O172" s="1" t="str">
        <f>TEXT(InputData[[#This Row],[DATE]],"mmm")</f>
        <v>Aug</v>
      </c>
      <c r="P172" s="1">
        <f>YEAR(InputData[[#This Row],[DATE]])</f>
        <v>2021</v>
      </c>
    </row>
    <row r="173" spans="1:16" x14ac:dyDescent="0.3">
      <c r="A173" s="2">
        <v>44421</v>
      </c>
      <c r="B173" s="1" t="s">
        <v>66</v>
      </c>
      <c r="C173">
        <v>9</v>
      </c>
      <c r="D173" s="1" t="s">
        <v>113</v>
      </c>
      <c r="E173" s="1" t="s">
        <v>111</v>
      </c>
      <c r="F173">
        <v>0</v>
      </c>
      <c r="G173" s="1" t="str">
        <f>VLOOKUP(InputData[[#This Row],[PRODUCT ID]],MasterData[],2,0)</f>
        <v>Product27</v>
      </c>
      <c r="H173" s="1" t="str">
        <f>VLOOKUP(InputData[[#This Row],[PRODUCT ID]],MasterData[],3,0)</f>
        <v>Category04</v>
      </c>
      <c r="I173" s="1" t="str">
        <f>VLOOKUP(InputData[[#This Row],[PRODUCT ID]],MasterData[],4,0)</f>
        <v>Lt</v>
      </c>
      <c r="J173" s="3">
        <f>VLOOKUP(InputData[[#This Row],[PRODUCT ID]],MasterData[],5,0)</f>
        <v>48</v>
      </c>
      <c r="K173" s="3">
        <f>VLOOKUP(InputData[[#This Row],[PRODUCT ID]],MasterData[],6,0)</f>
        <v>57.120000000000005</v>
      </c>
      <c r="L173" s="3">
        <f>InputData[[#This Row],[BUYING PRIZE]]*InputData[[#This Row],[QUANTITY]]</f>
        <v>432</v>
      </c>
      <c r="M173" s="3">
        <f>InputData[[#This Row],[SELLING PRICE]]*InputData[[#This Row],[QUANTITY]]*(1-InputData[[#This Row],[DISCOUNT %]])</f>
        <v>514.08000000000004</v>
      </c>
      <c r="N173" s="1">
        <f>DAY(InputData[[#This Row],[DATE]])</f>
        <v>13</v>
      </c>
      <c r="O173" s="1" t="str">
        <f>TEXT(InputData[[#This Row],[DATE]],"mmm")</f>
        <v>Aug</v>
      </c>
      <c r="P173" s="1">
        <f>YEAR(InputData[[#This Row],[DATE]])</f>
        <v>2021</v>
      </c>
    </row>
    <row r="174" spans="1:16" x14ac:dyDescent="0.3">
      <c r="A174" s="2">
        <v>44424</v>
      </c>
      <c r="B174" s="1" t="s">
        <v>12</v>
      </c>
      <c r="C174">
        <v>3</v>
      </c>
      <c r="D174" s="1" t="s">
        <v>111</v>
      </c>
      <c r="E174" s="1" t="s">
        <v>111</v>
      </c>
      <c r="F174">
        <v>0</v>
      </c>
      <c r="G174" s="1" t="str">
        <f>VLOOKUP(InputData[[#This Row],[PRODUCT ID]],MasterData[],2,0)</f>
        <v>Product03</v>
      </c>
      <c r="H174" s="1" t="str">
        <f>VLOOKUP(InputData[[#This Row],[PRODUCT ID]],MasterData[],3,0)</f>
        <v>Category01</v>
      </c>
      <c r="I174" s="1" t="str">
        <f>VLOOKUP(InputData[[#This Row],[PRODUCT ID]],MasterData[],4,0)</f>
        <v>Kg</v>
      </c>
      <c r="J174" s="3">
        <f>VLOOKUP(InputData[[#This Row],[PRODUCT ID]],MasterData[],5,0)</f>
        <v>71</v>
      </c>
      <c r="K174" s="3">
        <f>VLOOKUP(InputData[[#This Row],[PRODUCT ID]],MasterData[],6,0)</f>
        <v>80.94</v>
      </c>
      <c r="L174" s="3">
        <f>InputData[[#This Row],[BUYING PRIZE]]*InputData[[#This Row],[QUANTITY]]</f>
        <v>213</v>
      </c>
      <c r="M174" s="3">
        <f>InputData[[#This Row],[SELLING PRICE]]*InputData[[#This Row],[QUANTITY]]*(1-InputData[[#This Row],[DISCOUNT %]])</f>
        <v>242.82</v>
      </c>
      <c r="N174" s="1">
        <f>DAY(InputData[[#This Row],[DATE]])</f>
        <v>16</v>
      </c>
      <c r="O174" s="1" t="str">
        <f>TEXT(InputData[[#This Row],[DATE]],"mmm")</f>
        <v>Aug</v>
      </c>
      <c r="P174" s="1">
        <f>YEAR(InputData[[#This Row],[DATE]])</f>
        <v>2021</v>
      </c>
    </row>
    <row r="175" spans="1:16" x14ac:dyDescent="0.3">
      <c r="A175" s="2">
        <v>44426</v>
      </c>
      <c r="B175" s="1" t="s">
        <v>61</v>
      </c>
      <c r="C175">
        <v>6</v>
      </c>
      <c r="D175" s="1" t="s">
        <v>113</v>
      </c>
      <c r="E175" s="1" t="s">
        <v>111</v>
      </c>
      <c r="F175">
        <v>0</v>
      </c>
      <c r="G175" s="1" t="str">
        <f>VLOOKUP(InputData[[#This Row],[PRODUCT ID]],MasterData[],2,0)</f>
        <v>Product25</v>
      </c>
      <c r="H175" s="1" t="str">
        <f>VLOOKUP(InputData[[#This Row],[PRODUCT ID]],MasterData[],3,0)</f>
        <v>Category03</v>
      </c>
      <c r="I175" s="1" t="str">
        <f>VLOOKUP(InputData[[#This Row],[PRODUCT ID]],MasterData[],4,0)</f>
        <v>No.</v>
      </c>
      <c r="J175" s="3">
        <f>VLOOKUP(InputData[[#This Row],[PRODUCT ID]],MasterData[],5,0)</f>
        <v>7</v>
      </c>
      <c r="K175" s="3">
        <f>VLOOKUP(InputData[[#This Row],[PRODUCT ID]],MasterData[],6,0)</f>
        <v>8.33</v>
      </c>
      <c r="L175" s="3">
        <f>InputData[[#This Row],[BUYING PRIZE]]*InputData[[#This Row],[QUANTITY]]</f>
        <v>42</v>
      </c>
      <c r="M175" s="3">
        <f>InputData[[#This Row],[SELLING PRICE]]*InputData[[#This Row],[QUANTITY]]*(1-InputData[[#This Row],[DISCOUNT %]])</f>
        <v>49.980000000000004</v>
      </c>
      <c r="N175" s="1">
        <f>DAY(InputData[[#This Row],[DATE]])</f>
        <v>18</v>
      </c>
      <c r="O175" s="1" t="str">
        <f>TEXT(InputData[[#This Row],[DATE]],"mmm")</f>
        <v>Aug</v>
      </c>
      <c r="P175" s="1">
        <f>YEAR(InputData[[#This Row],[DATE]])</f>
        <v>2021</v>
      </c>
    </row>
    <row r="176" spans="1:16" x14ac:dyDescent="0.3">
      <c r="A176" s="2">
        <v>44428</v>
      </c>
      <c r="B176" s="1" t="s">
        <v>50</v>
      </c>
      <c r="C176">
        <v>15</v>
      </c>
      <c r="D176" s="1" t="s">
        <v>113</v>
      </c>
      <c r="E176" s="1" t="s">
        <v>112</v>
      </c>
      <c r="F176">
        <v>0</v>
      </c>
      <c r="G176" s="1" t="str">
        <f>VLOOKUP(InputData[[#This Row],[PRODUCT ID]],MasterData[],2,0)</f>
        <v>Product20</v>
      </c>
      <c r="H176" s="1" t="str">
        <f>VLOOKUP(InputData[[#This Row],[PRODUCT ID]],MasterData[],3,0)</f>
        <v>Category03</v>
      </c>
      <c r="I176" s="1" t="str">
        <f>VLOOKUP(InputData[[#This Row],[PRODUCT ID]],MasterData[],4,0)</f>
        <v>Lt</v>
      </c>
      <c r="J176" s="3">
        <f>VLOOKUP(InputData[[#This Row],[PRODUCT ID]],MasterData[],5,0)</f>
        <v>61</v>
      </c>
      <c r="K176" s="3">
        <f>VLOOKUP(InputData[[#This Row],[PRODUCT ID]],MasterData[],6,0)</f>
        <v>76.25</v>
      </c>
      <c r="L176" s="3">
        <f>InputData[[#This Row],[BUYING PRIZE]]*InputData[[#This Row],[QUANTITY]]</f>
        <v>915</v>
      </c>
      <c r="M176" s="3">
        <f>InputData[[#This Row],[SELLING PRICE]]*InputData[[#This Row],[QUANTITY]]*(1-InputData[[#This Row],[DISCOUNT %]])</f>
        <v>1143.75</v>
      </c>
      <c r="N176" s="1">
        <f>DAY(InputData[[#This Row],[DATE]])</f>
        <v>20</v>
      </c>
      <c r="O176" s="1" t="str">
        <f>TEXT(InputData[[#This Row],[DATE]],"mmm")</f>
        <v>Aug</v>
      </c>
      <c r="P176" s="1">
        <f>YEAR(InputData[[#This Row],[DATE]])</f>
        <v>2021</v>
      </c>
    </row>
    <row r="177" spans="1:16" x14ac:dyDescent="0.3">
      <c r="A177" s="2">
        <v>44428</v>
      </c>
      <c r="B177" s="1" t="s">
        <v>74</v>
      </c>
      <c r="C177">
        <v>9</v>
      </c>
      <c r="D177" s="1" t="s">
        <v>113</v>
      </c>
      <c r="E177" s="1" t="s">
        <v>111</v>
      </c>
      <c r="F177">
        <v>0</v>
      </c>
      <c r="G177" s="1" t="str">
        <f>VLOOKUP(InputData[[#This Row],[PRODUCT ID]],MasterData[],2,0)</f>
        <v>Product31</v>
      </c>
      <c r="H177" s="1" t="str">
        <f>VLOOKUP(InputData[[#This Row],[PRODUCT ID]],MasterData[],3,0)</f>
        <v>Category04</v>
      </c>
      <c r="I177" s="1" t="str">
        <f>VLOOKUP(InputData[[#This Row],[PRODUCT ID]],MasterData[],4,0)</f>
        <v>Kg</v>
      </c>
      <c r="J177" s="3">
        <f>VLOOKUP(InputData[[#This Row],[PRODUCT ID]],MasterData[],5,0)</f>
        <v>93</v>
      </c>
      <c r="K177" s="3">
        <f>VLOOKUP(InputData[[#This Row],[PRODUCT ID]],MasterData[],6,0)</f>
        <v>104.16</v>
      </c>
      <c r="L177" s="3">
        <f>InputData[[#This Row],[BUYING PRIZE]]*InputData[[#This Row],[QUANTITY]]</f>
        <v>837</v>
      </c>
      <c r="M177" s="3">
        <f>InputData[[#This Row],[SELLING PRICE]]*InputData[[#This Row],[QUANTITY]]*(1-InputData[[#This Row],[DISCOUNT %]])</f>
        <v>937.43999999999994</v>
      </c>
      <c r="N177" s="1">
        <f>DAY(InputData[[#This Row],[DATE]])</f>
        <v>20</v>
      </c>
      <c r="O177" s="1" t="str">
        <f>TEXT(InputData[[#This Row],[DATE]],"mmm")</f>
        <v>Aug</v>
      </c>
      <c r="P177" s="1">
        <f>YEAR(InputData[[#This Row],[DATE]])</f>
        <v>2021</v>
      </c>
    </row>
    <row r="178" spans="1:16" x14ac:dyDescent="0.3">
      <c r="A178" s="2">
        <v>44428</v>
      </c>
      <c r="B178" s="1" t="s">
        <v>68</v>
      </c>
      <c r="C178">
        <v>13</v>
      </c>
      <c r="D178" s="1" t="s">
        <v>113</v>
      </c>
      <c r="E178" s="1" t="s">
        <v>111</v>
      </c>
      <c r="F178">
        <v>0</v>
      </c>
      <c r="G178" s="1" t="str">
        <f>VLOOKUP(InputData[[#This Row],[PRODUCT ID]],MasterData[],2,0)</f>
        <v>Product28</v>
      </c>
      <c r="H178" s="1" t="str">
        <f>VLOOKUP(InputData[[#This Row],[PRODUCT ID]],MasterData[],3,0)</f>
        <v>Category04</v>
      </c>
      <c r="I178" s="1" t="str">
        <f>VLOOKUP(InputData[[#This Row],[PRODUCT ID]],MasterData[],4,0)</f>
        <v>No.</v>
      </c>
      <c r="J178" s="3">
        <f>VLOOKUP(InputData[[#This Row],[PRODUCT ID]],MasterData[],5,0)</f>
        <v>37</v>
      </c>
      <c r="K178" s="3">
        <f>VLOOKUP(InputData[[#This Row],[PRODUCT ID]],MasterData[],6,0)</f>
        <v>41.81</v>
      </c>
      <c r="L178" s="3">
        <f>InputData[[#This Row],[BUYING PRIZE]]*InputData[[#This Row],[QUANTITY]]</f>
        <v>481</v>
      </c>
      <c r="M178" s="3">
        <f>InputData[[#This Row],[SELLING PRICE]]*InputData[[#This Row],[QUANTITY]]*(1-InputData[[#This Row],[DISCOUNT %]])</f>
        <v>543.53</v>
      </c>
      <c r="N178" s="1">
        <f>DAY(InputData[[#This Row],[DATE]])</f>
        <v>20</v>
      </c>
      <c r="O178" s="1" t="str">
        <f>TEXT(InputData[[#This Row],[DATE]],"mmm")</f>
        <v>Aug</v>
      </c>
      <c r="P178" s="1">
        <f>YEAR(InputData[[#This Row],[DATE]])</f>
        <v>2021</v>
      </c>
    </row>
    <row r="179" spans="1:16" x14ac:dyDescent="0.3">
      <c r="A179" s="2">
        <v>44434</v>
      </c>
      <c r="B179" s="1" t="s">
        <v>91</v>
      </c>
      <c r="C179">
        <v>4</v>
      </c>
      <c r="D179" s="1" t="s">
        <v>113</v>
      </c>
      <c r="E179" s="1" t="s">
        <v>111</v>
      </c>
      <c r="F179">
        <v>0</v>
      </c>
      <c r="G179" s="1" t="str">
        <f>VLOOKUP(InputData[[#This Row],[PRODUCT ID]],MasterData[],2,0)</f>
        <v>Product39</v>
      </c>
      <c r="H179" s="1" t="str">
        <f>VLOOKUP(InputData[[#This Row],[PRODUCT ID]],MasterData[],3,0)</f>
        <v>Category05</v>
      </c>
      <c r="I179" s="1" t="str">
        <f>VLOOKUP(InputData[[#This Row],[PRODUCT ID]],MasterData[],4,0)</f>
        <v>No.</v>
      </c>
      <c r="J179" s="3">
        <f>VLOOKUP(InputData[[#This Row],[PRODUCT ID]],MasterData[],5,0)</f>
        <v>37</v>
      </c>
      <c r="K179" s="3">
        <f>VLOOKUP(InputData[[#This Row],[PRODUCT ID]],MasterData[],6,0)</f>
        <v>42.55</v>
      </c>
      <c r="L179" s="3">
        <f>InputData[[#This Row],[BUYING PRIZE]]*InputData[[#This Row],[QUANTITY]]</f>
        <v>148</v>
      </c>
      <c r="M179" s="3">
        <f>InputData[[#This Row],[SELLING PRICE]]*InputData[[#This Row],[QUANTITY]]*(1-InputData[[#This Row],[DISCOUNT %]])</f>
        <v>170.2</v>
      </c>
      <c r="N179" s="1">
        <f>DAY(InputData[[#This Row],[DATE]])</f>
        <v>26</v>
      </c>
      <c r="O179" s="1" t="str">
        <f>TEXT(InputData[[#This Row],[DATE]],"mmm")</f>
        <v>Aug</v>
      </c>
      <c r="P179" s="1">
        <f>YEAR(InputData[[#This Row],[DATE]])</f>
        <v>2021</v>
      </c>
    </row>
    <row r="180" spans="1:16" x14ac:dyDescent="0.3">
      <c r="A180" s="2">
        <v>44437</v>
      </c>
      <c r="B180" s="1" t="s">
        <v>80</v>
      </c>
      <c r="C180">
        <v>12</v>
      </c>
      <c r="D180" s="1" t="s">
        <v>110</v>
      </c>
      <c r="E180" s="1" t="s">
        <v>111</v>
      </c>
      <c r="F180">
        <v>0</v>
      </c>
      <c r="G180" s="1" t="str">
        <f>VLOOKUP(InputData[[#This Row],[PRODUCT ID]],MasterData[],2,0)</f>
        <v>Product34</v>
      </c>
      <c r="H180" s="1" t="str">
        <f>VLOOKUP(InputData[[#This Row],[PRODUCT ID]],MasterData[],3,0)</f>
        <v>Category04</v>
      </c>
      <c r="I180" s="1" t="str">
        <f>VLOOKUP(InputData[[#This Row],[PRODUCT ID]],MasterData[],4,0)</f>
        <v>Lt</v>
      </c>
      <c r="J180" s="3">
        <f>VLOOKUP(InputData[[#This Row],[PRODUCT ID]],MasterData[],5,0)</f>
        <v>55</v>
      </c>
      <c r="K180" s="3">
        <f>VLOOKUP(InputData[[#This Row],[PRODUCT ID]],MasterData[],6,0)</f>
        <v>58.3</v>
      </c>
      <c r="L180" s="3">
        <f>InputData[[#This Row],[BUYING PRIZE]]*InputData[[#This Row],[QUANTITY]]</f>
        <v>660</v>
      </c>
      <c r="M180" s="3">
        <f>InputData[[#This Row],[SELLING PRICE]]*InputData[[#This Row],[QUANTITY]]*(1-InputData[[#This Row],[DISCOUNT %]])</f>
        <v>699.59999999999991</v>
      </c>
      <c r="N180" s="1">
        <f>DAY(InputData[[#This Row],[DATE]])</f>
        <v>29</v>
      </c>
      <c r="O180" s="1" t="str">
        <f>TEXT(InputData[[#This Row],[DATE]],"mmm")</f>
        <v>Aug</v>
      </c>
      <c r="P180" s="1">
        <f>YEAR(InputData[[#This Row],[DATE]])</f>
        <v>2021</v>
      </c>
    </row>
    <row r="181" spans="1:16" x14ac:dyDescent="0.3">
      <c r="A181" s="2">
        <v>44438</v>
      </c>
      <c r="B181" s="1" t="s">
        <v>36</v>
      </c>
      <c r="C181">
        <v>13</v>
      </c>
      <c r="D181" s="1" t="s">
        <v>113</v>
      </c>
      <c r="E181" s="1" t="s">
        <v>111</v>
      </c>
      <c r="F181">
        <v>0</v>
      </c>
      <c r="G181" s="1" t="str">
        <f>VLOOKUP(InputData[[#This Row],[PRODUCT ID]],MasterData[],2,0)</f>
        <v>Product13</v>
      </c>
      <c r="H181" s="1" t="str">
        <f>VLOOKUP(InputData[[#This Row],[PRODUCT ID]],MasterData[],3,0)</f>
        <v>Category02</v>
      </c>
      <c r="I181" s="1" t="str">
        <f>VLOOKUP(InputData[[#This Row],[PRODUCT ID]],MasterData[],4,0)</f>
        <v>Kg</v>
      </c>
      <c r="J181" s="3">
        <f>VLOOKUP(InputData[[#This Row],[PRODUCT ID]],MasterData[],5,0)</f>
        <v>112</v>
      </c>
      <c r="K181" s="3">
        <f>VLOOKUP(InputData[[#This Row],[PRODUCT ID]],MasterData[],6,0)</f>
        <v>122.08</v>
      </c>
      <c r="L181" s="3">
        <f>InputData[[#This Row],[BUYING PRIZE]]*InputData[[#This Row],[QUANTITY]]</f>
        <v>1456</v>
      </c>
      <c r="M181" s="3">
        <f>InputData[[#This Row],[SELLING PRICE]]*InputData[[#This Row],[QUANTITY]]*(1-InputData[[#This Row],[DISCOUNT %]])</f>
        <v>1587.04</v>
      </c>
      <c r="N181" s="1">
        <f>DAY(InputData[[#This Row],[DATE]])</f>
        <v>30</v>
      </c>
      <c r="O181" s="1" t="str">
        <f>TEXT(InputData[[#This Row],[DATE]],"mmm")</f>
        <v>Aug</v>
      </c>
      <c r="P181" s="1">
        <f>YEAR(InputData[[#This Row],[DATE]])</f>
        <v>2021</v>
      </c>
    </row>
    <row r="182" spans="1:16" x14ac:dyDescent="0.3">
      <c r="A182" s="2">
        <v>44439</v>
      </c>
      <c r="B182" s="1" t="s">
        <v>6</v>
      </c>
      <c r="C182">
        <v>2</v>
      </c>
      <c r="D182" s="1" t="s">
        <v>113</v>
      </c>
      <c r="E182" s="1" t="s">
        <v>111</v>
      </c>
      <c r="F182">
        <v>0</v>
      </c>
      <c r="G182" s="1" t="str">
        <f>VLOOKUP(InputData[[#This Row],[PRODUCT ID]],MasterData[],2,0)</f>
        <v>Product01</v>
      </c>
      <c r="H182" s="1" t="str">
        <f>VLOOKUP(InputData[[#This Row],[PRODUCT ID]],MasterData[],3,0)</f>
        <v>Category01</v>
      </c>
      <c r="I182" s="1" t="str">
        <f>VLOOKUP(InputData[[#This Row],[PRODUCT ID]],MasterData[],4,0)</f>
        <v>Kg</v>
      </c>
      <c r="J182" s="3">
        <f>VLOOKUP(InputData[[#This Row],[PRODUCT ID]],MasterData[],5,0)</f>
        <v>98</v>
      </c>
      <c r="K182" s="3">
        <f>VLOOKUP(InputData[[#This Row],[PRODUCT ID]],MasterData[],6,0)</f>
        <v>103.88</v>
      </c>
      <c r="L182" s="3">
        <f>InputData[[#This Row],[BUYING PRIZE]]*InputData[[#This Row],[QUANTITY]]</f>
        <v>196</v>
      </c>
      <c r="M182" s="3">
        <f>InputData[[#This Row],[SELLING PRICE]]*InputData[[#This Row],[QUANTITY]]*(1-InputData[[#This Row],[DISCOUNT %]])</f>
        <v>207.76</v>
      </c>
      <c r="N182" s="1">
        <f>DAY(InputData[[#This Row],[DATE]])</f>
        <v>31</v>
      </c>
      <c r="O182" s="1" t="str">
        <f>TEXT(InputData[[#This Row],[DATE]],"mmm")</f>
        <v>Aug</v>
      </c>
      <c r="P182" s="1">
        <f>YEAR(InputData[[#This Row],[DATE]])</f>
        <v>2021</v>
      </c>
    </row>
    <row r="183" spans="1:16" x14ac:dyDescent="0.3">
      <c r="A183" s="2">
        <v>44439</v>
      </c>
      <c r="B183" s="1" t="s">
        <v>82</v>
      </c>
      <c r="C183">
        <v>11</v>
      </c>
      <c r="D183" s="1" t="s">
        <v>113</v>
      </c>
      <c r="E183" s="1" t="s">
        <v>111</v>
      </c>
      <c r="F183">
        <v>0</v>
      </c>
      <c r="G183" s="1" t="str">
        <f>VLOOKUP(InputData[[#This Row],[PRODUCT ID]],MasterData[],2,0)</f>
        <v>Product35</v>
      </c>
      <c r="H183" s="1" t="str">
        <f>VLOOKUP(InputData[[#This Row],[PRODUCT ID]],MasterData[],3,0)</f>
        <v>Category04</v>
      </c>
      <c r="I183" s="1" t="str">
        <f>VLOOKUP(InputData[[#This Row],[PRODUCT ID]],MasterData[],4,0)</f>
        <v>No.</v>
      </c>
      <c r="J183" s="3">
        <f>VLOOKUP(InputData[[#This Row],[PRODUCT ID]],MasterData[],5,0)</f>
        <v>5</v>
      </c>
      <c r="K183" s="3">
        <f>VLOOKUP(InputData[[#This Row],[PRODUCT ID]],MasterData[],6,0)</f>
        <v>6.7</v>
      </c>
      <c r="L183" s="3">
        <f>InputData[[#This Row],[BUYING PRIZE]]*InputData[[#This Row],[QUANTITY]]</f>
        <v>55</v>
      </c>
      <c r="M183" s="3">
        <f>InputData[[#This Row],[SELLING PRICE]]*InputData[[#This Row],[QUANTITY]]*(1-InputData[[#This Row],[DISCOUNT %]])</f>
        <v>73.7</v>
      </c>
      <c r="N183" s="1">
        <f>DAY(InputData[[#This Row],[DATE]])</f>
        <v>31</v>
      </c>
      <c r="O183" s="1" t="str">
        <f>TEXT(InputData[[#This Row],[DATE]],"mmm")</f>
        <v>Aug</v>
      </c>
      <c r="P183" s="1">
        <f>YEAR(InputData[[#This Row],[DATE]])</f>
        <v>2021</v>
      </c>
    </row>
    <row r="184" spans="1:16" x14ac:dyDescent="0.3">
      <c r="A184" s="2">
        <v>44440</v>
      </c>
      <c r="B184" s="1" t="s">
        <v>59</v>
      </c>
      <c r="C184">
        <v>1</v>
      </c>
      <c r="D184" s="1" t="s">
        <v>110</v>
      </c>
      <c r="E184" s="1" t="s">
        <v>112</v>
      </c>
      <c r="F184">
        <v>0</v>
      </c>
      <c r="G184" s="1" t="str">
        <f>VLOOKUP(InputData[[#This Row],[PRODUCT ID]],MasterData[],2,0)</f>
        <v>Product24</v>
      </c>
      <c r="H184" s="1" t="str">
        <f>VLOOKUP(InputData[[#This Row],[PRODUCT ID]],MasterData[],3,0)</f>
        <v>Category03</v>
      </c>
      <c r="I184" s="1" t="str">
        <f>VLOOKUP(InputData[[#This Row],[PRODUCT ID]],MasterData[],4,0)</f>
        <v>Ft</v>
      </c>
      <c r="J184" s="3">
        <f>VLOOKUP(InputData[[#This Row],[PRODUCT ID]],MasterData[],5,0)</f>
        <v>144</v>
      </c>
      <c r="K184" s="3">
        <f>VLOOKUP(InputData[[#This Row],[PRODUCT ID]],MasterData[],6,0)</f>
        <v>156.96</v>
      </c>
      <c r="L184" s="3">
        <f>InputData[[#This Row],[BUYING PRIZE]]*InputData[[#This Row],[QUANTITY]]</f>
        <v>144</v>
      </c>
      <c r="M184" s="3">
        <f>InputData[[#This Row],[SELLING PRICE]]*InputData[[#This Row],[QUANTITY]]*(1-InputData[[#This Row],[DISCOUNT %]])</f>
        <v>156.96</v>
      </c>
      <c r="N184" s="1">
        <f>DAY(InputData[[#This Row],[DATE]])</f>
        <v>1</v>
      </c>
      <c r="O184" s="1" t="str">
        <f>TEXT(InputData[[#This Row],[DATE]],"mmm")</f>
        <v>Sep</v>
      </c>
      <c r="P184" s="1">
        <f>YEAR(InputData[[#This Row],[DATE]])</f>
        <v>2021</v>
      </c>
    </row>
    <row r="185" spans="1:16" x14ac:dyDescent="0.3">
      <c r="A185" s="2">
        <v>44440</v>
      </c>
      <c r="B185" s="1" t="s">
        <v>12</v>
      </c>
      <c r="C185">
        <v>14</v>
      </c>
      <c r="D185" s="1" t="s">
        <v>111</v>
      </c>
      <c r="E185" s="1" t="s">
        <v>111</v>
      </c>
      <c r="F185">
        <v>0</v>
      </c>
      <c r="G185" s="1" t="str">
        <f>VLOOKUP(InputData[[#This Row],[PRODUCT ID]],MasterData[],2,0)</f>
        <v>Product03</v>
      </c>
      <c r="H185" s="1" t="str">
        <f>VLOOKUP(InputData[[#This Row],[PRODUCT ID]],MasterData[],3,0)</f>
        <v>Category01</v>
      </c>
      <c r="I185" s="1" t="str">
        <f>VLOOKUP(InputData[[#This Row],[PRODUCT ID]],MasterData[],4,0)</f>
        <v>Kg</v>
      </c>
      <c r="J185" s="3">
        <f>VLOOKUP(InputData[[#This Row],[PRODUCT ID]],MasterData[],5,0)</f>
        <v>71</v>
      </c>
      <c r="K185" s="3">
        <f>VLOOKUP(InputData[[#This Row],[PRODUCT ID]],MasterData[],6,0)</f>
        <v>80.94</v>
      </c>
      <c r="L185" s="3">
        <f>InputData[[#This Row],[BUYING PRIZE]]*InputData[[#This Row],[QUANTITY]]</f>
        <v>994</v>
      </c>
      <c r="M185" s="3">
        <f>InputData[[#This Row],[SELLING PRICE]]*InputData[[#This Row],[QUANTITY]]*(1-InputData[[#This Row],[DISCOUNT %]])</f>
        <v>1133.1599999999999</v>
      </c>
      <c r="N185" s="1">
        <f>DAY(InputData[[#This Row],[DATE]])</f>
        <v>1</v>
      </c>
      <c r="O185" s="1" t="str">
        <f>TEXT(InputData[[#This Row],[DATE]],"mmm")</f>
        <v>Sep</v>
      </c>
      <c r="P185" s="1">
        <f>YEAR(InputData[[#This Row],[DATE]])</f>
        <v>2021</v>
      </c>
    </row>
    <row r="186" spans="1:16" x14ac:dyDescent="0.3">
      <c r="A186" s="2">
        <v>44442</v>
      </c>
      <c r="B186" s="1" t="s">
        <v>95</v>
      </c>
      <c r="C186">
        <v>8</v>
      </c>
      <c r="D186" s="1" t="s">
        <v>113</v>
      </c>
      <c r="E186" s="1" t="s">
        <v>111</v>
      </c>
      <c r="F186">
        <v>0</v>
      </c>
      <c r="G186" s="1" t="str">
        <f>VLOOKUP(InputData[[#This Row],[PRODUCT ID]],MasterData[],2,0)</f>
        <v>Product41</v>
      </c>
      <c r="H186" s="1" t="str">
        <f>VLOOKUP(InputData[[#This Row],[PRODUCT ID]],MasterData[],3,0)</f>
        <v>Category05</v>
      </c>
      <c r="I186" s="1" t="str">
        <f>VLOOKUP(InputData[[#This Row],[PRODUCT ID]],MasterData[],4,0)</f>
        <v>Ft</v>
      </c>
      <c r="J186" s="3">
        <f>VLOOKUP(InputData[[#This Row],[PRODUCT ID]],MasterData[],5,0)</f>
        <v>138</v>
      </c>
      <c r="K186" s="3">
        <f>VLOOKUP(InputData[[#This Row],[PRODUCT ID]],MasterData[],6,0)</f>
        <v>173.88</v>
      </c>
      <c r="L186" s="3">
        <f>InputData[[#This Row],[BUYING PRIZE]]*InputData[[#This Row],[QUANTITY]]</f>
        <v>1104</v>
      </c>
      <c r="M186" s="3">
        <f>InputData[[#This Row],[SELLING PRICE]]*InputData[[#This Row],[QUANTITY]]*(1-InputData[[#This Row],[DISCOUNT %]])</f>
        <v>1391.04</v>
      </c>
      <c r="N186" s="1">
        <f>DAY(InputData[[#This Row],[DATE]])</f>
        <v>3</v>
      </c>
      <c r="O186" s="1" t="str">
        <f>TEXT(InputData[[#This Row],[DATE]],"mmm")</f>
        <v>Sep</v>
      </c>
      <c r="P186" s="1">
        <f>YEAR(InputData[[#This Row],[DATE]])</f>
        <v>2021</v>
      </c>
    </row>
    <row r="187" spans="1:16" x14ac:dyDescent="0.3">
      <c r="A187" s="2">
        <v>44443</v>
      </c>
      <c r="B187" s="1" t="s">
        <v>68</v>
      </c>
      <c r="C187">
        <v>7</v>
      </c>
      <c r="D187" s="1" t="s">
        <v>113</v>
      </c>
      <c r="E187" s="1" t="s">
        <v>111</v>
      </c>
      <c r="F187">
        <v>0</v>
      </c>
      <c r="G187" s="1" t="str">
        <f>VLOOKUP(InputData[[#This Row],[PRODUCT ID]],MasterData[],2,0)</f>
        <v>Product28</v>
      </c>
      <c r="H187" s="1" t="str">
        <f>VLOOKUP(InputData[[#This Row],[PRODUCT ID]],MasterData[],3,0)</f>
        <v>Category04</v>
      </c>
      <c r="I187" s="1" t="str">
        <f>VLOOKUP(InputData[[#This Row],[PRODUCT ID]],MasterData[],4,0)</f>
        <v>No.</v>
      </c>
      <c r="J187" s="3">
        <f>VLOOKUP(InputData[[#This Row],[PRODUCT ID]],MasterData[],5,0)</f>
        <v>37</v>
      </c>
      <c r="K187" s="3">
        <f>VLOOKUP(InputData[[#This Row],[PRODUCT ID]],MasterData[],6,0)</f>
        <v>41.81</v>
      </c>
      <c r="L187" s="3">
        <f>InputData[[#This Row],[BUYING PRIZE]]*InputData[[#This Row],[QUANTITY]]</f>
        <v>259</v>
      </c>
      <c r="M187" s="3">
        <f>InputData[[#This Row],[SELLING PRICE]]*InputData[[#This Row],[QUANTITY]]*(1-InputData[[#This Row],[DISCOUNT %]])</f>
        <v>292.67</v>
      </c>
      <c r="N187" s="1">
        <f>DAY(InputData[[#This Row],[DATE]])</f>
        <v>4</v>
      </c>
      <c r="O187" s="1" t="str">
        <f>TEXT(InputData[[#This Row],[DATE]],"mmm")</f>
        <v>Sep</v>
      </c>
      <c r="P187" s="1">
        <f>YEAR(InputData[[#This Row],[DATE]])</f>
        <v>2021</v>
      </c>
    </row>
    <row r="188" spans="1:16" x14ac:dyDescent="0.3">
      <c r="A188" s="2">
        <v>44443</v>
      </c>
      <c r="B188" s="1" t="s">
        <v>57</v>
      </c>
      <c r="C188">
        <v>15</v>
      </c>
      <c r="D188" s="1" t="s">
        <v>113</v>
      </c>
      <c r="E188" s="1" t="s">
        <v>111</v>
      </c>
      <c r="F188">
        <v>0</v>
      </c>
      <c r="G188" s="1" t="str">
        <f>VLOOKUP(InputData[[#This Row],[PRODUCT ID]],MasterData[],2,0)</f>
        <v>Product23</v>
      </c>
      <c r="H188" s="1" t="str">
        <f>VLOOKUP(InputData[[#This Row],[PRODUCT ID]],MasterData[],3,0)</f>
        <v>Category03</v>
      </c>
      <c r="I188" s="1" t="str">
        <f>VLOOKUP(InputData[[#This Row],[PRODUCT ID]],MasterData[],4,0)</f>
        <v>Ft</v>
      </c>
      <c r="J188" s="3">
        <f>VLOOKUP(InputData[[#This Row],[PRODUCT ID]],MasterData[],5,0)</f>
        <v>141</v>
      </c>
      <c r="K188" s="3">
        <f>VLOOKUP(InputData[[#This Row],[PRODUCT ID]],MasterData[],6,0)</f>
        <v>149.46</v>
      </c>
      <c r="L188" s="3">
        <f>InputData[[#This Row],[BUYING PRIZE]]*InputData[[#This Row],[QUANTITY]]</f>
        <v>2115</v>
      </c>
      <c r="M188" s="3">
        <f>InputData[[#This Row],[SELLING PRICE]]*InputData[[#This Row],[QUANTITY]]*(1-InputData[[#This Row],[DISCOUNT %]])</f>
        <v>2241.9</v>
      </c>
      <c r="N188" s="1">
        <f>DAY(InputData[[#This Row],[DATE]])</f>
        <v>4</v>
      </c>
      <c r="O188" s="1" t="str">
        <f>TEXT(InputData[[#This Row],[DATE]],"mmm")</f>
        <v>Sep</v>
      </c>
      <c r="P188" s="1">
        <f>YEAR(InputData[[#This Row],[DATE]])</f>
        <v>2021</v>
      </c>
    </row>
    <row r="189" spans="1:16" x14ac:dyDescent="0.3">
      <c r="A189" s="2">
        <v>44444</v>
      </c>
      <c r="B189" s="1" t="s">
        <v>76</v>
      </c>
      <c r="C189">
        <v>1</v>
      </c>
      <c r="D189" s="1" t="s">
        <v>113</v>
      </c>
      <c r="E189" s="1" t="s">
        <v>112</v>
      </c>
      <c r="F189">
        <v>0</v>
      </c>
      <c r="G189" s="1" t="str">
        <f>VLOOKUP(InputData[[#This Row],[PRODUCT ID]],MasterData[],2,0)</f>
        <v>Product32</v>
      </c>
      <c r="H189" s="1" t="str">
        <f>VLOOKUP(InputData[[#This Row],[PRODUCT ID]],MasterData[],3,0)</f>
        <v>Category04</v>
      </c>
      <c r="I189" s="1" t="str">
        <f>VLOOKUP(InputData[[#This Row],[PRODUCT ID]],MasterData[],4,0)</f>
        <v>Kg</v>
      </c>
      <c r="J189" s="3">
        <f>VLOOKUP(InputData[[#This Row],[PRODUCT ID]],MasterData[],5,0)</f>
        <v>89</v>
      </c>
      <c r="K189" s="3">
        <f>VLOOKUP(InputData[[#This Row],[PRODUCT ID]],MasterData[],6,0)</f>
        <v>117.48</v>
      </c>
      <c r="L189" s="3">
        <f>InputData[[#This Row],[BUYING PRIZE]]*InputData[[#This Row],[QUANTITY]]</f>
        <v>89</v>
      </c>
      <c r="M189" s="3">
        <f>InputData[[#This Row],[SELLING PRICE]]*InputData[[#This Row],[QUANTITY]]*(1-InputData[[#This Row],[DISCOUNT %]])</f>
        <v>117.48</v>
      </c>
      <c r="N189" s="1">
        <f>DAY(InputData[[#This Row],[DATE]])</f>
        <v>5</v>
      </c>
      <c r="O189" s="1" t="str">
        <f>TEXT(InputData[[#This Row],[DATE]],"mmm")</f>
        <v>Sep</v>
      </c>
      <c r="P189" s="1">
        <f>YEAR(InputData[[#This Row],[DATE]])</f>
        <v>2021</v>
      </c>
    </row>
    <row r="190" spans="1:16" x14ac:dyDescent="0.3">
      <c r="A190" s="2">
        <v>44446</v>
      </c>
      <c r="B190" s="1" t="s">
        <v>48</v>
      </c>
      <c r="C190">
        <v>5</v>
      </c>
      <c r="D190" s="1" t="s">
        <v>113</v>
      </c>
      <c r="E190" s="1" t="s">
        <v>111</v>
      </c>
      <c r="F190">
        <v>0</v>
      </c>
      <c r="G190" s="1" t="str">
        <f>VLOOKUP(InputData[[#This Row],[PRODUCT ID]],MasterData[],2,0)</f>
        <v>Product19</v>
      </c>
      <c r="H190" s="1" t="str">
        <f>VLOOKUP(InputData[[#This Row],[PRODUCT ID]],MasterData[],3,0)</f>
        <v>Category02</v>
      </c>
      <c r="I190" s="1" t="str">
        <f>VLOOKUP(InputData[[#This Row],[PRODUCT ID]],MasterData[],4,0)</f>
        <v>Ft</v>
      </c>
      <c r="J190" s="3">
        <f>VLOOKUP(InputData[[#This Row],[PRODUCT ID]],MasterData[],5,0)</f>
        <v>150</v>
      </c>
      <c r="K190" s="3">
        <f>VLOOKUP(InputData[[#This Row],[PRODUCT ID]],MasterData[],6,0)</f>
        <v>210</v>
      </c>
      <c r="L190" s="3">
        <f>InputData[[#This Row],[BUYING PRIZE]]*InputData[[#This Row],[QUANTITY]]</f>
        <v>750</v>
      </c>
      <c r="M190" s="3">
        <f>InputData[[#This Row],[SELLING PRICE]]*InputData[[#This Row],[QUANTITY]]*(1-InputData[[#This Row],[DISCOUNT %]])</f>
        <v>1050</v>
      </c>
      <c r="N190" s="1">
        <f>DAY(InputData[[#This Row],[DATE]])</f>
        <v>7</v>
      </c>
      <c r="O190" s="1" t="str">
        <f>TEXT(InputData[[#This Row],[DATE]],"mmm")</f>
        <v>Sep</v>
      </c>
      <c r="P190" s="1">
        <f>YEAR(InputData[[#This Row],[DATE]])</f>
        <v>2021</v>
      </c>
    </row>
    <row r="191" spans="1:16" x14ac:dyDescent="0.3">
      <c r="A191" s="2">
        <v>44448</v>
      </c>
      <c r="B191" s="1" t="s">
        <v>101</v>
      </c>
      <c r="C191">
        <v>4</v>
      </c>
      <c r="D191" s="1" t="s">
        <v>113</v>
      </c>
      <c r="E191" s="1" t="s">
        <v>111</v>
      </c>
      <c r="F191">
        <v>0</v>
      </c>
      <c r="G191" s="1" t="str">
        <f>VLOOKUP(InputData[[#This Row],[PRODUCT ID]],MasterData[],2,0)</f>
        <v>Product44</v>
      </c>
      <c r="H191" s="1" t="str">
        <f>VLOOKUP(InputData[[#This Row],[PRODUCT ID]],MasterData[],3,0)</f>
        <v>Category05</v>
      </c>
      <c r="I191" s="1" t="str">
        <f>VLOOKUP(InputData[[#This Row],[PRODUCT ID]],MasterData[],4,0)</f>
        <v>Kg</v>
      </c>
      <c r="J191" s="3">
        <f>VLOOKUP(InputData[[#This Row],[PRODUCT ID]],MasterData[],5,0)</f>
        <v>76</v>
      </c>
      <c r="K191" s="3">
        <f>VLOOKUP(InputData[[#This Row],[PRODUCT ID]],MasterData[],6,0)</f>
        <v>82.08</v>
      </c>
      <c r="L191" s="3">
        <f>InputData[[#This Row],[BUYING PRIZE]]*InputData[[#This Row],[QUANTITY]]</f>
        <v>304</v>
      </c>
      <c r="M191" s="3">
        <f>InputData[[#This Row],[SELLING PRICE]]*InputData[[#This Row],[QUANTITY]]*(1-InputData[[#This Row],[DISCOUNT %]])</f>
        <v>328.32</v>
      </c>
      <c r="N191" s="1">
        <f>DAY(InputData[[#This Row],[DATE]])</f>
        <v>9</v>
      </c>
      <c r="O191" s="1" t="str">
        <f>TEXT(InputData[[#This Row],[DATE]],"mmm")</f>
        <v>Sep</v>
      </c>
      <c r="P191" s="1">
        <f>YEAR(InputData[[#This Row],[DATE]])</f>
        <v>2021</v>
      </c>
    </row>
    <row r="192" spans="1:16" x14ac:dyDescent="0.3">
      <c r="A192" s="2">
        <v>44449</v>
      </c>
      <c r="B192" s="1" t="s">
        <v>72</v>
      </c>
      <c r="C192">
        <v>6</v>
      </c>
      <c r="D192" s="1" t="s">
        <v>113</v>
      </c>
      <c r="E192" s="1" t="s">
        <v>111</v>
      </c>
      <c r="F192">
        <v>0</v>
      </c>
      <c r="G192" s="1" t="str">
        <f>VLOOKUP(InputData[[#This Row],[PRODUCT ID]],MasterData[],2,0)</f>
        <v>Product30</v>
      </c>
      <c r="H192" s="1" t="str">
        <f>VLOOKUP(InputData[[#This Row],[PRODUCT ID]],MasterData[],3,0)</f>
        <v>Category04</v>
      </c>
      <c r="I192" s="1" t="str">
        <f>VLOOKUP(InputData[[#This Row],[PRODUCT ID]],MasterData[],4,0)</f>
        <v>Ft</v>
      </c>
      <c r="J192" s="3">
        <f>VLOOKUP(InputData[[#This Row],[PRODUCT ID]],MasterData[],5,0)</f>
        <v>148</v>
      </c>
      <c r="K192" s="3">
        <f>VLOOKUP(InputData[[#This Row],[PRODUCT ID]],MasterData[],6,0)</f>
        <v>201.28</v>
      </c>
      <c r="L192" s="3">
        <f>InputData[[#This Row],[BUYING PRIZE]]*InputData[[#This Row],[QUANTITY]]</f>
        <v>888</v>
      </c>
      <c r="M192" s="3">
        <f>InputData[[#This Row],[SELLING PRICE]]*InputData[[#This Row],[QUANTITY]]*(1-InputData[[#This Row],[DISCOUNT %]])</f>
        <v>1207.68</v>
      </c>
      <c r="N192" s="1">
        <f>DAY(InputData[[#This Row],[DATE]])</f>
        <v>10</v>
      </c>
      <c r="O192" s="1" t="str">
        <f>TEXT(InputData[[#This Row],[DATE]],"mmm")</f>
        <v>Sep</v>
      </c>
      <c r="P192" s="1">
        <f>YEAR(InputData[[#This Row],[DATE]])</f>
        <v>2021</v>
      </c>
    </row>
    <row r="193" spans="1:16" x14ac:dyDescent="0.3">
      <c r="A193" s="2">
        <v>44449</v>
      </c>
      <c r="B193" s="1" t="s">
        <v>6</v>
      </c>
      <c r="C193">
        <v>9</v>
      </c>
      <c r="D193" s="1" t="s">
        <v>110</v>
      </c>
      <c r="E193" s="1" t="s">
        <v>111</v>
      </c>
      <c r="F193">
        <v>0</v>
      </c>
      <c r="G193" s="1" t="str">
        <f>VLOOKUP(InputData[[#This Row],[PRODUCT ID]],MasterData[],2,0)</f>
        <v>Product01</v>
      </c>
      <c r="H193" s="1" t="str">
        <f>VLOOKUP(InputData[[#This Row],[PRODUCT ID]],MasterData[],3,0)</f>
        <v>Category01</v>
      </c>
      <c r="I193" s="1" t="str">
        <f>VLOOKUP(InputData[[#This Row],[PRODUCT ID]],MasterData[],4,0)</f>
        <v>Kg</v>
      </c>
      <c r="J193" s="3">
        <f>VLOOKUP(InputData[[#This Row],[PRODUCT ID]],MasterData[],5,0)</f>
        <v>98</v>
      </c>
      <c r="K193" s="3">
        <f>VLOOKUP(InputData[[#This Row],[PRODUCT ID]],MasterData[],6,0)</f>
        <v>103.88</v>
      </c>
      <c r="L193" s="3">
        <f>InputData[[#This Row],[BUYING PRIZE]]*InputData[[#This Row],[QUANTITY]]</f>
        <v>882</v>
      </c>
      <c r="M193" s="3">
        <f>InputData[[#This Row],[SELLING PRICE]]*InputData[[#This Row],[QUANTITY]]*(1-InputData[[#This Row],[DISCOUNT %]])</f>
        <v>934.92</v>
      </c>
      <c r="N193" s="1">
        <f>DAY(InputData[[#This Row],[DATE]])</f>
        <v>10</v>
      </c>
      <c r="O193" s="1" t="str">
        <f>TEXT(InputData[[#This Row],[DATE]],"mmm")</f>
        <v>Sep</v>
      </c>
      <c r="P193" s="1">
        <f>YEAR(InputData[[#This Row],[DATE]])</f>
        <v>2021</v>
      </c>
    </row>
    <row r="194" spans="1:16" x14ac:dyDescent="0.3">
      <c r="A194" s="2">
        <v>44449</v>
      </c>
      <c r="B194" s="1" t="s">
        <v>63</v>
      </c>
      <c r="C194">
        <v>2</v>
      </c>
      <c r="D194" s="1" t="s">
        <v>113</v>
      </c>
      <c r="E194" s="1" t="s">
        <v>111</v>
      </c>
      <c r="F194">
        <v>0</v>
      </c>
      <c r="G194" s="1" t="str">
        <f>VLOOKUP(InputData[[#This Row],[PRODUCT ID]],MasterData[],2,0)</f>
        <v>Product26</v>
      </c>
      <c r="H194" s="1" t="str">
        <f>VLOOKUP(InputData[[#This Row],[PRODUCT ID]],MasterData[],3,0)</f>
        <v>Category04</v>
      </c>
      <c r="I194" s="1" t="str">
        <f>VLOOKUP(InputData[[#This Row],[PRODUCT ID]],MasterData[],4,0)</f>
        <v>No.</v>
      </c>
      <c r="J194" s="3">
        <f>VLOOKUP(InputData[[#This Row],[PRODUCT ID]],MasterData[],5,0)</f>
        <v>18</v>
      </c>
      <c r="K194" s="3">
        <f>VLOOKUP(InputData[[#This Row],[PRODUCT ID]],MasterData[],6,0)</f>
        <v>24.66</v>
      </c>
      <c r="L194" s="3">
        <f>InputData[[#This Row],[BUYING PRIZE]]*InputData[[#This Row],[QUANTITY]]</f>
        <v>36</v>
      </c>
      <c r="M194" s="3">
        <f>InputData[[#This Row],[SELLING PRICE]]*InputData[[#This Row],[QUANTITY]]*(1-InputData[[#This Row],[DISCOUNT %]])</f>
        <v>49.32</v>
      </c>
      <c r="N194" s="1">
        <f>DAY(InputData[[#This Row],[DATE]])</f>
        <v>10</v>
      </c>
      <c r="O194" s="1" t="str">
        <f>TEXT(InputData[[#This Row],[DATE]],"mmm")</f>
        <v>Sep</v>
      </c>
      <c r="P194" s="1">
        <f>YEAR(InputData[[#This Row],[DATE]])</f>
        <v>2021</v>
      </c>
    </row>
    <row r="195" spans="1:16" x14ac:dyDescent="0.3">
      <c r="A195" s="2">
        <v>44450</v>
      </c>
      <c r="B195" s="1" t="s">
        <v>6</v>
      </c>
      <c r="C195">
        <v>6</v>
      </c>
      <c r="D195" s="1" t="s">
        <v>110</v>
      </c>
      <c r="E195" s="1" t="s">
        <v>111</v>
      </c>
      <c r="F195">
        <v>0</v>
      </c>
      <c r="G195" s="1" t="str">
        <f>VLOOKUP(InputData[[#This Row],[PRODUCT ID]],MasterData[],2,0)</f>
        <v>Product01</v>
      </c>
      <c r="H195" s="1" t="str">
        <f>VLOOKUP(InputData[[#This Row],[PRODUCT ID]],MasterData[],3,0)</f>
        <v>Category01</v>
      </c>
      <c r="I195" s="1" t="str">
        <f>VLOOKUP(InputData[[#This Row],[PRODUCT ID]],MasterData[],4,0)</f>
        <v>Kg</v>
      </c>
      <c r="J195" s="3">
        <f>VLOOKUP(InputData[[#This Row],[PRODUCT ID]],MasterData[],5,0)</f>
        <v>98</v>
      </c>
      <c r="K195" s="3">
        <f>VLOOKUP(InputData[[#This Row],[PRODUCT ID]],MasterData[],6,0)</f>
        <v>103.88</v>
      </c>
      <c r="L195" s="3">
        <f>InputData[[#This Row],[BUYING PRIZE]]*InputData[[#This Row],[QUANTITY]]</f>
        <v>588</v>
      </c>
      <c r="M195" s="3">
        <f>InputData[[#This Row],[SELLING PRICE]]*InputData[[#This Row],[QUANTITY]]*(1-InputData[[#This Row],[DISCOUNT %]])</f>
        <v>623.28</v>
      </c>
      <c r="N195" s="1">
        <f>DAY(InputData[[#This Row],[DATE]])</f>
        <v>11</v>
      </c>
      <c r="O195" s="1" t="str">
        <f>TEXT(InputData[[#This Row],[DATE]],"mmm")</f>
        <v>Sep</v>
      </c>
      <c r="P195" s="1">
        <f>YEAR(InputData[[#This Row],[DATE]])</f>
        <v>2021</v>
      </c>
    </row>
    <row r="196" spans="1:16" x14ac:dyDescent="0.3">
      <c r="A196" s="2">
        <v>44452</v>
      </c>
      <c r="B196" s="1" t="s">
        <v>95</v>
      </c>
      <c r="C196">
        <v>7</v>
      </c>
      <c r="D196" s="1" t="s">
        <v>113</v>
      </c>
      <c r="E196" s="1" t="s">
        <v>112</v>
      </c>
      <c r="F196">
        <v>0</v>
      </c>
      <c r="G196" s="1" t="str">
        <f>VLOOKUP(InputData[[#This Row],[PRODUCT ID]],MasterData[],2,0)</f>
        <v>Product41</v>
      </c>
      <c r="H196" s="1" t="str">
        <f>VLOOKUP(InputData[[#This Row],[PRODUCT ID]],MasterData[],3,0)</f>
        <v>Category05</v>
      </c>
      <c r="I196" s="1" t="str">
        <f>VLOOKUP(InputData[[#This Row],[PRODUCT ID]],MasterData[],4,0)</f>
        <v>Ft</v>
      </c>
      <c r="J196" s="3">
        <f>VLOOKUP(InputData[[#This Row],[PRODUCT ID]],MasterData[],5,0)</f>
        <v>138</v>
      </c>
      <c r="K196" s="3">
        <f>VLOOKUP(InputData[[#This Row],[PRODUCT ID]],MasterData[],6,0)</f>
        <v>173.88</v>
      </c>
      <c r="L196" s="3">
        <f>InputData[[#This Row],[BUYING PRIZE]]*InputData[[#This Row],[QUANTITY]]</f>
        <v>966</v>
      </c>
      <c r="M196" s="3">
        <f>InputData[[#This Row],[SELLING PRICE]]*InputData[[#This Row],[QUANTITY]]*(1-InputData[[#This Row],[DISCOUNT %]])</f>
        <v>1217.1599999999999</v>
      </c>
      <c r="N196" s="1">
        <f>DAY(InputData[[#This Row],[DATE]])</f>
        <v>13</v>
      </c>
      <c r="O196" s="1" t="str">
        <f>TEXT(InputData[[#This Row],[DATE]],"mmm")</f>
        <v>Sep</v>
      </c>
      <c r="P196" s="1">
        <f>YEAR(InputData[[#This Row],[DATE]])</f>
        <v>2021</v>
      </c>
    </row>
    <row r="197" spans="1:16" x14ac:dyDescent="0.3">
      <c r="A197" s="2">
        <v>44454</v>
      </c>
      <c r="B197" s="1" t="s">
        <v>97</v>
      </c>
      <c r="C197">
        <v>6</v>
      </c>
      <c r="D197" s="1" t="s">
        <v>113</v>
      </c>
      <c r="E197" s="1" t="s">
        <v>111</v>
      </c>
      <c r="F197">
        <v>0</v>
      </c>
      <c r="G197" s="1" t="str">
        <f>VLOOKUP(InputData[[#This Row],[PRODUCT ID]],MasterData[],2,0)</f>
        <v>Product42</v>
      </c>
      <c r="H197" s="1" t="str">
        <f>VLOOKUP(InputData[[#This Row],[PRODUCT ID]],MasterData[],3,0)</f>
        <v>Category05</v>
      </c>
      <c r="I197" s="1" t="str">
        <f>VLOOKUP(InputData[[#This Row],[PRODUCT ID]],MasterData[],4,0)</f>
        <v>Ft</v>
      </c>
      <c r="J197" s="3">
        <f>VLOOKUP(InputData[[#This Row],[PRODUCT ID]],MasterData[],5,0)</f>
        <v>120</v>
      </c>
      <c r="K197" s="3">
        <f>VLOOKUP(InputData[[#This Row],[PRODUCT ID]],MasterData[],6,0)</f>
        <v>162</v>
      </c>
      <c r="L197" s="3">
        <f>InputData[[#This Row],[BUYING PRIZE]]*InputData[[#This Row],[QUANTITY]]</f>
        <v>720</v>
      </c>
      <c r="M197" s="3">
        <f>InputData[[#This Row],[SELLING PRICE]]*InputData[[#This Row],[QUANTITY]]*(1-InputData[[#This Row],[DISCOUNT %]])</f>
        <v>972</v>
      </c>
      <c r="N197" s="1">
        <f>DAY(InputData[[#This Row],[DATE]])</f>
        <v>15</v>
      </c>
      <c r="O197" s="1" t="str">
        <f>TEXT(InputData[[#This Row],[DATE]],"mmm")</f>
        <v>Sep</v>
      </c>
      <c r="P197" s="1">
        <f>YEAR(InputData[[#This Row],[DATE]])</f>
        <v>2021</v>
      </c>
    </row>
    <row r="198" spans="1:16" x14ac:dyDescent="0.3">
      <c r="A198" s="2">
        <v>44454</v>
      </c>
      <c r="B198" s="1" t="s">
        <v>97</v>
      </c>
      <c r="C198">
        <v>14</v>
      </c>
      <c r="D198" s="1" t="s">
        <v>113</v>
      </c>
      <c r="E198" s="1" t="s">
        <v>111</v>
      </c>
      <c r="F198">
        <v>0</v>
      </c>
      <c r="G198" s="1" t="str">
        <f>VLOOKUP(InputData[[#This Row],[PRODUCT ID]],MasterData[],2,0)</f>
        <v>Product42</v>
      </c>
      <c r="H198" s="1" t="str">
        <f>VLOOKUP(InputData[[#This Row],[PRODUCT ID]],MasterData[],3,0)</f>
        <v>Category05</v>
      </c>
      <c r="I198" s="1" t="str">
        <f>VLOOKUP(InputData[[#This Row],[PRODUCT ID]],MasterData[],4,0)</f>
        <v>Ft</v>
      </c>
      <c r="J198" s="3">
        <f>VLOOKUP(InputData[[#This Row],[PRODUCT ID]],MasterData[],5,0)</f>
        <v>120</v>
      </c>
      <c r="K198" s="3">
        <f>VLOOKUP(InputData[[#This Row],[PRODUCT ID]],MasterData[],6,0)</f>
        <v>162</v>
      </c>
      <c r="L198" s="3">
        <f>InputData[[#This Row],[BUYING PRIZE]]*InputData[[#This Row],[QUANTITY]]</f>
        <v>1680</v>
      </c>
      <c r="M198" s="3">
        <f>InputData[[#This Row],[SELLING PRICE]]*InputData[[#This Row],[QUANTITY]]*(1-InputData[[#This Row],[DISCOUNT %]])</f>
        <v>2268</v>
      </c>
      <c r="N198" s="1">
        <f>DAY(InputData[[#This Row],[DATE]])</f>
        <v>15</v>
      </c>
      <c r="O198" s="1" t="str">
        <f>TEXT(InputData[[#This Row],[DATE]],"mmm")</f>
        <v>Sep</v>
      </c>
      <c r="P198" s="1">
        <f>YEAR(InputData[[#This Row],[DATE]])</f>
        <v>2021</v>
      </c>
    </row>
    <row r="199" spans="1:16" x14ac:dyDescent="0.3">
      <c r="A199" s="2">
        <v>44460</v>
      </c>
      <c r="B199" s="1" t="s">
        <v>50</v>
      </c>
      <c r="C199">
        <v>7</v>
      </c>
      <c r="D199" s="1" t="s">
        <v>110</v>
      </c>
      <c r="E199" s="1" t="s">
        <v>112</v>
      </c>
      <c r="F199">
        <v>0</v>
      </c>
      <c r="G199" s="1" t="str">
        <f>VLOOKUP(InputData[[#This Row],[PRODUCT ID]],MasterData[],2,0)</f>
        <v>Product20</v>
      </c>
      <c r="H199" s="1" t="str">
        <f>VLOOKUP(InputData[[#This Row],[PRODUCT ID]],MasterData[],3,0)</f>
        <v>Category03</v>
      </c>
      <c r="I199" s="1" t="str">
        <f>VLOOKUP(InputData[[#This Row],[PRODUCT ID]],MasterData[],4,0)</f>
        <v>Lt</v>
      </c>
      <c r="J199" s="3">
        <f>VLOOKUP(InputData[[#This Row],[PRODUCT ID]],MasterData[],5,0)</f>
        <v>61</v>
      </c>
      <c r="K199" s="3">
        <f>VLOOKUP(InputData[[#This Row],[PRODUCT ID]],MasterData[],6,0)</f>
        <v>76.25</v>
      </c>
      <c r="L199" s="3">
        <f>InputData[[#This Row],[BUYING PRIZE]]*InputData[[#This Row],[QUANTITY]]</f>
        <v>427</v>
      </c>
      <c r="M199" s="3">
        <f>InputData[[#This Row],[SELLING PRICE]]*InputData[[#This Row],[QUANTITY]]*(1-InputData[[#This Row],[DISCOUNT %]])</f>
        <v>533.75</v>
      </c>
      <c r="N199" s="1">
        <f>DAY(InputData[[#This Row],[DATE]])</f>
        <v>21</v>
      </c>
      <c r="O199" s="1" t="str">
        <f>TEXT(InputData[[#This Row],[DATE]],"mmm")</f>
        <v>Sep</v>
      </c>
      <c r="P199" s="1">
        <f>YEAR(InputData[[#This Row],[DATE]])</f>
        <v>2021</v>
      </c>
    </row>
    <row r="200" spans="1:16" x14ac:dyDescent="0.3">
      <c r="A200" s="2">
        <v>44461</v>
      </c>
      <c r="B200" s="1" t="s">
        <v>93</v>
      </c>
      <c r="C200">
        <v>2</v>
      </c>
      <c r="D200" s="1" t="s">
        <v>111</v>
      </c>
      <c r="E200" s="1" t="s">
        <v>112</v>
      </c>
      <c r="F200">
        <v>0</v>
      </c>
      <c r="G200" s="1" t="str">
        <f>VLOOKUP(InputData[[#This Row],[PRODUCT ID]],MasterData[],2,0)</f>
        <v>Product40</v>
      </c>
      <c r="H200" s="1" t="str">
        <f>VLOOKUP(InputData[[#This Row],[PRODUCT ID]],MasterData[],3,0)</f>
        <v>Category05</v>
      </c>
      <c r="I200" s="1" t="str">
        <f>VLOOKUP(InputData[[#This Row],[PRODUCT ID]],MasterData[],4,0)</f>
        <v>Kg</v>
      </c>
      <c r="J200" s="3">
        <f>VLOOKUP(InputData[[#This Row],[PRODUCT ID]],MasterData[],5,0)</f>
        <v>90</v>
      </c>
      <c r="K200" s="3">
        <f>VLOOKUP(InputData[[#This Row],[PRODUCT ID]],MasterData[],6,0)</f>
        <v>115.2</v>
      </c>
      <c r="L200" s="3">
        <f>InputData[[#This Row],[BUYING PRIZE]]*InputData[[#This Row],[QUANTITY]]</f>
        <v>180</v>
      </c>
      <c r="M200" s="3">
        <f>InputData[[#This Row],[SELLING PRICE]]*InputData[[#This Row],[QUANTITY]]*(1-InputData[[#This Row],[DISCOUNT %]])</f>
        <v>230.4</v>
      </c>
      <c r="N200" s="1">
        <f>DAY(InputData[[#This Row],[DATE]])</f>
        <v>22</v>
      </c>
      <c r="O200" s="1" t="str">
        <f>TEXT(InputData[[#This Row],[DATE]],"mmm")</f>
        <v>Sep</v>
      </c>
      <c r="P200" s="1">
        <f>YEAR(InputData[[#This Row],[DATE]])</f>
        <v>2021</v>
      </c>
    </row>
    <row r="201" spans="1:16" x14ac:dyDescent="0.3">
      <c r="A201" s="2">
        <v>44461</v>
      </c>
      <c r="B201" s="1" t="s">
        <v>10</v>
      </c>
      <c r="C201">
        <v>4</v>
      </c>
      <c r="D201" s="1" t="s">
        <v>113</v>
      </c>
      <c r="E201" s="1" t="s">
        <v>112</v>
      </c>
      <c r="F201">
        <v>0</v>
      </c>
      <c r="G201" s="1" t="str">
        <f>VLOOKUP(InputData[[#This Row],[PRODUCT ID]],MasterData[],2,0)</f>
        <v>Product02</v>
      </c>
      <c r="H201" s="1" t="str">
        <f>VLOOKUP(InputData[[#This Row],[PRODUCT ID]],MasterData[],3,0)</f>
        <v>Category01</v>
      </c>
      <c r="I201" s="1" t="str">
        <f>VLOOKUP(InputData[[#This Row],[PRODUCT ID]],MasterData[],4,0)</f>
        <v>Kg</v>
      </c>
      <c r="J201" s="3">
        <f>VLOOKUP(InputData[[#This Row],[PRODUCT ID]],MasterData[],5,0)</f>
        <v>105</v>
      </c>
      <c r="K201" s="3">
        <f>VLOOKUP(InputData[[#This Row],[PRODUCT ID]],MasterData[],6,0)</f>
        <v>142.80000000000001</v>
      </c>
      <c r="L201" s="3">
        <f>InputData[[#This Row],[BUYING PRIZE]]*InputData[[#This Row],[QUANTITY]]</f>
        <v>420</v>
      </c>
      <c r="M201" s="3">
        <f>InputData[[#This Row],[SELLING PRICE]]*InputData[[#This Row],[QUANTITY]]*(1-InputData[[#This Row],[DISCOUNT %]])</f>
        <v>571.20000000000005</v>
      </c>
      <c r="N201" s="1">
        <f>DAY(InputData[[#This Row],[DATE]])</f>
        <v>22</v>
      </c>
      <c r="O201" s="1" t="str">
        <f>TEXT(InputData[[#This Row],[DATE]],"mmm")</f>
        <v>Sep</v>
      </c>
      <c r="P201" s="1">
        <f>YEAR(InputData[[#This Row],[DATE]])</f>
        <v>2021</v>
      </c>
    </row>
    <row r="202" spans="1:16" x14ac:dyDescent="0.3">
      <c r="A202" s="2">
        <v>44462</v>
      </c>
      <c r="B202" s="1" t="s">
        <v>46</v>
      </c>
      <c r="C202">
        <v>12</v>
      </c>
      <c r="D202" s="1" t="s">
        <v>113</v>
      </c>
      <c r="E202" s="1" t="s">
        <v>112</v>
      </c>
      <c r="F202">
        <v>0</v>
      </c>
      <c r="G202" s="1" t="str">
        <f>VLOOKUP(InputData[[#This Row],[PRODUCT ID]],MasterData[],2,0)</f>
        <v>Product18</v>
      </c>
      <c r="H202" s="1" t="str">
        <f>VLOOKUP(InputData[[#This Row],[PRODUCT ID]],MasterData[],3,0)</f>
        <v>Category02</v>
      </c>
      <c r="I202" s="1" t="str">
        <f>VLOOKUP(InputData[[#This Row],[PRODUCT ID]],MasterData[],4,0)</f>
        <v>No.</v>
      </c>
      <c r="J202" s="3">
        <f>VLOOKUP(InputData[[#This Row],[PRODUCT ID]],MasterData[],5,0)</f>
        <v>37</v>
      </c>
      <c r="K202" s="3">
        <f>VLOOKUP(InputData[[#This Row],[PRODUCT ID]],MasterData[],6,0)</f>
        <v>49.21</v>
      </c>
      <c r="L202" s="3">
        <f>InputData[[#This Row],[BUYING PRIZE]]*InputData[[#This Row],[QUANTITY]]</f>
        <v>444</v>
      </c>
      <c r="M202" s="3">
        <f>InputData[[#This Row],[SELLING PRICE]]*InputData[[#This Row],[QUANTITY]]*(1-InputData[[#This Row],[DISCOUNT %]])</f>
        <v>590.52</v>
      </c>
      <c r="N202" s="1">
        <f>DAY(InputData[[#This Row],[DATE]])</f>
        <v>23</v>
      </c>
      <c r="O202" s="1" t="str">
        <f>TEXT(InputData[[#This Row],[DATE]],"mmm")</f>
        <v>Sep</v>
      </c>
      <c r="P202" s="1">
        <f>YEAR(InputData[[#This Row],[DATE]])</f>
        <v>2021</v>
      </c>
    </row>
    <row r="203" spans="1:16" x14ac:dyDescent="0.3">
      <c r="A203" s="2">
        <v>44462</v>
      </c>
      <c r="B203" s="1" t="s">
        <v>53</v>
      </c>
      <c r="C203">
        <v>7</v>
      </c>
      <c r="D203" s="1" t="s">
        <v>111</v>
      </c>
      <c r="E203" s="1" t="s">
        <v>111</v>
      </c>
      <c r="F203">
        <v>0</v>
      </c>
      <c r="G203" s="1" t="str">
        <f>VLOOKUP(InputData[[#This Row],[PRODUCT ID]],MasterData[],2,0)</f>
        <v>Product21</v>
      </c>
      <c r="H203" s="1" t="str">
        <f>VLOOKUP(InputData[[#This Row],[PRODUCT ID]],MasterData[],3,0)</f>
        <v>Category03</v>
      </c>
      <c r="I203" s="1" t="str">
        <f>VLOOKUP(InputData[[#This Row],[PRODUCT ID]],MasterData[],4,0)</f>
        <v>Ft</v>
      </c>
      <c r="J203" s="3">
        <f>VLOOKUP(InputData[[#This Row],[PRODUCT ID]],MasterData[],5,0)</f>
        <v>126</v>
      </c>
      <c r="K203" s="3">
        <f>VLOOKUP(InputData[[#This Row],[PRODUCT ID]],MasterData[],6,0)</f>
        <v>162.54</v>
      </c>
      <c r="L203" s="3">
        <f>InputData[[#This Row],[BUYING PRIZE]]*InputData[[#This Row],[QUANTITY]]</f>
        <v>882</v>
      </c>
      <c r="M203" s="3">
        <f>InputData[[#This Row],[SELLING PRICE]]*InputData[[#This Row],[QUANTITY]]*(1-InputData[[#This Row],[DISCOUNT %]])</f>
        <v>1137.78</v>
      </c>
      <c r="N203" s="1">
        <f>DAY(InputData[[#This Row],[DATE]])</f>
        <v>23</v>
      </c>
      <c r="O203" s="1" t="str">
        <f>TEXT(InputData[[#This Row],[DATE]],"mmm")</f>
        <v>Sep</v>
      </c>
      <c r="P203" s="1">
        <f>YEAR(InputData[[#This Row],[DATE]])</f>
        <v>2021</v>
      </c>
    </row>
    <row r="204" spans="1:16" x14ac:dyDescent="0.3">
      <c r="A204" s="2">
        <v>44466</v>
      </c>
      <c r="B204" s="1" t="s">
        <v>80</v>
      </c>
      <c r="C204">
        <v>1</v>
      </c>
      <c r="D204" s="1" t="s">
        <v>113</v>
      </c>
      <c r="E204" s="1" t="s">
        <v>112</v>
      </c>
      <c r="F204">
        <v>0</v>
      </c>
      <c r="G204" s="1" t="str">
        <f>VLOOKUP(InputData[[#This Row],[PRODUCT ID]],MasterData[],2,0)</f>
        <v>Product34</v>
      </c>
      <c r="H204" s="1" t="str">
        <f>VLOOKUP(InputData[[#This Row],[PRODUCT ID]],MasterData[],3,0)</f>
        <v>Category04</v>
      </c>
      <c r="I204" s="1" t="str">
        <f>VLOOKUP(InputData[[#This Row],[PRODUCT ID]],MasterData[],4,0)</f>
        <v>Lt</v>
      </c>
      <c r="J204" s="3">
        <f>VLOOKUP(InputData[[#This Row],[PRODUCT ID]],MasterData[],5,0)</f>
        <v>55</v>
      </c>
      <c r="K204" s="3">
        <f>VLOOKUP(InputData[[#This Row],[PRODUCT ID]],MasterData[],6,0)</f>
        <v>58.3</v>
      </c>
      <c r="L204" s="3">
        <f>InputData[[#This Row],[BUYING PRIZE]]*InputData[[#This Row],[QUANTITY]]</f>
        <v>55</v>
      </c>
      <c r="M204" s="3">
        <f>InputData[[#This Row],[SELLING PRICE]]*InputData[[#This Row],[QUANTITY]]*(1-InputData[[#This Row],[DISCOUNT %]])</f>
        <v>58.3</v>
      </c>
      <c r="N204" s="1">
        <f>DAY(InputData[[#This Row],[DATE]])</f>
        <v>27</v>
      </c>
      <c r="O204" s="1" t="str">
        <f>TEXT(InputData[[#This Row],[DATE]],"mmm")</f>
        <v>Sep</v>
      </c>
      <c r="P204" s="1">
        <f>YEAR(InputData[[#This Row],[DATE]])</f>
        <v>2021</v>
      </c>
    </row>
    <row r="205" spans="1:16" x14ac:dyDescent="0.3">
      <c r="A205" s="2">
        <v>44469</v>
      </c>
      <c r="B205" s="1" t="s">
        <v>38</v>
      </c>
      <c r="C205">
        <v>9</v>
      </c>
      <c r="D205" s="1" t="s">
        <v>111</v>
      </c>
      <c r="E205" s="1" t="s">
        <v>111</v>
      </c>
      <c r="F205">
        <v>0</v>
      </c>
      <c r="G205" s="1" t="str">
        <f>VLOOKUP(InputData[[#This Row],[PRODUCT ID]],MasterData[],2,0)</f>
        <v>Product14</v>
      </c>
      <c r="H205" s="1" t="str">
        <f>VLOOKUP(InputData[[#This Row],[PRODUCT ID]],MasterData[],3,0)</f>
        <v>Category02</v>
      </c>
      <c r="I205" s="1" t="str">
        <f>VLOOKUP(InputData[[#This Row],[PRODUCT ID]],MasterData[],4,0)</f>
        <v>Kg</v>
      </c>
      <c r="J205" s="3">
        <f>VLOOKUP(InputData[[#This Row],[PRODUCT ID]],MasterData[],5,0)</f>
        <v>112</v>
      </c>
      <c r="K205" s="3">
        <f>VLOOKUP(InputData[[#This Row],[PRODUCT ID]],MasterData[],6,0)</f>
        <v>146.72</v>
      </c>
      <c r="L205" s="3">
        <f>InputData[[#This Row],[BUYING PRIZE]]*InputData[[#This Row],[QUANTITY]]</f>
        <v>1008</v>
      </c>
      <c r="M205" s="3">
        <f>InputData[[#This Row],[SELLING PRICE]]*InputData[[#This Row],[QUANTITY]]*(1-InputData[[#This Row],[DISCOUNT %]])</f>
        <v>1320.48</v>
      </c>
      <c r="N205" s="1">
        <f>DAY(InputData[[#This Row],[DATE]])</f>
        <v>30</v>
      </c>
      <c r="O205" s="1" t="str">
        <f>TEXT(InputData[[#This Row],[DATE]],"mmm")</f>
        <v>Sep</v>
      </c>
      <c r="P205" s="1">
        <f>YEAR(InputData[[#This Row],[DATE]])</f>
        <v>2021</v>
      </c>
    </row>
    <row r="206" spans="1:16" x14ac:dyDescent="0.3">
      <c r="A206" s="2">
        <v>44469</v>
      </c>
      <c r="B206" s="1" t="s">
        <v>20</v>
      </c>
      <c r="C206">
        <v>5</v>
      </c>
      <c r="D206" s="1" t="s">
        <v>111</v>
      </c>
      <c r="E206" s="1" t="s">
        <v>111</v>
      </c>
      <c r="F206">
        <v>0</v>
      </c>
      <c r="G206" s="1" t="str">
        <f>VLOOKUP(InputData[[#This Row],[PRODUCT ID]],MasterData[],2,0)</f>
        <v>Product06</v>
      </c>
      <c r="H206" s="1" t="str">
        <f>VLOOKUP(InputData[[#This Row],[PRODUCT ID]],MasterData[],3,0)</f>
        <v>Category01</v>
      </c>
      <c r="I206" s="1" t="str">
        <f>VLOOKUP(InputData[[#This Row],[PRODUCT ID]],MasterData[],4,0)</f>
        <v>Kg</v>
      </c>
      <c r="J206" s="3">
        <f>VLOOKUP(InputData[[#This Row],[PRODUCT ID]],MasterData[],5,0)</f>
        <v>75</v>
      </c>
      <c r="K206" s="3">
        <f>VLOOKUP(InputData[[#This Row],[PRODUCT ID]],MasterData[],6,0)</f>
        <v>85.5</v>
      </c>
      <c r="L206" s="3">
        <f>InputData[[#This Row],[BUYING PRIZE]]*InputData[[#This Row],[QUANTITY]]</f>
        <v>375</v>
      </c>
      <c r="M206" s="3">
        <f>InputData[[#This Row],[SELLING PRICE]]*InputData[[#This Row],[QUANTITY]]*(1-InputData[[#This Row],[DISCOUNT %]])</f>
        <v>427.5</v>
      </c>
      <c r="N206" s="1">
        <f>DAY(InputData[[#This Row],[DATE]])</f>
        <v>30</v>
      </c>
      <c r="O206" s="1" t="str">
        <f>TEXT(InputData[[#This Row],[DATE]],"mmm")</f>
        <v>Sep</v>
      </c>
      <c r="P206" s="1">
        <f>YEAR(InputData[[#This Row],[DATE]])</f>
        <v>2021</v>
      </c>
    </row>
    <row r="207" spans="1:16" x14ac:dyDescent="0.3">
      <c r="A207" s="2">
        <v>44470</v>
      </c>
      <c r="B207" s="1" t="s">
        <v>72</v>
      </c>
      <c r="C207">
        <v>14</v>
      </c>
      <c r="D207" s="1" t="s">
        <v>111</v>
      </c>
      <c r="E207" s="1" t="s">
        <v>112</v>
      </c>
      <c r="F207">
        <v>0</v>
      </c>
      <c r="G207" s="1" t="str">
        <f>VLOOKUP(InputData[[#This Row],[PRODUCT ID]],MasterData[],2,0)</f>
        <v>Product30</v>
      </c>
      <c r="H207" s="1" t="str">
        <f>VLOOKUP(InputData[[#This Row],[PRODUCT ID]],MasterData[],3,0)</f>
        <v>Category04</v>
      </c>
      <c r="I207" s="1" t="str">
        <f>VLOOKUP(InputData[[#This Row],[PRODUCT ID]],MasterData[],4,0)</f>
        <v>Ft</v>
      </c>
      <c r="J207" s="3">
        <f>VLOOKUP(InputData[[#This Row],[PRODUCT ID]],MasterData[],5,0)</f>
        <v>148</v>
      </c>
      <c r="K207" s="3">
        <f>VLOOKUP(InputData[[#This Row],[PRODUCT ID]],MasterData[],6,0)</f>
        <v>201.28</v>
      </c>
      <c r="L207" s="3">
        <f>InputData[[#This Row],[BUYING PRIZE]]*InputData[[#This Row],[QUANTITY]]</f>
        <v>2072</v>
      </c>
      <c r="M207" s="3">
        <f>InputData[[#This Row],[SELLING PRICE]]*InputData[[#This Row],[QUANTITY]]*(1-InputData[[#This Row],[DISCOUNT %]])</f>
        <v>2817.92</v>
      </c>
      <c r="N207" s="1">
        <f>DAY(InputData[[#This Row],[DATE]])</f>
        <v>1</v>
      </c>
      <c r="O207" s="1" t="str">
        <f>TEXT(InputData[[#This Row],[DATE]],"mmm")</f>
        <v>Oct</v>
      </c>
      <c r="P207" s="1">
        <f>YEAR(InputData[[#This Row],[DATE]])</f>
        <v>2021</v>
      </c>
    </row>
    <row r="208" spans="1:16" x14ac:dyDescent="0.3">
      <c r="A208" s="2">
        <v>44471</v>
      </c>
      <c r="B208" s="1" t="s">
        <v>38</v>
      </c>
      <c r="C208">
        <v>15</v>
      </c>
      <c r="D208" s="1" t="s">
        <v>113</v>
      </c>
      <c r="E208" s="1" t="s">
        <v>111</v>
      </c>
      <c r="F208">
        <v>0</v>
      </c>
      <c r="G208" s="1" t="str">
        <f>VLOOKUP(InputData[[#This Row],[PRODUCT ID]],MasterData[],2,0)</f>
        <v>Product14</v>
      </c>
      <c r="H208" s="1" t="str">
        <f>VLOOKUP(InputData[[#This Row],[PRODUCT ID]],MasterData[],3,0)</f>
        <v>Category02</v>
      </c>
      <c r="I208" s="1" t="str">
        <f>VLOOKUP(InputData[[#This Row],[PRODUCT ID]],MasterData[],4,0)</f>
        <v>Kg</v>
      </c>
      <c r="J208" s="3">
        <f>VLOOKUP(InputData[[#This Row],[PRODUCT ID]],MasterData[],5,0)</f>
        <v>112</v>
      </c>
      <c r="K208" s="3">
        <f>VLOOKUP(InputData[[#This Row],[PRODUCT ID]],MasterData[],6,0)</f>
        <v>146.72</v>
      </c>
      <c r="L208" s="3">
        <f>InputData[[#This Row],[BUYING PRIZE]]*InputData[[#This Row],[QUANTITY]]</f>
        <v>1680</v>
      </c>
      <c r="M208" s="3">
        <f>InputData[[#This Row],[SELLING PRICE]]*InputData[[#This Row],[QUANTITY]]*(1-InputData[[#This Row],[DISCOUNT %]])</f>
        <v>2200.8000000000002</v>
      </c>
      <c r="N208" s="1">
        <f>DAY(InputData[[#This Row],[DATE]])</f>
        <v>2</v>
      </c>
      <c r="O208" s="1" t="str">
        <f>TEXT(InputData[[#This Row],[DATE]],"mmm")</f>
        <v>Oct</v>
      </c>
      <c r="P208" s="1">
        <f>YEAR(InputData[[#This Row],[DATE]])</f>
        <v>2021</v>
      </c>
    </row>
    <row r="209" spans="1:16" x14ac:dyDescent="0.3">
      <c r="A209" s="2">
        <v>44472</v>
      </c>
      <c r="B209" s="1" t="s">
        <v>48</v>
      </c>
      <c r="C209">
        <v>9</v>
      </c>
      <c r="D209" s="1" t="s">
        <v>113</v>
      </c>
      <c r="E209" s="1" t="s">
        <v>111</v>
      </c>
      <c r="F209">
        <v>0</v>
      </c>
      <c r="G209" s="1" t="str">
        <f>VLOOKUP(InputData[[#This Row],[PRODUCT ID]],MasterData[],2,0)</f>
        <v>Product19</v>
      </c>
      <c r="H209" s="1" t="str">
        <f>VLOOKUP(InputData[[#This Row],[PRODUCT ID]],MasterData[],3,0)</f>
        <v>Category02</v>
      </c>
      <c r="I209" s="1" t="str">
        <f>VLOOKUP(InputData[[#This Row],[PRODUCT ID]],MasterData[],4,0)</f>
        <v>Ft</v>
      </c>
      <c r="J209" s="3">
        <f>VLOOKUP(InputData[[#This Row],[PRODUCT ID]],MasterData[],5,0)</f>
        <v>150</v>
      </c>
      <c r="K209" s="3">
        <f>VLOOKUP(InputData[[#This Row],[PRODUCT ID]],MasterData[],6,0)</f>
        <v>210</v>
      </c>
      <c r="L209" s="3">
        <f>InputData[[#This Row],[BUYING PRIZE]]*InputData[[#This Row],[QUANTITY]]</f>
        <v>1350</v>
      </c>
      <c r="M209" s="3">
        <f>InputData[[#This Row],[SELLING PRICE]]*InputData[[#This Row],[QUANTITY]]*(1-InputData[[#This Row],[DISCOUNT %]])</f>
        <v>1890</v>
      </c>
      <c r="N209" s="1">
        <f>DAY(InputData[[#This Row],[DATE]])</f>
        <v>3</v>
      </c>
      <c r="O209" s="1" t="str">
        <f>TEXT(InputData[[#This Row],[DATE]],"mmm")</f>
        <v>Oct</v>
      </c>
      <c r="P209" s="1">
        <f>YEAR(InputData[[#This Row],[DATE]])</f>
        <v>2021</v>
      </c>
    </row>
    <row r="210" spans="1:16" x14ac:dyDescent="0.3">
      <c r="A210" s="2">
        <v>44475</v>
      </c>
      <c r="B210" s="1" t="s">
        <v>82</v>
      </c>
      <c r="C210">
        <v>1</v>
      </c>
      <c r="D210" s="1" t="s">
        <v>113</v>
      </c>
      <c r="E210" s="1" t="s">
        <v>111</v>
      </c>
      <c r="F210">
        <v>0</v>
      </c>
      <c r="G210" s="1" t="str">
        <f>VLOOKUP(InputData[[#This Row],[PRODUCT ID]],MasterData[],2,0)</f>
        <v>Product35</v>
      </c>
      <c r="H210" s="1" t="str">
        <f>VLOOKUP(InputData[[#This Row],[PRODUCT ID]],MasterData[],3,0)</f>
        <v>Category04</v>
      </c>
      <c r="I210" s="1" t="str">
        <f>VLOOKUP(InputData[[#This Row],[PRODUCT ID]],MasterData[],4,0)</f>
        <v>No.</v>
      </c>
      <c r="J210" s="3">
        <f>VLOOKUP(InputData[[#This Row],[PRODUCT ID]],MasterData[],5,0)</f>
        <v>5</v>
      </c>
      <c r="K210" s="3">
        <f>VLOOKUP(InputData[[#This Row],[PRODUCT ID]],MasterData[],6,0)</f>
        <v>6.7</v>
      </c>
      <c r="L210" s="3">
        <f>InputData[[#This Row],[BUYING PRIZE]]*InputData[[#This Row],[QUANTITY]]</f>
        <v>5</v>
      </c>
      <c r="M210" s="3">
        <f>InputData[[#This Row],[SELLING PRICE]]*InputData[[#This Row],[QUANTITY]]*(1-InputData[[#This Row],[DISCOUNT %]])</f>
        <v>6.7</v>
      </c>
      <c r="N210" s="1">
        <f>DAY(InputData[[#This Row],[DATE]])</f>
        <v>6</v>
      </c>
      <c r="O210" s="1" t="str">
        <f>TEXT(InputData[[#This Row],[DATE]],"mmm")</f>
        <v>Oct</v>
      </c>
      <c r="P210" s="1">
        <f>YEAR(InputData[[#This Row],[DATE]])</f>
        <v>2021</v>
      </c>
    </row>
    <row r="211" spans="1:16" x14ac:dyDescent="0.3">
      <c r="A211" s="2">
        <v>44475</v>
      </c>
      <c r="B211" s="1" t="s">
        <v>84</v>
      </c>
      <c r="C211">
        <v>12</v>
      </c>
      <c r="D211" s="1" t="s">
        <v>111</v>
      </c>
      <c r="E211" s="1" t="s">
        <v>111</v>
      </c>
      <c r="F211">
        <v>0</v>
      </c>
      <c r="G211" s="1" t="str">
        <f>VLOOKUP(InputData[[#This Row],[PRODUCT ID]],MasterData[],2,0)</f>
        <v>Product36</v>
      </c>
      <c r="H211" s="1" t="str">
        <f>VLOOKUP(InputData[[#This Row],[PRODUCT ID]],MasterData[],3,0)</f>
        <v>Category04</v>
      </c>
      <c r="I211" s="1" t="str">
        <f>VLOOKUP(InputData[[#This Row],[PRODUCT ID]],MasterData[],4,0)</f>
        <v>Kg</v>
      </c>
      <c r="J211" s="3">
        <f>VLOOKUP(InputData[[#This Row],[PRODUCT ID]],MasterData[],5,0)</f>
        <v>90</v>
      </c>
      <c r="K211" s="3">
        <f>VLOOKUP(InputData[[#This Row],[PRODUCT ID]],MasterData[],6,0)</f>
        <v>96.3</v>
      </c>
      <c r="L211" s="3">
        <f>InputData[[#This Row],[BUYING PRIZE]]*InputData[[#This Row],[QUANTITY]]</f>
        <v>1080</v>
      </c>
      <c r="M211" s="3">
        <f>InputData[[#This Row],[SELLING PRICE]]*InputData[[#This Row],[QUANTITY]]*(1-InputData[[#This Row],[DISCOUNT %]])</f>
        <v>1155.5999999999999</v>
      </c>
      <c r="N211" s="1">
        <f>DAY(InputData[[#This Row],[DATE]])</f>
        <v>6</v>
      </c>
      <c r="O211" s="1" t="str">
        <f>TEXT(InputData[[#This Row],[DATE]],"mmm")</f>
        <v>Oct</v>
      </c>
      <c r="P211" s="1">
        <f>YEAR(InputData[[#This Row],[DATE]])</f>
        <v>2021</v>
      </c>
    </row>
    <row r="212" spans="1:16" x14ac:dyDescent="0.3">
      <c r="A212" s="2">
        <v>44476</v>
      </c>
      <c r="B212" s="1" t="s">
        <v>63</v>
      </c>
      <c r="C212">
        <v>6</v>
      </c>
      <c r="D212" s="1" t="s">
        <v>113</v>
      </c>
      <c r="E212" s="1" t="s">
        <v>112</v>
      </c>
      <c r="F212">
        <v>0</v>
      </c>
      <c r="G212" s="1" t="str">
        <f>VLOOKUP(InputData[[#This Row],[PRODUCT ID]],MasterData[],2,0)</f>
        <v>Product26</v>
      </c>
      <c r="H212" s="1" t="str">
        <f>VLOOKUP(InputData[[#This Row],[PRODUCT ID]],MasterData[],3,0)</f>
        <v>Category04</v>
      </c>
      <c r="I212" s="1" t="str">
        <f>VLOOKUP(InputData[[#This Row],[PRODUCT ID]],MasterData[],4,0)</f>
        <v>No.</v>
      </c>
      <c r="J212" s="3">
        <f>VLOOKUP(InputData[[#This Row],[PRODUCT ID]],MasterData[],5,0)</f>
        <v>18</v>
      </c>
      <c r="K212" s="3">
        <f>VLOOKUP(InputData[[#This Row],[PRODUCT ID]],MasterData[],6,0)</f>
        <v>24.66</v>
      </c>
      <c r="L212" s="3">
        <f>InputData[[#This Row],[BUYING PRIZE]]*InputData[[#This Row],[QUANTITY]]</f>
        <v>108</v>
      </c>
      <c r="M212" s="3">
        <f>InputData[[#This Row],[SELLING PRICE]]*InputData[[#This Row],[QUANTITY]]*(1-InputData[[#This Row],[DISCOUNT %]])</f>
        <v>147.96</v>
      </c>
      <c r="N212" s="1">
        <f>DAY(InputData[[#This Row],[DATE]])</f>
        <v>7</v>
      </c>
      <c r="O212" s="1" t="str">
        <f>TEXT(InputData[[#This Row],[DATE]],"mmm")</f>
        <v>Oct</v>
      </c>
      <c r="P212" s="1">
        <f>YEAR(InputData[[#This Row],[DATE]])</f>
        <v>2021</v>
      </c>
    </row>
    <row r="213" spans="1:16" x14ac:dyDescent="0.3">
      <c r="A213" s="2">
        <v>44478</v>
      </c>
      <c r="B213" s="1" t="s">
        <v>89</v>
      </c>
      <c r="C213">
        <v>5</v>
      </c>
      <c r="D213" s="1" t="s">
        <v>113</v>
      </c>
      <c r="E213" s="1" t="s">
        <v>112</v>
      </c>
      <c r="F213">
        <v>0</v>
      </c>
      <c r="G213" s="1" t="str">
        <f>VLOOKUP(InputData[[#This Row],[PRODUCT ID]],MasterData[],2,0)</f>
        <v>Product38</v>
      </c>
      <c r="H213" s="1" t="str">
        <f>VLOOKUP(InputData[[#This Row],[PRODUCT ID]],MasterData[],3,0)</f>
        <v>Category05</v>
      </c>
      <c r="I213" s="1" t="str">
        <f>VLOOKUP(InputData[[#This Row],[PRODUCT ID]],MasterData[],4,0)</f>
        <v>Kg</v>
      </c>
      <c r="J213" s="3">
        <f>VLOOKUP(InputData[[#This Row],[PRODUCT ID]],MasterData[],5,0)</f>
        <v>72</v>
      </c>
      <c r="K213" s="3">
        <f>VLOOKUP(InputData[[#This Row],[PRODUCT ID]],MasterData[],6,0)</f>
        <v>79.92</v>
      </c>
      <c r="L213" s="3">
        <f>InputData[[#This Row],[BUYING PRIZE]]*InputData[[#This Row],[QUANTITY]]</f>
        <v>360</v>
      </c>
      <c r="M213" s="3">
        <f>InputData[[#This Row],[SELLING PRICE]]*InputData[[#This Row],[QUANTITY]]*(1-InputData[[#This Row],[DISCOUNT %]])</f>
        <v>399.6</v>
      </c>
      <c r="N213" s="1">
        <f>DAY(InputData[[#This Row],[DATE]])</f>
        <v>9</v>
      </c>
      <c r="O213" s="1" t="str">
        <f>TEXT(InputData[[#This Row],[DATE]],"mmm")</f>
        <v>Oct</v>
      </c>
      <c r="P213" s="1">
        <f>YEAR(InputData[[#This Row],[DATE]])</f>
        <v>2021</v>
      </c>
    </row>
    <row r="214" spans="1:16" x14ac:dyDescent="0.3">
      <c r="A214" s="2">
        <v>44478</v>
      </c>
      <c r="B214" s="1" t="s">
        <v>76</v>
      </c>
      <c r="C214">
        <v>11</v>
      </c>
      <c r="D214" s="1" t="s">
        <v>111</v>
      </c>
      <c r="E214" s="1" t="s">
        <v>112</v>
      </c>
      <c r="F214">
        <v>0</v>
      </c>
      <c r="G214" s="1" t="str">
        <f>VLOOKUP(InputData[[#This Row],[PRODUCT ID]],MasterData[],2,0)</f>
        <v>Product32</v>
      </c>
      <c r="H214" s="1" t="str">
        <f>VLOOKUP(InputData[[#This Row],[PRODUCT ID]],MasterData[],3,0)</f>
        <v>Category04</v>
      </c>
      <c r="I214" s="1" t="str">
        <f>VLOOKUP(InputData[[#This Row],[PRODUCT ID]],MasterData[],4,0)</f>
        <v>Kg</v>
      </c>
      <c r="J214" s="3">
        <f>VLOOKUP(InputData[[#This Row],[PRODUCT ID]],MasterData[],5,0)</f>
        <v>89</v>
      </c>
      <c r="K214" s="3">
        <f>VLOOKUP(InputData[[#This Row],[PRODUCT ID]],MasterData[],6,0)</f>
        <v>117.48</v>
      </c>
      <c r="L214" s="3">
        <f>InputData[[#This Row],[BUYING PRIZE]]*InputData[[#This Row],[QUANTITY]]</f>
        <v>979</v>
      </c>
      <c r="M214" s="3">
        <f>InputData[[#This Row],[SELLING PRICE]]*InputData[[#This Row],[QUANTITY]]*(1-InputData[[#This Row],[DISCOUNT %]])</f>
        <v>1292.28</v>
      </c>
      <c r="N214" s="1">
        <f>DAY(InputData[[#This Row],[DATE]])</f>
        <v>9</v>
      </c>
      <c r="O214" s="1" t="str">
        <f>TEXT(InputData[[#This Row],[DATE]],"mmm")</f>
        <v>Oct</v>
      </c>
      <c r="P214" s="1">
        <f>YEAR(InputData[[#This Row],[DATE]])</f>
        <v>2021</v>
      </c>
    </row>
    <row r="215" spans="1:16" x14ac:dyDescent="0.3">
      <c r="A215" s="2">
        <v>44479</v>
      </c>
      <c r="B215" s="1" t="s">
        <v>82</v>
      </c>
      <c r="C215">
        <v>14</v>
      </c>
      <c r="D215" s="1" t="s">
        <v>113</v>
      </c>
      <c r="E215" s="1" t="s">
        <v>112</v>
      </c>
      <c r="F215">
        <v>0</v>
      </c>
      <c r="G215" s="1" t="str">
        <f>VLOOKUP(InputData[[#This Row],[PRODUCT ID]],MasterData[],2,0)</f>
        <v>Product35</v>
      </c>
      <c r="H215" s="1" t="str">
        <f>VLOOKUP(InputData[[#This Row],[PRODUCT ID]],MasterData[],3,0)</f>
        <v>Category04</v>
      </c>
      <c r="I215" s="1" t="str">
        <f>VLOOKUP(InputData[[#This Row],[PRODUCT ID]],MasterData[],4,0)</f>
        <v>No.</v>
      </c>
      <c r="J215" s="3">
        <f>VLOOKUP(InputData[[#This Row],[PRODUCT ID]],MasterData[],5,0)</f>
        <v>5</v>
      </c>
      <c r="K215" s="3">
        <f>VLOOKUP(InputData[[#This Row],[PRODUCT ID]],MasterData[],6,0)</f>
        <v>6.7</v>
      </c>
      <c r="L215" s="3">
        <f>InputData[[#This Row],[BUYING PRIZE]]*InputData[[#This Row],[QUANTITY]]</f>
        <v>70</v>
      </c>
      <c r="M215" s="3">
        <f>InputData[[#This Row],[SELLING PRICE]]*InputData[[#This Row],[QUANTITY]]*(1-InputData[[#This Row],[DISCOUNT %]])</f>
        <v>93.8</v>
      </c>
      <c r="N215" s="1">
        <f>DAY(InputData[[#This Row],[DATE]])</f>
        <v>10</v>
      </c>
      <c r="O215" s="1" t="str">
        <f>TEXT(InputData[[#This Row],[DATE]],"mmm")</f>
        <v>Oct</v>
      </c>
      <c r="P215" s="1">
        <f>YEAR(InputData[[#This Row],[DATE]])</f>
        <v>2021</v>
      </c>
    </row>
    <row r="216" spans="1:16" x14ac:dyDescent="0.3">
      <c r="A216" s="2">
        <v>44480</v>
      </c>
      <c r="B216" s="1" t="s">
        <v>32</v>
      </c>
      <c r="C216">
        <v>15</v>
      </c>
      <c r="D216" s="1" t="s">
        <v>113</v>
      </c>
      <c r="E216" s="1" t="s">
        <v>112</v>
      </c>
      <c r="F216">
        <v>0</v>
      </c>
      <c r="G216" s="1" t="str">
        <f>VLOOKUP(InputData[[#This Row],[PRODUCT ID]],MasterData[],2,0)</f>
        <v>Product11</v>
      </c>
      <c r="H216" s="1" t="str">
        <f>VLOOKUP(InputData[[#This Row],[PRODUCT ID]],MasterData[],3,0)</f>
        <v>Category02</v>
      </c>
      <c r="I216" s="1" t="str">
        <f>VLOOKUP(InputData[[#This Row],[PRODUCT ID]],MasterData[],4,0)</f>
        <v>Lt</v>
      </c>
      <c r="J216" s="3">
        <f>VLOOKUP(InputData[[#This Row],[PRODUCT ID]],MasterData[],5,0)</f>
        <v>44</v>
      </c>
      <c r="K216" s="3">
        <f>VLOOKUP(InputData[[#This Row],[PRODUCT ID]],MasterData[],6,0)</f>
        <v>48.4</v>
      </c>
      <c r="L216" s="3">
        <f>InputData[[#This Row],[BUYING PRIZE]]*InputData[[#This Row],[QUANTITY]]</f>
        <v>660</v>
      </c>
      <c r="M216" s="3">
        <f>InputData[[#This Row],[SELLING PRICE]]*InputData[[#This Row],[QUANTITY]]*(1-InputData[[#This Row],[DISCOUNT %]])</f>
        <v>726</v>
      </c>
      <c r="N216" s="1">
        <f>DAY(InputData[[#This Row],[DATE]])</f>
        <v>11</v>
      </c>
      <c r="O216" s="1" t="str">
        <f>TEXT(InputData[[#This Row],[DATE]],"mmm")</f>
        <v>Oct</v>
      </c>
      <c r="P216" s="1">
        <f>YEAR(InputData[[#This Row],[DATE]])</f>
        <v>2021</v>
      </c>
    </row>
    <row r="217" spans="1:16" x14ac:dyDescent="0.3">
      <c r="A217" s="2">
        <v>44481</v>
      </c>
      <c r="B217" s="1" t="s">
        <v>66</v>
      </c>
      <c r="C217">
        <v>8</v>
      </c>
      <c r="D217" s="1" t="s">
        <v>111</v>
      </c>
      <c r="E217" s="1" t="s">
        <v>111</v>
      </c>
      <c r="F217">
        <v>0</v>
      </c>
      <c r="G217" s="1" t="str">
        <f>VLOOKUP(InputData[[#This Row],[PRODUCT ID]],MasterData[],2,0)</f>
        <v>Product27</v>
      </c>
      <c r="H217" s="1" t="str">
        <f>VLOOKUP(InputData[[#This Row],[PRODUCT ID]],MasterData[],3,0)</f>
        <v>Category04</v>
      </c>
      <c r="I217" s="1" t="str">
        <f>VLOOKUP(InputData[[#This Row],[PRODUCT ID]],MasterData[],4,0)</f>
        <v>Lt</v>
      </c>
      <c r="J217" s="3">
        <f>VLOOKUP(InputData[[#This Row],[PRODUCT ID]],MasterData[],5,0)</f>
        <v>48</v>
      </c>
      <c r="K217" s="3">
        <f>VLOOKUP(InputData[[#This Row],[PRODUCT ID]],MasterData[],6,0)</f>
        <v>57.120000000000005</v>
      </c>
      <c r="L217" s="3">
        <f>InputData[[#This Row],[BUYING PRIZE]]*InputData[[#This Row],[QUANTITY]]</f>
        <v>384</v>
      </c>
      <c r="M217" s="3">
        <f>InputData[[#This Row],[SELLING PRICE]]*InputData[[#This Row],[QUANTITY]]*(1-InputData[[#This Row],[DISCOUNT %]])</f>
        <v>456.96000000000004</v>
      </c>
      <c r="N217" s="1">
        <f>DAY(InputData[[#This Row],[DATE]])</f>
        <v>12</v>
      </c>
      <c r="O217" s="1" t="str">
        <f>TEXT(InputData[[#This Row],[DATE]],"mmm")</f>
        <v>Oct</v>
      </c>
      <c r="P217" s="1">
        <f>YEAR(InputData[[#This Row],[DATE]])</f>
        <v>2021</v>
      </c>
    </row>
    <row r="218" spans="1:16" x14ac:dyDescent="0.3">
      <c r="A218" s="2">
        <v>44486</v>
      </c>
      <c r="B218" s="1" t="s">
        <v>6</v>
      </c>
      <c r="C218">
        <v>13</v>
      </c>
      <c r="D218" s="1" t="s">
        <v>113</v>
      </c>
      <c r="E218" s="1" t="s">
        <v>111</v>
      </c>
      <c r="F218">
        <v>0</v>
      </c>
      <c r="G218" s="1" t="str">
        <f>VLOOKUP(InputData[[#This Row],[PRODUCT ID]],MasterData[],2,0)</f>
        <v>Product01</v>
      </c>
      <c r="H218" s="1" t="str">
        <f>VLOOKUP(InputData[[#This Row],[PRODUCT ID]],MasterData[],3,0)</f>
        <v>Category01</v>
      </c>
      <c r="I218" s="1" t="str">
        <f>VLOOKUP(InputData[[#This Row],[PRODUCT ID]],MasterData[],4,0)</f>
        <v>Kg</v>
      </c>
      <c r="J218" s="3">
        <f>VLOOKUP(InputData[[#This Row],[PRODUCT ID]],MasterData[],5,0)</f>
        <v>98</v>
      </c>
      <c r="K218" s="3">
        <f>VLOOKUP(InputData[[#This Row],[PRODUCT ID]],MasterData[],6,0)</f>
        <v>103.88</v>
      </c>
      <c r="L218" s="3">
        <f>InputData[[#This Row],[BUYING PRIZE]]*InputData[[#This Row],[QUANTITY]]</f>
        <v>1274</v>
      </c>
      <c r="M218" s="3">
        <f>InputData[[#This Row],[SELLING PRICE]]*InputData[[#This Row],[QUANTITY]]*(1-InputData[[#This Row],[DISCOUNT %]])</f>
        <v>1350.44</v>
      </c>
      <c r="N218" s="1">
        <f>DAY(InputData[[#This Row],[DATE]])</f>
        <v>17</v>
      </c>
      <c r="O218" s="1" t="str">
        <f>TEXT(InputData[[#This Row],[DATE]],"mmm")</f>
        <v>Oct</v>
      </c>
      <c r="P218" s="1">
        <f>YEAR(InputData[[#This Row],[DATE]])</f>
        <v>2021</v>
      </c>
    </row>
    <row r="219" spans="1:16" x14ac:dyDescent="0.3">
      <c r="A219" s="2">
        <v>44487</v>
      </c>
      <c r="B219" s="1" t="s">
        <v>61</v>
      </c>
      <c r="C219">
        <v>6</v>
      </c>
      <c r="D219" s="1" t="s">
        <v>111</v>
      </c>
      <c r="E219" s="1" t="s">
        <v>112</v>
      </c>
      <c r="F219">
        <v>0</v>
      </c>
      <c r="G219" s="1" t="str">
        <f>VLOOKUP(InputData[[#This Row],[PRODUCT ID]],MasterData[],2,0)</f>
        <v>Product25</v>
      </c>
      <c r="H219" s="1" t="str">
        <f>VLOOKUP(InputData[[#This Row],[PRODUCT ID]],MasterData[],3,0)</f>
        <v>Category03</v>
      </c>
      <c r="I219" s="1" t="str">
        <f>VLOOKUP(InputData[[#This Row],[PRODUCT ID]],MasterData[],4,0)</f>
        <v>No.</v>
      </c>
      <c r="J219" s="3">
        <f>VLOOKUP(InputData[[#This Row],[PRODUCT ID]],MasterData[],5,0)</f>
        <v>7</v>
      </c>
      <c r="K219" s="3">
        <f>VLOOKUP(InputData[[#This Row],[PRODUCT ID]],MasterData[],6,0)</f>
        <v>8.33</v>
      </c>
      <c r="L219" s="3">
        <f>InputData[[#This Row],[BUYING PRIZE]]*InputData[[#This Row],[QUANTITY]]</f>
        <v>42</v>
      </c>
      <c r="M219" s="3">
        <f>InputData[[#This Row],[SELLING PRICE]]*InputData[[#This Row],[QUANTITY]]*(1-InputData[[#This Row],[DISCOUNT %]])</f>
        <v>49.980000000000004</v>
      </c>
      <c r="N219" s="1">
        <f>DAY(InputData[[#This Row],[DATE]])</f>
        <v>18</v>
      </c>
      <c r="O219" s="1" t="str">
        <f>TEXT(InputData[[#This Row],[DATE]],"mmm")</f>
        <v>Oct</v>
      </c>
      <c r="P219" s="1">
        <f>YEAR(InputData[[#This Row],[DATE]])</f>
        <v>2021</v>
      </c>
    </row>
    <row r="220" spans="1:16" x14ac:dyDescent="0.3">
      <c r="A220" s="2">
        <v>44487</v>
      </c>
      <c r="B220" s="1" t="s">
        <v>53</v>
      </c>
      <c r="C220">
        <v>13</v>
      </c>
      <c r="D220" s="1" t="s">
        <v>111</v>
      </c>
      <c r="E220" s="1" t="s">
        <v>112</v>
      </c>
      <c r="F220">
        <v>0</v>
      </c>
      <c r="G220" s="1" t="str">
        <f>VLOOKUP(InputData[[#This Row],[PRODUCT ID]],MasterData[],2,0)</f>
        <v>Product21</v>
      </c>
      <c r="H220" s="1" t="str">
        <f>VLOOKUP(InputData[[#This Row],[PRODUCT ID]],MasterData[],3,0)</f>
        <v>Category03</v>
      </c>
      <c r="I220" s="1" t="str">
        <f>VLOOKUP(InputData[[#This Row],[PRODUCT ID]],MasterData[],4,0)</f>
        <v>Ft</v>
      </c>
      <c r="J220" s="3">
        <f>VLOOKUP(InputData[[#This Row],[PRODUCT ID]],MasterData[],5,0)</f>
        <v>126</v>
      </c>
      <c r="K220" s="3">
        <f>VLOOKUP(InputData[[#This Row],[PRODUCT ID]],MasterData[],6,0)</f>
        <v>162.54</v>
      </c>
      <c r="L220" s="3">
        <f>InputData[[#This Row],[BUYING PRIZE]]*InputData[[#This Row],[QUANTITY]]</f>
        <v>1638</v>
      </c>
      <c r="M220" s="3">
        <f>InputData[[#This Row],[SELLING PRICE]]*InputData[[#This Row],[QUANTITY]]*(1-InputData[[#This Row],[DISCOUNT %]])</f>
        <v>2113.02</v>
      </c>
      <c r="N220" s="1">
        <f>DAY(InputData[[#This Row],[DATE]])</f>
        <v>18</v>
      </c>
      <c r="O220" s="1" t="str">
        <f>TEXT(InputData[[#This Row],[DATE]],"mmm")</f>
        <v>Oct</v>
      </c>
      <c r="P220" s="1">
        <f>YEAR(InputData[[#This Row],[DATE]])</f>
        <v>2021</v>
      </c>
    </row>
    <row r="221" spans="1:16" x14ac:dyDescent="0.3">
      <c r="A221" s="2">
        <v>44491</v>
      </c>
      <c r="B221" s="1" t="s">
        <v>32</v>
      </c>
      <c r="C221">
        <v>7</v>
      </c>
      <c r="D221" s="1" t="s">
        <v>113</v>
      </c>
      <c r="E221" s="1" t="s">
        <v>112</v>
      </c>
      <c r="F221">
        <v>0</v>
      </c>
      <c r="G221" s="1" t="str">
        <f>VLOOKUP(InputData[[#This Row],[PRODUCT ID]],MasterData[],2,0)</f>
        <v>Product11</v>
      </c>
      <c r="H221" s="1" t="str">
        <f>VLOOKUP(InputData[[#This Row],[PRODUCT ID]],MasterData[],3,0)</f>
        <v>Category02</v>
      </c>
      <c r="I221" s="1" t="str">
        <f>VLOOKUP(InputData[[#This Row],[PRODUCT ID]],MasterData[],4,0)</f>
        <v>Lt</v>
      </c>
      <c r="J221" s="3">
        <f>VLOOKUP(InputData[[#This Row],[PRODUCT ID]],MasterData[],5,0)</f>
        <v>44</v>
      </c>
      <c r="K221" s="3">
        <f>VLOOKUP(InputData[[#This Row],[PRODUCT ID]],MasterData[],6,0)</f>
        <v>48.4</v>
      </c>
      <c r="L221" s="3">
        <f>InputData[[#This Row],[BUYING PRIZE]]*InputData[[#This Row],[QUANTITY]]</f>
        <v>308</v>
      </c>
      <c r="M221" s="3">
        <f>InputData[[#This Row],[SELLING PRICE]]*InputData[[#This Row],[QUANTITY]]*(1-InputData[[#This Row],[DISCOUNT %]])</f>
        <v>338.8</v>
      </c>
      <c r="N221" s="1">
        <f>DAY(InputData[[#This Row],[DATE]])</f>
        <v>22</v>
      </c>
      <c r="O221" s="1" t="str">
        <f>TEXT(InputData[[#This Row],[DATE]],"mmm")</f>
        <v>Oct</v>
      </c>
      <c r="P221" s="1">
        <f>YEAR(InputData[[#This Row],[DATE]])</f>
        <v>2021</v>
      </c>
    </row>
    <row r="222" spans="1:16" x14ac:dyDescent="0.3">
      <c r="A222" s="2">
        <v>44491</v>
      </c>
      <c r="B222" s="1" t="s">
        <v>59</v>
      </c>
      <c r="C222">
        <v>13</v>
      </c>
      <c r="D222" s="1" t="s">
        <v>111</v>
      </c>
      <c r="E222" s="1" t="s">
        <v>112</v>
      </c>
      <c r="F222">
        <v>0</v>
      </c>
      <c r="G222" s="1" t="str">
        <f>VLOOKUP(InputData[[#This Row],[PRODUCT ID]],MasterData[],2,0)</f>
        <v>Product24</v>
      </c>
      <c r="H222" s="1" t="str">
        <f>VLOOKUP(InputData[[#This Row],[PRODUCT ID]],MasterData[],3,0)</f>
        <v>Category03</v>
      </c>
      <c r="I222" s="1" t="str">
        <f>VLOOKUP(InputData[[#This Row],[PRODUCT ID]],MasterData[],4,0)</f>
        <v>Ft</v>
      </c>
      <c r="J222" s="3">
        <f>VLOOKUP(InputData[[#This Row],[PRODUCT ID]],MasterData[],5,0)</f>
        <v>144</v>
      </c>
      <c r="K222" s="3">
        <f>VLOOKUP(InputData[[#This Row],[PRODUCT ID]],MasterData[],6,0)</f>
        <v>156.96</v>
      </c>
      <c r="L222" s="3">
        <f>InputData[[#This Row],[BUYING PRIZE]]*InputData[[#This Row],[QUANTITY]]</f>
        <v>1872</v>
      </c>
      <c r="M222" s="3">
        <f>InputData[[#This Row],[SELLING PRICE]]*InputData[[#This Row],[QUANTITY]]*(1-InputData[[#This Row],[DISCOUNT %]])</f>
        <v>2040.48</v>
      </c>
      <c r="N222" s="1">
        <f>DAY(InputData[[#This Row],[DATE]])</f>
        <v>22</v>
      </c>
      <c r="O222" s="1" t="str">
        <f>TEXT(InputData[[#This Row],[DATE]],"mmm")</f>
        <v>Oct</v>
      </c>
      <c r="P222" s="1">
        <f>YEAR(InputData[[#This Row],[DATE]])</f>
        <v>2021</v>
      </c>
    </row>
    <row r="223" spans="1:16" x14ac:dyDescent="0.3">
      <c r="A223" s="2">
        <v>44491</v>
      </c>
      <c r="B223" s="1" t="s">
        <v>26</v>
      </c>
      <c r="C223">
        <v>1</v>
      </c>
      <c r="D223" s="1" t="s">
        <v>113</v>
      </c>
      <c r="E223" s="1" t="s">
        <v>112</v>
      </c>
      <c r="F223">
        <v>0</v>
      </c>
      <c r="G223" s="1" t="str">
        <f>VLOOKUP(InputData[[#This Row],[PRODUCT ID]],MasterData[],2,0)</f>
        <v>Product09</v>
      </c>
      <c r="H223" s="1" t="str">
        <f>VLOOKUP(InputData[[#This Row],[PRODUCT ID]],MasterData[],3,0)</f>
        <v>Category01</v>
      </c>
      <c r="I223" s="1" t="str">
        <f>VLOOKUP(InputData[[#This Row],[PRODUCT ID]],MasterData[],4,0)</f>
        <v>No.</v>
      </c>
      <c r="J223" s="3">
        <f>VLOOKUP(InputData[[#This Row],[PRODUCT ID]],MasterData[],5,0)</f>
        <v>6</v>
      </c>
      <c r="K223" s="3">
        <f>VLOOKUP(InputData[[#This Row],[PRODUCT ID]],MasterData[],6,0)</f>
        <v>7.8599999999999994</v>
      </c>
      <c r="L223" s="3">
        <f>InputData[[#This Row],[BUYING PRIZE]]*InputData[[#This Row],[QUANTITY]]</f>
        <v>6</v>
      </c>
      <c r="M223" s="3">
        <f>InputData[[#This Row],[SELLING PRICE]]*InputData[[#This Row],[QUANTITY]]*(1-InputData[[#This Row],[DISCOUNT %]])</f>
        <v>7.8599999999999994</v>
      </c>
      <c r="N223" s="1">
        <f>DAY(InputData[[#This Row],[DATE]])</f>
        <v>22</v>
      </c>
      <c r="O223" s="1" t="str">
        <f>TEXT(InputData[[#This Row],[DATE]],"mmm")</f>
        <v>Oct</v>
      </c>
      <c r="P223" s="1">
        <f>YEAR(InputData[[#This Row],[DATE]])</f>
        <v>2021</v>
      </c>
    </row>
    <row r="224" spans="1:16" x14ac:dyDescent="0.3">
      <c r="A224" s="2">
        <v>44493</v>
      </c>
      <c r="B224" s="1" t="s">
        <v>32</v>
      </c>
      <c r="C224">
        <v>3</v>
      </c>
      <c r="D224" s="1" t="s">
        <v>110</v>
      </c>
      <c r="E224" s="1" t="s">
        <v>112</v>
      </c>
      <c r="F224">
        <v>0</v>
      </c>
      <c r="G224" s="1" t="str">
        <f>VLOOKUP(InputData[[#This Row],[PRODUCT ID]],MasterData[],2,0)</f>
        <v>Product11</v>
      </c>
      <c r="H224" s="1" t="str">
        <f>VLOOKUP(InputData[[#This Row],[PRODUCT ID]],MasterData[],3,0)</f>
        <v>Category02</v>
      </c>
      <c r="I224" s="1" t="str">
        <f>VLOOKUP(InputData[[#This Row],[PRODUCT ID]],MasterData[],4,0)</f>
        <v>Lt</v>
      </c>
      <c r="J224" s="3">
        <f>VLOOKUP(InputData[[#This Row],[PRODUCT ID]],MasterData[],5,0)</f>
        <v>44</v>
      </c>
      <c r="K224" s="3">
        <f>VLOOKUP(InputData[[#This Row],[PRODUCT ID]],MasterData[],6,0)</f>
        <v>48.4</v>
      </c>
      <c r="L224" s="3">
        <f>InputData[[#This Row],[BUYING PRIZE]]*InputData[[#This Row],[QUANTITY]]</f>
        <v>132</v>
      </c>
      <c r="M224" s="3">
        <f>InputData[[#This Row],[SELLING PRICE]]*InputData[[#This Row],[QUANTITY]]*(1-InputData[[#This Row],[DISCOUNT %]])</f>
        <v>145.19999999999999</v>
      </c>
      <c r="N224" s="1">
        <f>DAY(InputData[[#This Row],[DATE]])</f>
        <v>24</v>
      </c>
      <c r="O224" s="1" t="str">
        <f>TEXT(InputData[[#This Row],[DATE]],"mmm")</f>
        <v>Oct</v>
      </c>
      <c r="P224" s="1">
        <f>YEAR(InputData[[#This Row],[DATE]])</f>
        <v>2021</v>
      </c>
    </row>
    <row r="225" spans="1:16" x14ac:dyDescent="0.3">
      <c r="A225" s="2">
        <v>44494</v>
      </c>
      <c r="B225" s="1" t="s">
        <v>101</v>
      </c>
      <c r="C225">
        <v>9</v>
      </c>
      <c r="D225" s="1" t="s">
        <v>111</v>
      </c>
      <c r="E225" s="1" t="s">
        <v>112</v>
      </c>
      <c r="F225">
        <v>0</v>
      </c>
      <c r="G225" s="1" t="str">
        <f>VLOOKUP(InputData[[#This Row],[PRODUCT ID]],MasterData[],2,0)</f>
        <v>Product44</v>
      </c>
      <c r="H225" s="1" t="str">
        <f>VLOOKUP(InputData[[#This Row],[PRODUCT ID]],MasterData[],3,0)</f>
        <v>Category05</v>
      </c>
      <c r="I225" s="1" t="str">
        <f>VLOOKUP(InputData[[#This Row],[PRODUCT ID]],MasterData[],4,0)</f>
        <v>Kg</v>
      </c>
      <c r="J225" s="3">
        <f>VLOOKUP(InputData[[#This Row],[PRODUCT ID]],MasterData[],5,0)</f>
        <v>76</v>
      </c>
      <c r="K225" s="3">
        <f>VLOOKUP(InputData[[#This Row],[PRODUCT ID]],MasterData[],6,0)</f>
        <v>82.08</v>
      </c>
      <c r="L225" s="3">
        <f>InputData[[#This Row],[BUYING PRIZE]]*InputData[[#This Row],[QUANTITY]]</f>
        <v>684</v>
      </c>
      <c r="M225" s="3">
        <f>InputData[[#This Row],[SELLING PRICE]]*InputData[[#This Row],[QUANTITY]]*(1-InputData[[#This Row],[DISCOUNT %]])</f>
        <v>738.72</v>
      </c>
      <c r="N225" s="1">
        <f>DAY(InputData[[#This Row],[DATE]])</f>
        <v>25</v>
      </c>
      <c r="O225" s="1" t="str">
        <f>TEXT(InputData[[#This Row],[DATE]],"mmm")</f>
        <v>Oct</v>
      </c>
      <c r="P225" s="1">
        <f>YEAR(InputData[[#This Row],[DATE]])</f>
        <v>2021</v>
      </c>
    </row>
    <row r="226" spans="1:16" x14ac:dyDescent="0.3">
      <c r="A226" s="2">
        <v>44495</v>
      </c>
      <c r="B226" s="1" t="s">
        <v>14</v>
      </c>
      <c r="C226">
        <v>6</v>
      </c>
      <c r="D226" s="1" t="s">
        <v>110</v>
      </c>
      <c r="E226" s="1" t="s">
        <v>112</v>
      </c>
      <c r="F226">
        <v>0</v>
      </c>
      <c r="G226" s="1" t="str">
        <f>VLOOKUP(InputData[[#This Row],[PRODUCT ID]],MasterData[],2,0)</f>
        <v>Product04</v>
      </c>
      <c r="H226" s="1" t="str">
        <f>VLOOKUP(InputData[[#This Row],[PRODUCT ID]],MasterData[],3,0)</f>
        <v>Category01</v>
      </c>
      <c r="I226" s="1" t="str">
        <f>VLOOKUP(InputData[[#This Row],[PRODUCT ID]],MasterData[],4,0)</f>
        <v>Lt</v>
      </c>
      <c r="J226" s="3">
        <f>VLOOKUP(InputData[[#This Row],[PRODUCT ID]],MasterData[],5,0)</f>
        <v>44</v>
      </c>
      <c r="K226" s="3">
        <f>VLOOKUP(InputData[[#This Row],[PRODUCT ID]],MasterData[],6,0)</f>
        <v>48.84</v>
      </c>
      <c r="L226" s="3">
        <f>InputData[[#This Row],[BUYING PRIZE]]*InputData[[#This Row],[QUANTITY]]</f>
        <v>264</v>
      </c>
      <c r="M226" s="3">
        <f>InputData[[#This Row],[SELLING PRICE]]*InputData[[#This Row],[QUANTITY]]*(1-InputData[[#This Row],[DISCOUNT %]])</f>
        <v>293.04000000000002</v>
      </c>
      <c r="N226" s="1">
        <f>DAY(InputData[[#This Row],[DATE]])</f>
        <v>26</v>
      </c>
      <c r="O226" s="1" t="str">
        <f>TEXT(InputData[[#This Row],[DATE]],"mmm")</f>
        <v>Oct</v>
      </c>
      <c r="P226" s="1">
        <f>YEAR(InputData[[#This Row],[DATE]])</f>
        <v>2021</v>
      </c>
    </row>
    <row r="227" spans="1:16" x14ac:dyDescent="0.3">
      <c r="A227" s="2">
        <v>44497</v>
      </c>
      <c r="B227" s="1" t="s">
        <v>24</v>
      </c>
      <c r="C227">
        <v>1</v>
      </c>
      <c r="D227" s="1" t="s">
        <v>113</v>
      </c>
      <c r="E227" s="1" t="s">
        <v>112</v>
      </c>
      <c r="F227">
        <v>0</v>
      </c>
      <c r="G227" s="1" t="str">
        <f>VLOOKUP(InputData[[#This Row],[PRODUCT ID]],MasterData[],2,0)</f>
        <v>Product08</v>
      </c>
      <c r="H227" s="1" t="str">
        <f>VLOOKUP(InputData[[#This Row],[PRODUCT ID]],MasterData[],3,0)</f>
        <v>Category01</v>
      </c>
      <c r="I227" s="1" t="str">
        <f>VLOOKUP(InputData[[#This Row],[PRODUCT ID]],MasterData[],4,0)</f>
        <v>Kg</v>
      </c>
      <c r="J227" s="3">
        <f>VLOOKUP(InputData[[#This Row],[PRODUCT ID]],MasterData[],5,0)</f>
        <v>83</v>
      </c>
      <c r="K227" s="3">
        <f>VLOOKUP(InputData[[#This Row],[PRODUCT ID]],MasterData[],6,0)</f>
        <v>94.62</v>
      </c>
      <c r="L227" s="3">
        <f>InputData[[#This Row],[BUYING PRIZE]]*InputData[[#This Row],[QUANTITY]]</f>
        <v>83</v>
      </c>
      <c r="M227" s="3">
        <f>InputData[[#This Row],[SELLING PRICE]]*InputData[[#This Row],[QUANTITY]]*(1-InputData[[#This Row],[DISCOUNT %]])</f>
        <v>94.62</v>
      </c>
      <c r="N227" s="1">
        <f>DAY(InputData[[#This Row],[DATE]])</f>
        <v>28</v>
      </c>
      <c r="O227" s="1" t="str">
        <f>TEXT(InputData[[#This Row],[DATE]],"mmm")</f>
        <v>Oct</v>
      </c>
      <c r="P227" s="1">
        <f>YEAR(InputData[[#This Row],[DATE]])</f>
        <v>2021</v>
      </c>
    </row>
    <row r="228" spans="1:16" x14ac:dyDescent="0.3">
      <c r="A228" s="2">
        <v>44498</v>
      </c>
      <c r="B228" s="1" t="s">
        <v>89</v>
      </c>
      <c r="C228">
        <v>14</v>
      </c>
      <c r="D228" s="1" t="s">
        <v>111</v>
      </c>
      <c r="E228" s="1" t="s">
        <v>111</v>
      </c>
      <c r="F228">
        <v>0</v>
      </c>
      <c r="G228" s="1" t="str">
        <f>VLOOKUP(InputData[[#This Row],[PRODUCT ID]],MasterData[],2,0)</f>
        <v>Product38</v>
      </c>
      <c r="H228" s="1" t="str">
        <f>VLOOKUP(InputData[[#This Row],[PRODUCT ID]],MasterData[],3,0)</f>
        <v>Category05</v>
      </c>
      <c r="I228" s="1" t="str">
        <f>VLOOKUP(InputData[[#This Row],[PRODUCT ID]],MasterData[],4,0)</f>
        <v>Kg</v>
      </c>
      <c r="J228" s="3">
        <f>VLOOKUP(InputData[[#This Row],[PRODUCT ID]],MasterData[],5,0)</f>
        <v>72</v>
      </c>
      <c r="K228" s="3">
        <f>VLOOKUP(InputData[[#This Row],[PRODUCT ID]],MasterData[],6,0)</f>
        <v>79.92</v>
      </c>
      <c r="L228" s="3">
        <f>InputData[[#This Row],[BUYING PRIZE]]*InputData[[#This Row],[QUANTITY]]</f>
        <v>1008</v>
      </c>
      <c r="M228" s="3">
        <f>InputData[[#This Row],[SELLING PRICE]]*InputData[[#This Row],[QUANTITY]]*(1-InputData[[#This Row],[DISCOUNT %]])</f>
        <v>1118.8800000000001</v>
      </c>
      <c r="N228" s="1">
        <f>DAY(InputData[[#This Row],[DATE]])</f>
        <v>29</v>
      </c>
      <c r="O228" s="1" t="str">
        <f>TEXT(InputData[[#This Row],[DATE]],"mmm")</f>
        <v>Oct</v>
      </c>
      <c r="P228" s="1">
        <f>YEAR(InputData[[#This Row],[DATE]])</f>
        <v>2021</v>
      </c>
    </row>
    <row r="229" spans="1:16" x14ac:dyDescent="0.3">
      <c r="A229" s="2">
        <v>44500</v>
      </c>
      <c r="B229" s="1" t="s">
        <v>53</v>
      </c>
      <c r="C229">
        <v>6</v>
      </c>
      <c r="D229" s="1" t="s">
        <v>111</v>
      </c>
      <c r="E229" s="1" t="s">
        <v>112</v>
      </c>
      <c r="F229">
        <v>0</v>
      </c>
      <c r="G229" s="1" t="str">
        <f>VLOOKUP(InputData[[#This Row],[PRODUCT ID]],MasterData[],2,0)</f>
        <v>Product21</v>
      </c>
      <c r="H229" s="1" t="str">
        <f>VLOOKUP(InputData[[#This Row],[PRODUCT ID]],MasterData[],3,0)</f>
        <v>Category03</v>
      </c>
      <c r="I229" s="1" t="str">
        <f>VLOOKUP(InputData[[#This Row],[PRODUCT ID]],MasterData[],4,0)</f>
        <v>Ft</v>
      </c>
      <c r="J229" s="3">
        <f>VLOOKUP(InputData[[#This Row],[PRODUCT ID]],MasterData[],5,0)</f>
        <v>126</v>
      </c>
      <c r="K229" s="3">
        <f>VLOOKUP(InputData[[#This Row],[PRODUCT ID]],MasterData[],6,0)</f>
        <v>162.54</v>
      </c>
      <c r="L229" s="3">
        <f>InputData[[#This Row],[BUYING PRIZE]]*InputData[[#This Row],[QUANTITY]]</f>
        <v>756</v>
      </c>
      <c r="M229" s="3">
        <f>InputData[[#This Row],[SELLING PRICE]]*InputData[[#This Row],[QUANTITY]]*(1-InputData[[#This Row],[DISCOUNT %]])</f>
        <v>975.24</v>
      </c>
      <c r="N229" s="1">
        <f>DAY(InputData[[#This Row],[DATE]])</f>
        <v>31</v>
      </c>
      <c r="O229" s="1" t="str">
        <f>TEXT(InputData[[#This Row],[DATE]],"mmm")</f>
        <v>Oct</v>
      </c>
      <c r="P229" s="1">
        <f>YEAR(InputData[[#This Row],[DATE]])</f>
        <v>2021</v>
      </c>
    </row>
    <row r="230" spans="1:16" x14ac:dyDescent="0.3">
      <c r="A230" s="2">
        <v>44503</v>
      </c>
      <c r="B230" s="1" t="s">
        <v>36</v>
      </c>
      <c r="C230">
        <v>12</v>
      </c>
      <c r="D230" s="1" t="s">
        <v>113</v>
      </c>
      <c r="E230" s="1" t="s">
        <v>112</v>
      </c>
      <c r="F230">
        <v>0</v>
      </c>
      <c r="G230" s="1" t="str">
        <f>VLOOKUP(InputData[[#This Row],[PRODUCT ID]],MasterData[],2,0)</f>
        <v>Product13</v>
      </c>
      <c r="H230" s="1" t="str">
        <f>VLOOKUP(InputData[[#This Row],[PRODUCT ID]],MasterData[],3,0)</f>
        <v>Category02</v>
      </c>
      <c r="I230" s="1" t="str">
        <f>VLOOKUP(InputData[[#This Row],[PRODUCT ID]],MasterData[],4,0)</f>
        <v>Kg</v>
      </c>
      <c r="J230" s="3">
        <f>VLOOKUP(InputData[[#This Row],[PRODUCT ID]],MasterData[],5,0)</f>
        <v>112</v>
      </c>
      <c r="K230" s="3">
        <f>VLOOKUP(InputData[[#This Row],[PRODUCT ID]],MasterData[],6,0)</f>
        <v>122.08</v>
      </c>
      <c r="L230" s="3">
        <f>InputData[[#This Row],[BUYING PRIZE]]*InputData[[#This Row],[QUANTITY]]</f>
        <v>1344</v>
      </c>
      <c r="M230" s="3">
        <f>InputData[[#This Row],[SELLING PRICE]]*InputData[[#This Row],[QUANTITY]]*(1-InputData[[#This Row],[DISCOUNT %]])</f>
        <v>1464.96</v>
      </c>
      <c r="N230" s="1">
        <f>DAY(InputData[[#This Row],[DATE]])</f>
        <v>3</v>
      </c>
      <c r="O230" s="1" t="str">
        <f>TEXT(InputData[[#This Row],[DATE]],"mmm")</f>
        <v>Nov</v>
      </c>
      <c r="P230" s="1">
        <f>YEAR(InputData[[#This Row],[DATE]])</f>
        <v>2021</v>
      </c>
    </row>
    <row r="231" spans="1:16" x14ac:dyDescent="0.3">
      <c r="A231" s="2">
        <v>44506</v>
      </c>
      <c r="B231" s="1" t="s">
        <v>84</v>
      </c>
      <c r="C231">
        <v>10</v>
      </c>
      <c r="D231" s="1" t="s">
        <v>113</v>
      </c>
      <c r="E231" s="1" t="s">
        <v>111</v>
      </c>
      <c r="F231">
        <v>0</v>
      </c>
      <c r="G231" s="1" t="str">
        <f>VLOOKUP(InputData[[#This Row],[PRODUCT ID]],MasterData[],2,0)</f>
        <v>Product36</v>
      </c>
      <c r="H231" s="1" t="str">
        <f>VLOOKUP(InputData[[#This Row],[PRODUCT ID]],MasterData[],3,0)</f>
        <v>Category04</v>
      </c>
      <c r="I231" s="1" t="str">
        <f>VLOOKUP(InputData[[#This Row],[PRODUCT ID]],MasterData[],4,0)</f>
        <v>Kg</v>
      </c>
      <c r="J231" s="3">
        <f>VLOOKUP(InputData[[#This Row],[PRODUCT ID]],MasterData[],5,0)</f>
        <v>90</v>
      </c>
      <c r="K231" s="3">
        <f>VLOOKUP(InputData[[#This Row],[PRODUCT ID]],MasterData[],6,0)</f>
        <v>96.3</v>
      </c>
      <c r="L231" s="3">
        <f>InputData[[#This Row],[BUYING PRIZE]]*InputData[[#This Row],[QUANTITY]]</f>
        <v>900</v>
      </c>
      <c r="M231" s="3">
        <f>InputData[[#This Row],[SELLING PRICE]]*InputData[[#This Row],[QUANTITY]]*(1-InputData[[#This Row],[DISCOUNT %]])</f>
        <v>963</v>
      </c>
      <c r="N231" s="1">
        <f>DAY(InputData[[#This Row],[DATE]])</f>
        <v>6</v>
      </c>
      <c r="O231" s="1" t="str">
        <f>TEXT(InputData[[#This Row],[DATE]],"mmm")</f>
        <v>Nov</v>
      </c>
      <c r="P231" s="1">
        <f>YEAR(InputData[[#This Row],[DATE]])</f>
        <v>2021</v>
      </c>
    </row>
    <row r="232" spans="1:16" x14ac:dyDescent="0.3">
      <c r="A232" s="2">
        <v>44508</v>
      </c>
      <c r="B232" s="1" t="s">
        <v>22</v>
      </c>
      <c r="C232">
        <v>15</v>
      </c>
      <c r="D232" s="1" t="s">
        <v>113</v>
      </c>
      <c r="E232" s="1" t="s">
        <v>111</v>
      </c>
      <c r="F232">
        <v>0</v>
      </c>
      <c r="G232" s="1" t="str">
        <f>VLOOKUP(InputData[[#This Row],[PRODUCT ID]],MasterData[],2,0)</f>
        <v>Product07</v>
      </c>
      <c r="H232" s="1" t="str">
        <f>VLOOKUP(InputData[[#This Row],[PRODUCT ID]],MasterData[],3,0)</f>
        <v>Category01</v>
      </c>
      <c r="I232" s="1" t="str">
        <f>VLOOKUP(InputData[[#This Row],[PRODUCT ID]],MasterData[],4,0)</f>
        <v>Lt</v>
      </c>
      <c r="J232" s="3">
        <f>VLOOKUP(InputData[[#This Row],[PRODUCT ID]],MasterData[],5,0)</f>
        <v>43</v>
      </c>
      <c r="K232" s="3">
        <f>VLOOKUP(InputData[[#This Row],[PRODUCT ID]],MasterData[],6,0)</f>
        <v>47.730000000000004</v>
      </c>
      <c r="L232" s="3">
        <f>InputData[[#This Row],[BUYING PRIZE]]*InputData[[#This Row],[QUANTITY]]</f>
        <v>645</v>
      </c>
      <c r="M232" s="3">
        <f>InputData[[#This Row],[SELLING PRICE]]*InputData[[#This Row],[QUANTITY]]*(1-InputData[[#This Row],[DISCOUNT %]])</f>
        <v>715.95</v>
      </c>
      <c r="N232" s="1">
        <f>DAY(InputData[[#This Row],[DATE]])</f>
        <v>8</v>
      </c>
      <c r="O232" s="1" t="str">
        <f>TEXT(InputData[[#This Row],[DATE]],"mmm")</f>
        <v>Nov</v>
      </c>
      <c r="P232" s="1">
        <f>YEAR(InputData[[#This Row],[DATE]])</f>
        <v>2021</v>
      </c>
    </row>
    <row r="233" spans="1:16" x14ac:dyDescent="0.3">
      <c r="A233" s="2">
        <v>44510</v>
      </c>
      <c r="B233" s="1" t="s">
        <v>97</v>
      </c>
      <c r="C233">
        <v>6</v>
      </c>
      <c r="D233" s="1" t="s">
        <v>111</v>
      </c>
      <c r="E233" s="1" t="s">
        <v>112</v>
      </c>
      <c r="F233">
        <v>0</v>
      </c>
      <c r="G233" s="1" t="str">
        <f>VLOOKUP(InputData[[#This Row],[PRODUCT ID]],MasterData[],2,0)</f>
        <v>Product42</v>
      </c>
      <c r="H233" s="1" t="str">
        <f>VLOOKUP(InputData[[#This Row],[PRODUCT ID]],MasterData[],3,0)</f>
        <v>Category05</v>
      </c>
      <c r="I233" s="1" t="str">
        <f>VLOOKUP(InputData[[#This Row],[PRODUCT ID]],MasterData[],4,0)</f>
        <v>Ft</v>
      </c>
      <c r="J233" s="3">
        <f>VLOOKUP(InputData[[#This Row],[PRODUCT ID]],MasterData[],5,0)</f>
        <v>120</v>
      </c>
      <c r="K233" s="3">
        <f>VLOOKUP(InputData[[#This Row],[PRODUCT ID]],MasterData[],6,0)</f>
        <v>162</v>
      </c>
      <c r="L233" s="3">
        <f>InputData[[#This Row],[BUYING PRIZE]]*InputData[[#This Row],[QUANTITY]]</f>
        <v>720</v>
      </c>
      <c r="M233" s="3">
        <f>InputData[[#This Row],[SELLING PRICE]]*InputData[[#This Row],[QUANTITY]]*(1-InputData[[#This Row],[DISCOUNT %]])</f>
        <v>972</v>
      </c>
      <c r="N233" s="1">
        <f>DAY(InputData[[#This Row],[DATE]])</f>
        <v>10</v>
      </c>
      <c r="O233" s="1" t="str">
        <f>TEXT(InputData[[#This Row],[DATE]],"mmm")</f>
        <v>Nov</v>
      </c>
      <c r="P233" s="1">
        <f>YEAR(InputData[[#This Row],[DATE]])</f>
        <v>2021</v>
      </c>
    </row>
    <row r="234" spans="1:16" x14ac:dyDescent="0.3">
      <c r="A234" s="2">
        <v>44511</v>
      </c>
      <c r="B234" s="1" t="s">
        <v>93</v>
      </c>
      <c r="C234">
        <v>12</v>
      </c>
      <c r="D234" s="1" t="s">
        <v>110</v>
      </c>
      <c r="E234" s="1" t="s">
        <v>111</v>
      </c>
      <c r="F234">
        <v>0</v>
      </c>
      <c r="G234" s="1" t="str">
        <f>VLOOKUP(InputData[[#This Row],[PRODUCT ID]],MasterData[],2,0)</f>
        <v>Product40</v>
      </c>
      <c r="H234" s="1" t="str">
        <f>VLOOKUP(InputData[[#This Row],[PRODUCT ID]],MasterData[],3,0)</f>
        <v>Category05</v>
      </c>
      <c r="I234" s="1" t="str">
        <f>VLOOKUP(InputData[[#This Row],[PRODUCT ID]],MasterData[],4,0)</f>
        <v>Kg</v>
      </c>
      <c r="J234" s="3">
        <f>VLOOKUP(InputData[[#This Row],[PRODUCT ID]],MasterData[],5,0)</f>
        <v>90</v>
      </c>
      <c r="K234" s="3">
        <f>VLOOKUP(InputData[[#This Row],[PRODUCT ID]],MasterData[],6,0)</f>
        <v>115.2</v>
      </c>
      <c r="L234" s="3">
        <f>InputData[[#This Row],[BUYING PRIZE]]*InputData[[#This Row],[QUANTITY]]</f>
        <v>1080</v>
      </c>
      <c r="M234" s="3">
        <f>InputData[[#This Row],[SELLING PRICE]]*InputData[[#This Row],[QUANTITY]]*(1-InputData[[#This Row],[DISCOUNT %]])</f>
        <v>1382.4</v>
      </c>
      <c r="N234" s="1">
        <f>DAY(InputData[[#This Row],[DATE]])</f>
        <v>11</v>
      </c>
      <c r="O234" s="1" t="str">
        <f>TEXT(InputData[[#This Row],[DATE]],"mmm")</f>
        <v>Nov</v>
      </c>
      <c r="P234" s="1">
        <f>YEAR(InputData[[#This Row],[DATE]])</f>
        <v>2021</v>
      </c>
    </row>
    <row r="235" spans="1:16" x14ac:dyDescent="0.3">
      <c r="A235" s="2">
        <v>44512</v>
      </c>
      <c r="B235" s="1" t="s">
        <v>29</v>
      </c>
      <c r="C235">
        <v>3</v>
      </c>
      <c r="D235" s="1" t="s">
        <v>111</v>
      </c>
      <c r="E235" s="1" t="s">
        <v>112</v>
      </c>
      <c r="F235">
        <v>0</v>
      </c>
      <c r="G235" s="1" t="str">
        <f>VLOOKUP(InputData[[#This Row],[PRODUCT ID]],MasterData[],2,0)</f>
        <v>Product10</v>
      </c>
      <c r="H235" s="1" t="str">
        <f>VLOOKUP(InputData[[#This Row],[PRODUCT ID]],MasterData[],3,0)</f>
        <v>Category02</v>
      </c>
      <c r="I235" s="1" t="str">
        <f>VLOOKUP(InputData[[#This Row],[PRODUCT ID]],MasterData[],4,0)</f>
        <v>Ft</v>
      </c>
      <c r="J235" s="3">
        <f>VLOOKUP(InputData[[#This Row],[PRODUCT ID]],MasterData[],5,0)</f>
        <v>148</v>
      </c>
      <c r="K235" s="3">
        <f>VLOOKUP(InputData[[#This Row],[PRODUCT ID]],MasterData[],6,0)</f>
        <v>164.28</v>
      </c>
      <c r="L235" s="3">
        <f>InputData[[#This Row],[BUYING PRIZE]]*InputData[[#This Row],[QUANTITY]]</f>
        <v>444</v>
      </c>
      <c r="M235" s="3">
        <f>InputData[[#This Row],[SELLING PRICE]]*InputData[[#This Row],[QUANTITY]]*(1-InputData[[#This Row],[DISCOUNT %]])</f>
        <v>492.84000000000003</v>
      </c>
      <c r="N235" s="1">
        <f>DAY(InputData[[#This Row],[DATE]])</f>
        <v>12</v>
      </c>
      <c r="O235" s="1" t="str">
        <f>TEXT(InputData[[#This Row],[DATE]],"mmm")</f>
        <v>Nov</v>
      </c>
      <c r="P235" s="1">
        <f>YEAR(InputData[[#This Row],[DATE]])</f>
        <v>2021</v>
      </c>
    </row>
    <row r="236" spans="1:16" x14ac:dyDescent="0.3">
      <c r="A236" s="2">
        <v>44520</v>
      </c>
      <c r="B236" s="1" t="s">
        <v>80</v>
      </c>
      <c r="C236">
        <v>14</v>
      </c>
      <c r="D236" s="1" t="s">
        <v>111</v>
      </c>
      <c r="E236" s="1" t="s">
        <v>111</v>
      </c>
      <c r="F236">
        <v>0</v>
      </c>
      <c r="G236" s="1" t="str">
        <f>VLOOKUP(InputData[[#This Row],[PRODUCT ID]],MasterData[],2,0)</f>
        <v>Product34</v>
      </c>
      <c r="H236" s="1" t="str">
        <f>VLOOKUP(InputData[[#This Row],[PRODUCT ID]],MasterData[],3,0)</f>
        <v>Category04</v>
      </c>
      <c r="I236" s="1" t="str">
        <f>VLOOKUP(InputData[[#This Row],[PRODUCT ID]],MasterData[],4,0)</f>
        <v>Lt</v>
      </c>
      <c r="J236" s="3">
        <f>VLOOKUP(InputData[[#This Row],[PRODUCT ID]],MasterData[],5,0)</f>
        <v>55</v>
      </c>
      <c r="K236" s="3">
        <f>VLOOKUP(InputData[[#This Row],[PRODUCT ID]],MasterData[],6,0)</f>
        <v>58.3</v>
      </c>
      <c r="L236" s="3">
        <f>InputData[[#This Row],[BUYING PRIZE]]*InputData[[#This Row],[QUANTITY]]</f>
        <v>770</v>
      </c>
      <c r="M236" s="3">
        <f>InputData[[#This Row],[SELLING PRICE]]*InputData[[#This Row],[QUANTITY]]*(1-InputData[[#This Row],[DISCOUNT %]])</f>
        <v>816.19999999999993</v>
      </c>
      <c r="N236" s="1">
        <f>DAY(InputData[[#This Row],[DATE]])</f>
        <v>20</v>
      </c>
      <c r="O236" s="1" t="str">
        <f>TEXT(InputData[[#This Row],[DATE]],"mmm")</f>
        <v>Nov</v>
      </c>
      <c r="P236" s="1">
        <f>YEAR(InputData[[#This Row],[DATE]])</f>
        <v>2021</v>
      </c>
    </row>
    <row r="237" spans="1:16" x14ac:dyDescent="0.3">
      <c r="A237" s="2">
        <v>44520</v>
      </c>
      <c r="B237" s="1" t="s">
        <v>24</v>
      </c>
      <c r="C237">
        <v>11</v>
      </c>
      <c r="D237" s="1" t="s">
        <v>111</v>
      </c>
      <c r="E237" s="1" t="s">
        <v>112</v>
      </c>
      <c r="F237">
        <v>0</v>
      </c>
      <c r="G237" s="1" t="str">
        <f>VLOOKUP(InputData[[#This Row],[PRODUCT ID]],MasterData[],2,0)</f>
        <v>Product08</v>
      </c>
      <c r="H237" s="1" t="str">
        <f>VLOOKUP(InputData[[#This Row],[PRODUCT ID]],MasterData[],3,0)</f>
        <v>Category01</v>
      </c>
      <c r="I237" s="1" t="str">
        <f>VLOOKUP(InputData[[#This Row],[PRODUCT ID]],MasterData[],4,0)</f>
        <v>Kg</v>
      </c>
      <c r="J237" s="3">
        <f>VLOOKUP(InputData[[#This Row],[PRODUCT ID]],MasterData[],5,0)</f>
        <v>83</v>
      </c>
      <c r="K237" s="3">
        <f>VLOOKUP(InputData[[#This Row],[PRODUCT ID]],MasterData[],6,0)</f>
        <v>94.62</v>
      </c>
      <c r="L237" s="3">
        <f>InputData[[#This Row],[BUYING PRIZE]]*InputData[[#This Row],[QUANTITY]]</f>
        <v>913</v>
      </c>
      <c r="M237" s="3">
        <f>InputData[[#This Row],[SELLING PRICE]]*InputData[[#This Row],[QUANTITY]]*(1-InputData[[#This Row],[DISCOUNT %]])</f>
        <v>1040.8200000000002</v>
      </c>
      <c r="N237" s="1">
        <f>DAY(InputData[[#This Row],[DATE]])</f>
        <v>20</v>
      </c>
      <c r="O237" s="1" t="str">
        <f>TEXT(InputData[[#This Row],[DATE]],"mmm")</f>
        <v>Nov</v>
      </c>
      <c r="P237" s="1">
        <f>YEAR(InputData[[#This Row],[DATE]])</f>
        <v>2021</v>
      </c>
    </row>
    <row r="238" spans="1:16" x14ac:dyDescent="0.3">
      <c r="A238" s="2">
        <v>44521</v>
      </c>
      <c r="B238" s="1" t="s">
        <v>38</v>
      </c>
      <c r="C238">
        <v>1</v>
      </c>
      <c r="D238" s="1" t="s">
        <v>110</v>
      </c>
      <c r="E238" s="1" t="s">
        <v>111</v>
      </c>
      <c r="F238">
        <v>0</v>
      </c>
      <c r="G238" s="1" t="str">
        <f>VLOOKUP(InputData[[#This Row],[PRODUCT ID]],MasterData[],2,0)</f>
        <v>Product14</v>
      </c>
      <c r="H238" s="1" t="str">
        <f>VLOOKUP(InputData[[#This Row],[PRODUCT ID]],MasterData[],3,0)</f>
        <v>Category02</v>
      </c>
      <c r="I238" s="1" t="str">
        <f>VLOOKUP(InputData[[#This Row],[PRODUCT ID]],MasterData[],4,0)</f>
        <v>Kg</v>
      </c>
      <c r="J238" s="3">
        <f>VLOOKUP(InputData[[#This Row],[PRODUCT ID]],MasterData[],5,0)</f>
        <v>112</v>
      </c>
      <c r="K238" s="3">
        <f>VLOOKUP(InputData[[#This Row],[PRODUCT ID]],MasterData[],6,0)</f>
        <v>146.72</v>
      </c>
      <c r="L238" s="3">
        <f>InputData[[#This Row],[BUYING PRIZE]]*InputData[[#This Row],[QUANTITY]]</f>
        <v>112</v>
      </c>
      <c r="M238" s="3">
        <f>InputData[[#This Row],[SELLING PRICE]]*InputData[[#This Row],[QUANTITY]]*(1-InputData[[#This Row],[DISCOUNT %]])</f>
        <v>146.72</v>
      </c>
      <c r="N238" s="1">
        <f>DAY(InputData[[#This Row],[DATE]])</f>
        <v>21</v>
      </c>
      <c r="O238" s="1" t="str">
        <f>TEXT(InputData[[#This Row],[DATE]],"mmm")</f>
        <v>Nov</v>
      </c>
      <c r="P238" s="1">
        <f>YEAR(InputData[[#This Row],[DATE]])</f>
        <v>2021</v>
      </c>
    </row>
    <row r="239" spans="1:16" x14ac:dyDescent="0.3">
      <c r="A239" s="2">
        <v>44521</v>
      </c>
      <c r="B239" s="1" t="s">
        <v>20</v>
      </c>
      <c r="C239">
        <v>1</v>
      </c>
      <c r="D239" s="1" t="s">
        <v>111</v>
      </c>
      <c r="E239" s="1" t="s">
        <v>112</v>
      </c>
      <c r="F239">
        <v>0</v>
      </c>
      <c r="G239" s="1" t="str">
        <f>VLOOKUP(InputData[[#This Row],[PRODUCT ID]],MasterData[],2,0)</f>
        <v>Product06</v>
      </c>
      <c r="H239" s="1" t="str">
        <f>VLOOKUP(InputData[[#This Row],[PRODUCT ID]],MasterData[],3,0)</f>
        <v>Category01</v>
      </c>
      <c r="I239" s="1" t="str">
        <f>VLOOKUP(InputData[[#This Row],[PRODUCT ID]],MasterData[],4,0)</f>
        <v>Kg</v>
      </c>
      <c r="J239" s="3">
        <f>VLOOKUP(InputData[[#This Row],[PRODUCT ID]],MasterData[],5,0)</f>
        <v>75</v>
      </c>
      <c r="K239" s="3">
        <f>VLOOKUP(InputData[[#This Row],[PRODUCT ID]],MasterData[],6,0)</f>
        <v>85.5</v>
      </c>
      <c r="L239" s="3">
        <f>InputData[[#This Row],[BUYING PRIZE]]*InputData[[#This Row],[QUANTITY]]</f>
        <v>75</v>
      </c>
      <c r="M239" s="3">
        <f>InputData[[#This Row],[SELLING PRICE]]*InputData[[#This Row],[QUANTITY]]*(1-InputData[[#This Row],[DISCOUNT %]])</f>
        <v>85.5</v>
      </c>
      <c r="N239" s="1">
        <f>DAY(InputData[[#This Row],[DATE]])</f>
        <v>21</v>
      </c>
      <c r="O239" s="1" t="str">
        <f>TEXT(InputData[[#This Row],[DATE]],"mmm")</f>
        <v>Nov</v>
      </c>
      <c r="P239" s="1">
        <f>YEAR(InputData[[#This Row],[DATE]])</f>
        <v>2021</v>
      </c>
    </row>
    <row r="240" spans="1:16" x14ac:dyDescent="0.3">
      <c r="A240" s="2">
        <v>44527</v>
      </c>
      <c r="B240" s="1" t="s">
        <v>34</v>
      </c>
      <c r="C240">
        <v>8</v>
      </c>
      <c r="D240" s="1" t="s">
        <v>111</v>
      </c>
      <c r="E240" s="1" t="s">
        <v>111</v>
      </c>
      <c r="F240">
        <v>0</v>
      </c>
      <c r="G240" s="1" t="str">
        <f>VLOOKUP(InputData[[#This Row],[PRODUCT ID]],MasterData[],2,0)</f>
        <v>Product12</v>
      </c>
      <c r="H240" s="1" t="str">
        <f>VLOOKUP(InputData[[#This Row],[PRODUCT ID]],MasterData[],3,0)</f>
        <v>Category02</v>
      </c>
      <c r="I240" s="1" t="str">
        <f>VLOOKUP(InputData[[#This Row],[PRODUCT ID]],MasterData[],4,0)</f>
        <v>Kg</v>
      </c>
      <c r="J240" s="3">
        <f>VLOOKUP(InputData[[#This Row],[PRODUCT ID]],MasterData[],5,0)</f>
        <v>73</v>
      </c>
      <c r="K240" s="3">
        <f>VLOOKUP(InputData[[#This Row],[PRODUCT ID]],MasterData[],6,0)</f>
        <v>94.17</v>
      </c>
      <c r="L240" s="3">
        <f>InputData[[#This Row],[BUYING PRIZE]]*InputData[[#This Row],[QUANTITY]]</f>
        <v>584</v>
      </c>
      <c r="M240" s="3">
        <f>InputData[[#This Row],[SELLING PRICE]]*InputData[[#This Row],[QUANTITY]]*(1-InputData[[#This Row],[DISCOUNT %]])</f>
        <v>753.36</v>
      </c>
      <c r="N240" s="1">
        <f>DAY(InputData[[#This Row],[DATE]])</f>
        <v>27</v>
      </c>
      <c r="O240" s="1" t="str">
        <f>TEXT(InputData[[#This Row],[DATE]],"mmm")</f>
        <v>Nov</v>
      </c>
      <c r="P240" s="1">
        <f>YEAR(InputData[[#This Row],[DATE]])</f>
        <v>2021</v>
      </c>
    </row>
    <row r="241" spans="1:16" x14ac:dyDescent="0.3">
      <c r="A241" s="2">
        <v>44528</v>
      </c>
      <c r="B241" s="1" t="s">
        <v>93</v>
      </c>
      <c r="C241">
        <v>2</v>
      </c>
      <c r="D241" s="1" t="s">
        <v>113</v>
      </c>
      <c r="E241" s="1" t="s">
        <v>112</v>
      </c>
      <c r="F241">
        <v>0</v>
      </c>
      <c r="G241" s="1" t="str">
        <f>VLOOKUP(InputData[[#This Row],[PRODUCT ID]],MasterData[],2,0)</f>
        <v>Product40</v>
      </c>
      <c r="H241" s="1" t="str">
        <f>VLOOKUP(InputData[[#This Row],[PRODUCT ID]],MasterData[],3,0)</f>
        <v>Category05</v>
      </c>
      <c r="I241" s="1" t="str">
        <f>VLOOKUP(InputData[[#This Row],[PRODUCT ID]],MasterData[],4,0)</f>
        <v>Kg</v>
      </c>
      <c r="J241" s="3">
        <f>VLOOKUP(InputData[[#This Row],[PRODUCT ID]],MasterData[],5,0)</f>
        <v>90</v>
      </c>
      <c r="K241" s="3">
        <f>VLOOKUP(InputData[[#This Row],[PRODUCT ID]],MasterData[],6,0)</f>
        <v>115.2</v>
      </c>
      <c r="L241" s="3">
        <f>InputData[[#This Row],[BUYING PRIZE]]*InputData[[#This Row],[QUANTITY]]</f>
        <v>180</v>
      </c>
      <c r="M241" s="3">
        <f>InputData[[#This Row],[SELLING PRICE]]*InputData[[#This Row],[QUANTITY]]*(1-InputData[[#This Row],[DISCOUNT %]])</f>
        <v>230.4</v>
      </c>
      <c r="N241" s="1">
        <f>DAY(InputData[[#This Row],[DATE]])</f>
        <v>28</v>
      </c>
      <c r="O241" s="1" t="str">
        <f>TEXT(InputData[[#This Row],[DATE]],"mmm")</f>
        <v>Nov</v>
      </c>
      <c r="P241" s="1">
        <f>YEAR(InputData[[#This Row],[DATE]])</f>
        <v>2021</v>
      </c>
    </row>
    <row r="242" spans="1:16" x14ac:dyDescent="0.3">
      <c r="A242" s="2">
        <v>44530</v>
      </c>
      <c r="B242" s="1" t="s">
        <v>91</v>
      </c>
      <c r="C242">
        <v>15</v>
      </c>
      <c r="D242" s="1" t="s">
        <v>113</v>
      </c>
      <c r="E242" s="1" t="s">
        <v>111</v>
      </c>
      <c r="F242">
        <v>0</v>
      </c>
      <c r="G242" s="1" t="str">
        <f>VLOOKUP(InputData[[#This Row],[PRODUCT ID]],MasterData[],2,0)</f>
        <v>Product39</v>
      </c>
      <c r="H242" s="1" t="str">
        <f>VLOOKUP(InputData[[#This Row],[PRODUCT ID]],MasterData[],3,0)</f>
        <v>Category05</v>
      </c>
      <c r="I242" s="1" t="str">
        <f>VLOOKUP(InputData[[#This Row],[PRODUCT ID]],MasterData[],4,0)</f>
        <v>No.</v>
      </c>
      <c r="J242" s="3">
        <f>VLOOKUP(InputData[[#This Row],[PRODUCT ID]],MasterData[],5,0)</f>
        <v>37</v>
      </c>
      <c r="K242" s="3">
        <f>VLOOKUP(InputData[[#This Row],[PRODUCT ID]],MasterData[],6,0)</f>
        <v>42.55</v>
      </c>
      <c r="L242" s="3">
        <f>InputData[[#This Row],[BUYING PRIZE]]*InputData[[#This Row],[QUANTITY]]</f>
        <v>555</v>
      </c>
      <c r="M242" s="3">
        <f>InputData[[#This Row],[SELLING PRICE]]*InputData[[#This Row],[QUANTITY]]*(1-InputData[[#This Row],[DISCOUNT %]])</f>
        <v>638.25</v>
      </c>
      <c r="N242" s="1">
        <f>DAY(InputData[[#This Row],[DATE]])</f>
        <v>30</v>
      </c>
      <c r="O242" s="1" t="str">
        <f>TEXT(InputData[[#This Row],[DATE]],"mmm")</f>
        <v>Nov</v>
      </c>
      <c r="P242" s="1">
        <f>YEAR(InputData[[#This Row],[DATE]])</f>
        <v>2021</v>
      </c>
    </row>
    <row r="243" spans="1:16" x14ac:dyDescent="0.3">
      <c r="A243" s="2">
        <v>44532</v>
      </c>
      <c r="B243" s="1" t="s">
        <v>42</v>
      </c>
      <c r="C243">
        <v>10</v>
      </c>
      <c r="D243" s="1" t="s">
        <v>113</v>
      </c>
      <c r="E243" s="1" t="s">
        <v>112</v>
      </c>
      <c r="F243">
        <v>0</v>
      </c>
      <c r="G243" s="1" t="str">
        <f>VLOOKUP(InputData[[#This Row],[PRODUCT ID]],MasterData[],2,0)</f>
        <v>Product16</v>
      </c>
      <c r="H243" s="1" t="str">
        <f>VLOOKUP(InputData[[#This Row],[PRODUCT ID]],MasterData[],3,0)</f>
        <v>Category02</v>
      </c>
      <c r="I243" s="1" t="str">
        <f>VLOOKUP(InputData[[#This Row],[PRODUCT ID]],MasterData[],4,0)</f>
        <v>No.</v>
      </c>
      <c r="J243" s="3">
        <f>VLOOKUP(InputData[[#This Row],[PRODUCT ID]],MasterData[],5,0)</f>
        <v>13</v>
      </c>
      <c r="K243" s="3">
        <f>VLOOKUP(InputData[[#This Row],[PRODUCT ID]],MasterData[],6,0)</f>
        <v>16.64</v>
      </c>
      <c r="L243" s="3">
        <f>InputData[[#This Row],[BUYING PRIZE]]*InputData[[#This Row],[QUANTITY]]</f>
        <v>130</v>
      </c>
      <c r="M243" s="3">
        <f>InputData[[#This Row],[SELLING PRICE]]*InputData[[#This Row],[QUANTITY]]*(1-InputData[[#This Row],[DISCOUNT %]])</f>
        <v>166.4</v>
      </c>
      <c r="N243" s="1">
        <f>DAY(InputData[[#This Row],[DATE]])</f>
        <v>2</v>
      </c>
      <c r="O243" s="1" t="str">
        <f>TEXT(InputData[[#This Row],[DATE]],"mmm")</f>
        <v>Dec</v>
      </c>
      <c r="P243" s="1">
        <f>YEAR(InputData[[#This Row],[DATE]])</f>
        <v>2021</v>
      </c>
    </row>
    <row r="244" spans="1:16" x14ac:dyDescent="0.3">
      <c r="A244" s="2">
        <v>44533</v>
      </c>
      <c r="B244" s="1" t="s">
        <v>80</v>
      </c>
      <c r="C244">
        <v>2</v>
      </c>
      <c r="D244" s="1" t="s">
        <v>111</v>
      </c>
      <c r="E244" s="1" t="s">
        <v>112</v>
      </c>
      <c r="F244">
        <v>0</v>
      </c>
      <c r="G244" s="1" t="str">
        <f>VLOOKUP(InputData[[#This Row],[PRODUCT ID]],MasterData[],2,0)</f>
        <v>Product34</v>
      </c>
      <c r="H244" s="1" t="str">
        <f>VLOOKUP(InputData[[#This Row],[PRODUCT ID]],MasterData[],3,0)</f>
        <v>Category04</v>
      </c>
      <c r="I244" s="1" t="str">
        <f>VLOOKUP(InputData[[#This Row],[PRODUCT ID]],MasterData[],4,0)</f>
        <v>Lt</v>
      </c>
      <c r="J244" s="3">
        <f>VLOOKUP(InputData[[#This Row],[PRODUCT ID]],MasterData[],5,0)</f>
        <v>55</v>
      </c>
      <c r="K244" s="3">
        <f>VLOOKUP(InputData[[#This Row],[PRODUCT ID]],MasterData[],6,0)</f>
        <v>58.3</v>
      </c>
      <c r="L244" s="3">
        <f>InputData[[#This Row],[BUYING PRIZE]]*InputData[[#This Row],[QUANTITY]]</f>
        <v>110</v>
      </c>
      <c r="M244" s="3">
        <f>InputData[[#This Row],[SELLING PRICE]]*InputData[[#This Row],[QUANTITY]]*(1-InputData[[#This Row],[DISCOUNT %]])</f>
        <v>116.6</v>
      </c>
      <c r="N244" s="1">
        <f>DAY(InputData[[#This Row],[DATE]])</f>
        <v>3</v>
      </c>
      <c r="O244" s="1" t="str">
        <f>TEXT(InputData[[#This Row],[DATE]],"mmm")</f>
        <v>Dec</v>
      </c>
      <c r="P244" s="1">
        <f>YEAR(InputData[[#This Row],[DATE]])</f>
        <v>2021</v>
      </c>
    </row>
    <row r="245" spans="1:16" x14ac:dyDescent="0.3">
      <c r="A245" s="2">
        <v>44533</v>
      </c>
      <c r="B245" s="1" t="s">
        <v>48</v>
      </c>
      <c r="C245">
        <v>8</v>
      </c>
      <c r="D245" s="1" t="s">
        <v>111</v>
      </c>
      <c r="E245" s="1" t="s">
        <v>111</v>
      </c>
      <c r="F245">
        <v>0</v>
      </c>
      <c r="G245" s="1" t="str">
        <f>VLOOKUP(InputData[[#This Row],[PRODUCT ID]],MasterData[],2,0)</f>
        <v>Product19</v>
      </c>
      <c r="H245" s="1" t="str">
        <f>VLOOKUP(InputData[[#This Row],[PRODUCT ID]],MasterData[],3,0)</f>
        <v>Category02</v>
      </c>
      <c r="I245" s="1" t="str">
        <f>VLOOKUP(InputData[[#This Row],[PRODUCT ID]],MasterData[],4,0)</f>
        <v>Ft</v>
      </c>
      <c r="J245" s="3">
        <f>VLOOKUP(InputData[[#This Row],[PRODUCT ID]],MasterData[],5,0)</f>
        <v>150</v>
      </c>
      <c r="K245" s="3">
        <f>VLOOKUP(InputData[[#This Row],[PRODUCT ID]],MasterData[],6,0)</f>
        <v>210</v>
      </c>
      <c r="L245" s="3">
        <f>InputData[[#This Row],[BUYING PRIZE]]*InputData[[#This Row],[QUANTITY]]</f>
        <v>1200</v>
      </c>
      <c r="M245" s="3">
        <f>InputData[[#This Row],[SELLING PRICE]]*InputData[[#This Row],[QUANTITY]]*(1-InputData[[#This Row],[DISCOUNT %]])</f>
        <v>1680</v>
      </c>
      <c r="N245" s="1">
        <f>DAY(InputData[[#This Row],[DATE]])</f>
        <v>3</v>
      </c>
      <c r="O245" s="1" t="str">
        <f>TEXT(InputData[[#This Row],[DATE]],"mmm")</f>
        <v>Dec</v>
      </c>
      <c r="P245" s="1">
        <f>YEAR(InputData[[#This Row],[DATE]])</f>
        <v>2021</v>
      </c>
    </row>
    <row r="246" spans="1:16" x14ac:dyDescent="0.3">
      <c r="A246" s="2">
        <v>44535</v>
      </c>
      <c r="B246" s="1" t="s">
        <v>14</v>
      </c>
      <c r="C246">
        <v>15</v>
      </c>
      <c r="D246" s="1" t="s">
        <v>113</v>
      </c>
      <c r="E246" s="1" t="s">
        <v>112</v>
      </c>
      <c r="F246">
        <v>0</v>
      </c>
      <c r="G246" s="1" t="str">
        <f>VLOOKUP(InputData[[#This Row],[PRODUCT ID]],MasterData[],2,0)</f>
        <v>Product04</v>
      </c>
      <c r="H246" s="1" t="str">
        <f>VLOOKUP(InputData[[#This Row],[PRODUCT ID]],MasterData[],3,0)</f>
        <v>Category01</v>
      </c>
      <c r="I246" s="1" t="str">
        <f>VLOOKUP(InputData[[#This Row],[PRODUCT ID]],MasterData[],4,0)</f>
        <v>Lt</v>
      </c>
      <c r="J246" s="3">
        <f>VLOOKUP(InputData[[#This Row],[PRODUCT ID]],MasterData[],5,0)</f>
        <v>44</v>
      </c>
      <c r="K246" s="3">
        <f>VLOOKUP(InputData[[#This Row],[PRODUCT ID]],MasterData[],6,0)</f>
        <v>48.84</v>
      </c>
      <c r="L246" s="3">
        <f>InputData[[#This Row],[BUYING PRIZE]]*InputData[[#This Row],[QUANTITY]]</f>
        <v>660</v>
      </c>
      <c r="M246" s="3">
        <f>InputData[[#This Row],[SELLING PRICE]]*InputData[[#This Row],[QUANTITY]]*(1-InputData[[#This Row],[DISCOUNT %]])</f>
        <v>732.6</v>
      </c>
      <c r="N246" s="1">
        <f>DAY(InputData[[#This Row],[DATE]])</f>
        <v>5</v>
      </c>
      <c r="O246" s="1" t="str">
        <f>TEXT(InputData[[#This Row],[DATE]],"mmm")</f>
        <v>Dec</v>
      </c>
      <c r="P246" s="1">
        <f>YEAR(InputData[[#This Row],[DATE]])</f>
        <v>2021</v>
      </c>
    </row>
    <row r="247" spans="1:16" x14ac:dyDescent="0.3">
      <c r="A247" s="2">
        <v>44535</v>
      </c>
      <c r="B247" s="1" t="s">
        <v>29</v>
      </c>
      <c r="C247">
        <v>1</v>
      </c>
      <c r="D247" s="1" t="s">
        <v>113</v>
      </c>
      <c r="E247" s="1" t="s">
        <v>111</v>
      </c>
      <c r="F247">
        <v>0</v>
      </c>
      <c r="G247" s="1" t="str">
        <f>VLOOKUP(InputData[[#This Row],[PRODUCT ID]],MasterData[],2,0)</f>
        <v>Product10</v>
      </c>
      <c r="H247" s="1" t="str">
        <f>VLOOKUP(InputData[[#This Row],[PRODUCT ID]],MasterData[],3,0)</f>
        <v>Category02</v>
      </c>
      <c r="I247" s="1" t="str">
        <f>VLOOKUP(InputData[[#This Row],[PRODUCT ID]],MasterData[],4,0)</f>
        <v>Ft</v>
      </c>
      <c r="J247" s="3">
        <f>VLOOKUP(InputData[[#This Row],[PRODUCT ID]],MasterData[],5,0)</f>
        <v>148</v>
      </c>
      <c r="K247" s="3">
        <f>VLOOKUP(InputData[[#This Row],[PRODUCT ID]],MasterData[],6,0)</f>
        <v>164.28</v>
      </c>
      <c r="L247" s="3">
        <f>InputData[[#This Row],[BUYING PRIZE]]*InputData[[#This Row],[QUANTITY]]</f>
        <v>148</v>
      </c>
      <c r="M247" s="3">
        <f>InputData[[#This Row],[SELLING PRICE]]*InputData[[#This Row],[QUANTITY]]*(1-InputData[[#This Row],[DISCOUNT %]])</f>
        <v>164.28</v>
      </c>
      <c r="N247" s="1">
        <f>DAY(InputData[[#This Row],[DATE]])</f>
        <v>5</v>
      </c>
      <c r="O247" s="1" t="str">
        <f>TEXT(InputData[[#This Row],[DATE]],"mmm")</f>
        <v>Dec</v>
      </c>
      <c r="P247" s="1">
        <f>YEAR(InputData[[#This Row],[DATE]])</f>
        <v>2021</v>
      </c>
    </row>
    <row r="248" spans="1:16" x14ac:dyDescent="0.3">
      <c r="A248" s="2">
        <v>44537</v>
      </c>
      <c r="B248" s="1" t="s">
        <v>36</v>
      </c>
      <c r="C248">
        <v>8</v>
      </c>
      <c r="D248" s="1" t="s">
        <v>113</v>
      </c>
      <c r="E248" s="1" t="s">
        <v>111</v>
      </c>
      <c r="F248">
        <v>0</v>
      </c>
      <c r="G248" s="1" t="str">
        <f>VLOOKUP(InputData[[#This Row],[PRODUCT ID]],MasterData[],2,0)</f>
        <v>Product13</v>
      </c>
      <c r="H248" s="1" t="str">
        <f>VLOOKUP(InputData[[#This Row],[PRODUCT ID]],MasterData[],3,0)</f>
        <v>Category02</v>
      </c>
      <c r="I248" s="1" t="str">
        <f>VLOOKUP(InputData[[#This Row],[PRODUCT ID]],MasterData[],4,0)</f>
        <v>Kg</v>
      </c>
      <c r="J248" s="3">
        <f>VLOOKUP(InputData[[#This Row],[PRODUCT ID]],MasterData[],5,0)</f>
        <v>112</v>
      </c>
      <c r="K248" s="3">
        <f>VLOOKUP(InputData[[#This Row],[PRODUCT ID]],MasterData[],6,0)</f>
        <v>122.08</v>
      </c>
      <c r="L248" s="3">
        <f>InputData[[#This Row],[BUYING PRIZE]]*InputData[[#This Row],[QUANTITY]]</f>
        <v>896</v>
      </c>
      <c r="M248" s="3">
        <f>InputData[[#This Row],[SELLING PRICE]]*InputData[[#This Row],[QUANTITY]]*(1-InputData[[#This Row],[DISCOUNT %]])</f>
        <v>976.64</v>
      </c>
      <c r="N248" s="1">
        <f>DAY(InputData[[#This Row],[DATE]])</f>
        <v>7</v>
      </c>
      <c r="O248" s="1" t="str">
        <f>TEXT(InputData[[#This Row],[DATE]],"mmm")</f>
        <v>Dec</v>
      </c>
      <c r="P248" s="1">
        <f>YEAR(InputData[[#This Row],[DATE]])</f>
        <v>2021</v>
      </c>
    </row>
    <row r="249" spans="1:16" x14ac:dyDescent="0.3">
      <c r="A249" s="2">
        <v>44538</v>
      </c>
      <c r="B249" s="1" t="s">
        <v>101</v>
      </c>
      <c r="C249">
        <v>14</v>
      </c>
      <c r="D249" s="1" t="s">
        <v>113</v>
      </c>
      <c r="E249" s="1" t="s">
        <v>111</v>
      </c>
      <c r="F249">
        <v>0</v>
      </c>
      <c r="G249" s="1" t="str">
        <f>VLOOKUP(InputData[[#This Row],[PRODUCT ID]],MasterData[],2,0)</f>
        <v>Product44</v>
      </c>
      <c r="H249" s="1" t="str">
        <f>VLOOKUP(InputData[[#This Row],[PRODUCT ID]],MasterData[],3,0)</f>
        <v>Category05</v>
      </c>
      <c r="I249" s="1" t="str">
        <f>VLOOKUP(InputData[[#This Row],[PRODUCT ID]],MasterData[],4,0)</f>
        <v>Kg</v>
      </c>
      <c r="J249" s="3">
        <f>VLOOKUP(InputData[[#This Row],[PRODUCT ID]],MasterData[],5,0)</f>
        <v>76</v>
      </c>
      <c r="K249" s="3">
        <f>VLOOKUP(InputData[[#This Row],[PRODUCT ID]],MasterData[],6,0)</f>
        <v>82.08</v>
      </c>
      <c r="L249" s="3">
        <f>InputData[[#This Row],[BUYING PRIZE]]*InputData[[#This Row],[QUANTITY]]</f>
        <v>1064</v>
      </c>
      <c r="M249" s="3">
        <f>InputData[[#This Row],[SELLING PRICE]]*InputData[[#This Row],[QUANTITY]]*(1-InputData[[#This Row],[DISCOUNT %]])</f>
        <v>1149.1199999999999</v>
      </c>
      <c r="N249" s="1">
        <f>DAY(InputData[[#This Row],[DATE]])</f>
        <v>8</v>
      </c>
      <c r="O249" s="1" t="str">
        <f>TEXT(InputData[[#This Row],[DATE]],"mmm")</f>
        <v>Dec</v>
      </c>
      <c r="P249" s="1">
        <f>YEAR(InputData[[#This Row],[DATE]])</f>
        <v>2021</v>
      </c>
    </row>
    <row r="250" spans="1:16" x14ac:dyDescent="0.3">
      <c r="A250" s="2">
        <v>44544</v>
      </c>
      <c r="B250" s="1" t="s">
        <v>97</v>
      </c>
      <c r="C250">
        <v>4</v>
      </c>
      <c r="D250" s="1" t="s">
        <v>113</v>
      </c>
      <c r="E250" s="1" t="s">
        <v>111</v>
      </c>
      <c r="F250">
        <v>0</v>
      </c>
      <c r="G250" s="1" t="str">
        <f>VLOOKUP(InputData[[#This Row],[PRODUCT ID]],MasterData[],2,0)</f>
        <v>Product42</v>
      </c>
      <c r="H250" s="1" t="str">
        <f>VLOOKUP(InputData[[#This Row],[PRODUCT ID]],MasterData[],3,0)</f>
        <v>Category05</v>
      </c>
      <c r="I250" s="1" t="str">
        <f>VLOOKUP(InputData[[#This Row],[PRODUCT ID]],MasterData[],4,0)</f>
        <v>Ft</v>
      </c>
      <c r="J250" s="3">
        <f>VLOOKUP(InputData[[#This Row],[PRODUCT ID]],MasterData[],5,0)</f>
        <v>120</v>
      </c>
      <c r="K250" s="3">
        <f>VLOOKUP(InputData[[#This Row],[PRODUCT ID]],MasterData[],6,0)</f>
        <v>162</v>
      </c>
      <c r="L250" s="3">
        <f>InputData[[#This Row],[BUYING PRIZE]]*InputData[[#This Row],[QUANTITY]]</f>
        <v>480</v>
      </c>
      <c r="M250" s="3">
        <f>InputData[[#This Row],[SELLING PRICE]]*InputData[[#This Row],[QUANTITY]]*(1-InputData[[#This Row],[DISCOUNT %]])</f>
        <v>648</v>
      </c>
      <c r="N250" s="1">
        <f>DAY(InputData[[#This Row],[DATE]])</f>
        <v>14</v>
      </c>
      <c r="O250" s="1" t="str">
        <f>TEXT(InputData[[#This Row],[DATE]],"mmm")</f>
        <v>Dec</v>
      </c>
      <c r="P250" s="1">
        <f>YEAR(InputData[[#This Row],[DATE]])</f>
        <v>2021</v>
      </c>
    </row>
    <row r="251" spans="1:16" x14ac:dyDescent="0.3">
      <c r="A251" s="2">
        <v>44548</v>
      </c>
      <c r="B251" s="1" t="s">
        <v>12</v>
      </c>
      <c r="C251">
        <v>2</v>
      </c>
      <c r="D251" s="1" t="s">
        <v>113</v>
      </c>
      <c r="E251" s="1" t="s">
        <v>112</v>
      </c>
      <c r="F251">
        <v>0</v>
      </c>
      <c r="G251" s="1" t="str">
        <f>VLOOKUP(InputData[[#This Row],[PRODUCT ID]],MasterData[],2,0)</f>
        <v>Product03</v>
      </c>
      <c r="H251" s="1" t="str">
        <f>VLOOKUP(InputData[[#This Row],[PRODUCT ID]],MasterData[],3,0)</f>
        <v>Category01</v>
      </c>
      <c r="I251" s="1" t="str">
        <f>VLOOKUP(InputData[[#This Row],[PRODUCT ID]],MasterData[],4,0)</f>
        <v>Kg</v>
      </c>
      <c r="J251" s="3">
        <f>VLOOKUP(InputData[[#This Row],[PRODUCT ID]],MasterData[],5,0)</f>
        <v>71</v>
      </c>
      <c r="K251" s="3">
        <f>VLOOKUP(InputData[[#This Row],[PRODUCT ID]],MasterData[],6,0)</f>
        <v>80.94</v>
      </c>
      <c r="L251" s="3">
        <f>InputData[[#This Row],[BUYING PRIZE]]*InputData[[#This Row],[QUANTITY]]</f>
        <v>142</v>
      </c>
      <c r="M251" s="3">
        <f>InputData[[#This Row],[SELLING PRICE]]*InputData[[#This Row],[QUANTITY]]*(1-InputData[[#This Row],[DISCOUNT %]])</f>
        <v>161.88</v>
      </c>
      <c r="N251" s="1">
        <f>DAY(InputData[[#This Row],[DATE]])</f>
        <v>18</v>
      </c>
      <c r="O251" s="1" t="str">
        <f>TEXT(InputData[[#This Row],[DATE]],"mmm")</f>
        <v>Dec</v>
      </c>
      <c r="P251" s="1">
        <f>YEAR(InputData[[#This Row],[DATE]])</f>
        <v>2021</v>
      </c>
    </row>
    <row r="252" spans="1:16" x14ac:dyDescent="0.3">
      <c r="A252" s="2">
        <v>44548</v>
      </c>
      <c r="B252" s="1" t="s">
        <v>55</v>
      </c>
      <c r="C252">
        <v>8</v>
      </c>
      <c r="D252" s="1" t="s">
        <v>111</v>
      </c>
      <c r="E252" s="1" t="s">
        <v>112</v>
      </c>
      <c r="F252">
        <v>0</v>
      </c>
      <c r="G252" s="1" t="str">
        <f>VLOOKUP(InputData[[#This Row],[PRODUCT ID]],MasterData[],2,0)</f>
        <v>Product22</v>
      </c>
      <c r="H252" s="1" t="str">
        <f>VLOOKUP(InputData[[#This Row],[PRODUCT ID]],MasterData[],3,0)</f>
        <v>Category03</v>
      </c>
      <c r="I252" s="1" t="str">
        <f>VLOOKUP(InputData[[#This Row],[PRODUCT ID]],MasterData[],4,0)</f>
        <v>Ft</v>
      </c>
      <c r="J252" s="3">
        <f>VLOOKUP(InputData[[#This Row],[PRODUCT ID]],MasterData[],5,0)</f>
        <v>121</v>
      </c>
      <c r="K252" s="3">
        <f>VLOOKUP(InputData[[#This Row],[PRODUCT ID]],MasterData[],6,0)</f>
        <v>141.57</v>
      </c>
      <c r="L252" s="3">
        <f>InputData[[#This Row],[BUYING PRIZE]]*InputData[[#This Row],[QUANTITY]]</f>
        <v>968</v>
      </c>
      <c r="M252" s="3">
        <f>InputData[[#This Row],[SELLING PRICE]]*InputData[[#This Row],[QUANTITY]]*(1-InputData[[#This Row],[DISCOUNT %]])</f>
        <v>1132.56</v>
      </c>
      <c r="N252" s="1">
        <f>DAY(InputData[[#This Row],[DATE]])</f>
        <v>18</v>
      </c>
      <c r="O252" s="1" t="str">
        <f>TEXT(InputData[[#This Row],[DATE]],"mmm")</f>
        <v>Dec</v>
      </c>
      <c r="P252" s="1">
        <f>YEAR(InputData[[#This Row],[DATE]])</f>
        <v>2021</v>
      </c>
    </row>
    <row r="253" spans="1:16" x14ac:dyDescent="0.3">
      <c r="A253" s="2">
        <v>44549</v>
      </c>
      <c r="B253" s="1" t="s">
        <v>57</v>
      </c>
      <c r="C253">
        <v>12</v>
      </c>
      <c r="D253" s="1" t="s">
        <v>113</v>
      </c>
      <c r="E253" s="1" t="s">
        <v>111</v>
      </c>
      <c r="F253">
        <v>0</v>
      </c>
      <c r="G253" s="1" t="str">
        <f>VLOOKUP(InputData[[#This Row],[PRODUCT ID]],MasterData[],2,0)</f>
        <v>Product23</v>
      </c>
      <c r="H253" s="1" t="str">
        <f>VLOOKUP(InputData[[#This Row],[PRODUCT ID]],MasterData[],3,0)</f>
        <v>Category03</v>
      </c>
      <c r="I253" s="1" t="str">
        <f>VLOOKUP(InputData[[#This Row],[PRODUCT ID]],MasterData[],4,0)</f>
        <v>Ft</v>
      </c>
      <c r="J253" s="3">
        <f>VLOOKUP(InputData[[#This Row],[PRODUCT ID]],MasterData[],5,0)</f>
        <v>141</v>
      </c>
      <c r="K253" s="3">
        <f>VLOOKUP(InputData[[#This Row],[PRODUCT ID]],MasterData[],6,0)</f>
        <v>149.46</v>
      </c>
      <c r="L253" s="3">
        <f>InputData[[#This Row],[BUYING PRIZE]]*InputData[[#This Row],[QUANTITY]]</f>
        <v>1692</v>
      </c>
      <c r="M253" s="3">
        <f>InputData[[#This Row],[SELLING PRICE]]*InputData[[#This Row],[QUANTITY]]*(1-InputData[[#This Row],[DISCOUNT %]])</f>
        <v>1793.52</v>
      </c>
      <c r="N253" s="1">
        <f>DAY(InputData[[#This Row],[DATE]])</f>
        <v>19</v>
      </c>
      <c r="O253" s="1" t="str">
        <f>TEXT(InputData[[#This Row],[DATE]],"mmm")</f>
        <v>Dec</v>
      </c>
      <c r="P253" s="1">
        <f>YEAR(InputData[[#This Row],[DATE]])</f>
        <v>2021</v>
      </c>
    </row>
    <row r="254" spans="1:16" x14ac:dyDescent="0.3">
      <c r="A254" s="2">
        <v>44549</v>
      </c>
      <c r="B254" s="1" t="s">
        <v>70</v>
      </c>
      <c r="C254">
        <v>3</v>
      </c>
      <c r="D254" s="1" t="s">
        <v>110</v>
      </c>
      <c r="E254" s="1" t="s">
        <v>111</v>
      </c>
      <c r="F254">
        <v>0</v>
      </c>
      <c r="G254" s="1" t="str">
        <f>VLOOKUP(InputData[[#This Row],[PRODUCT ID]],MasterData[],2,0)</f>
        <v>Product29</v>
      </c>
      <c r="H254" s="1" t="str">
        <f>VLOOKUP(InputData[[#This Row],[PRODUCT ID]],MasterData[],3,0)</f>
        <v>Category04</v>
      </c>
      <c r="I254" s="1" t="str">
        <f>VLOOKUP(InputData[[#This Row],[PRODUCT ID]],MasterData[],4,0)</f>
        <v>Lt</v>
      </c>
      <c r="J254" s="3">
        <f>VLOOKUP(InputData[[#This Row],[PRODUCT ID]],MasterData[],5,0)</f>
        <v>47</v>
      </c>
      <c r="K254" s="3">
        <f>VLOOKUP(InputData[[#This Row],[PRODUCT ID]],MasterData[],6,0)</f>
        <v>53.11</v>
      </c>
      <c r="L254" s="3">
        <f>InputData[[#This Row],[BUYING PRIZE]]*InputData[[#This Row],[QUANTITY]]</f>
        <v>141</v>
      </c>
      <c r="M254" s="3">
        <f>InputData[[#This Row],[SELLING PRICE]]*InputData[[#This Row],[QUANTITY]]*(1-InputData[[#This Row],[DISCOUNT %]])</f>
        <v>159.32999999999998</v>
      </c>
      <c r="N254" s="1">
        <f>DAY(InputData[[#This Row],[DATE]])</f>
        <v>19</v>
      </c>
      <c r="O254" s="1" t="str">
        <f>TEXT(InputData[[#This Row],[DATE]],"mmm")</f>
        <v>Dec</v>
      </c>
      <c r="P254" s="1">
        <f>YEAR(InputData[[#This Row],[DATE]])</f>
        <v>2021</v>
      </c>
    </row>
    <row r="255" spans="1:16" x14ac:dyDescent="0.3">
      <c r="A255" s="2">
        <v>44549</v>
      </c>
      <c r="B255" s="1" t="s">
        <v>32</v>
      </c>
      <c r="C255">
        <v>10</v>
      </c>
      <c r="D255" s="1" t="s">
        <v>111</v>
      </c>
      <c r="E255" s="1" t="s">
        <v>111</v>
      </c>
      <c r="F255">
        <v>0</v>
      </c>
      <c r="G255" s="1" t="str">
        <f>VLOOKUP(InputData[[#This Row],[PRODUCT ID]],MasterData[],2,0)</f>
        <v>Product11</v>
      </c>
      <c r="H255" s="1" t="str">
        <f>VLOOKUP(InputData[[#This Row],[PRODUCT ID]],MasterData[],3,0)</f>
        <v>Category02</v>
      </c>
      <c r="I255" s="1" t="str">
        <f>VLOOKUP(InputData[[#This Row],[PRODUCT ID]],MasterData[],4,0)</f>
        <v>Lt</v>
      </c>
      <c r="J255" s="3">
        <f>VLOOKUP(InputData[[#This Row],[PRODUCT ID]],MasterData[],5,0)</f>
        <v>44</v>
      </c>
      <c r="K255" s="3">
        <f>VLOOKUP(InputData[[#This Row],[PRODUCT ID]],MasterData[],6,0)</f>
        <v>48.4</v>
      </c>
      <c r="L255" s="3">
        <f>InputData[[#This Row],[BUYING PRIZE]]*InputData[[#This Row],[QUANTITY]]</f>
        <v>440</v>
      </c>
      <c r="M255" s="3">
        <f>InputData[[#This Row],[SELLING PRICE]]*InputData[[#This Row],[QUANTITY]]*(1-InputData[[#This Row],[DISCOUNT %]])</f>
        <v>484</v>
      </c>
      <c r="N255" s="1">
        <f>DAY(InputData[[#This Row],[DATE]])</f>
        <v>19</v>
      </c>
      <c r="O255" s="1" t="str">
        <f>TEXT(InputData[[#This Row],[DATE]],"mmm")</f>
        <v>Dec</v>
      </c>
      <c r="P255" s="1">
        <f>YEAR(InputData[[#This Row],[DATE]])</f>
        <v>2021</v>
      </c>
    </row>
    <row r="256" spans="1:16" x14ac:dyDescent="0.3">
      <c r="A256" s="2">
        <v>44550</v>
      </c>
      <c r="B256" s="1" t="s">
        <v>34</v>
      </c>
      <c r="C256">
        <v>14</v>
      </c>
      <c r="D256" s="1" t="s">
        <v>113</v>
      </c>
      <c r="E256" s="1" t="s">
        <v>111</v>
      </c>
      <c r="F256">
        <v>0</v>
      </c>
      <c r="G256" s="1" t="str">
        <f>VLOOKUP(InputData[[#This Row],[PRODUCT ID]],MasterData[],2,0)</f>
        <v>Product12</v>
      </c>
      <c r="H256" s="1" t="str">
        <f>VLOOKUP(InputData[[#This Row],[PRODUCT ID]],MasterData[],3,0)</f>
        <v>Category02</v>
      </c>
      <c r="I256" s="1" t="str">
        <f>VLOOKUP(InputData[[#This Row],[PRODUCT ID]],MasterData[],4,0)</f>
        <v>Kg</v>
      </c>
      <c r="J256" s="3">
        <f>VLOOKUP(InputData[[#This Row],[PRODUCT ID]],MasterData[],5,0)</f>
        <v>73</v>
      </c>
      <c r="K256" s="3">
        <f>VLOOKUP(InputData[[#This Row],[PRODUCT ID]],MasterData[],6,0)</f>
        <v>94.17</v>
      </c>
      <c r="L256" s="3">
        <f>InputData[[#This Row],[BUYING PRIZE]]*InputData[[#This Row],[QUANTITY]]</f>
        <v>1022</v>
      </c>
      <c r="M256" s="3">
        <f>InputData[[#This Row],[SELLING PRICE]]*InputData[[#This Row],[QUANTITY]]*(1-InputData[[#This Row],[DISCOUNT %]])</f>
        <v>1318.38</v>
      </c>
      <c r="N256" s="1">
        <f>DAY(InputData[[#This Row],[DATE]])</f>
        <v>20</v>
      </c>
      <c r="O256" s="1" t="str">
        <f>TEXT(InputData[[#This Row],[DATE]],"mmm")</f>
        <v>Dec</v>
      </c>
      <c r="P256" s="1">
        <f>YEAR(InputData[[#This Row],[DATE]])</f>
        <v>2021</v>
      </c>
    </row>
    <row r="257" spans="1:16" x14ac:dyDescent="0.3">
      <c r="A257" s="2">
        <v>44551</v>
      </c>
      <c r="B257" s="1" t="s">
        <v>63</v>
      </c>
      <c r="C257">
        <v>10</v>
      </c>
      <c r="D257" s="1" t="s">
        <v>111</v>
      </c>
      <c r="E257" s="1" t="s">
        <v>112</v>
      </c>
      <c r="F257">
        <v>0</v>
      </c>
      <c r="G257" s="1" t="str">
        <f>VLOOKUP(InputData[[#This Row],[PRODUCT ID]],MasterData[],2,0)</f>
        <v>Product26</v>
      </c>
      <c r="H257" s="1" t="str">
        <f>VLOOKUP(InputData[[#This Row],[PRODUCT ID]],MasterData[],3,0)</f>
        <v>Category04</v>
      </c>
      <c r="I257" s="1" t="str">
        <f>VLOOKUP(InputData[[#This Row],[PRODUCT ID]],MasterData[],4,0)</f>
        <v>No.</v>
      </c>
      <c r="J257" s="3">
        <f>VLOOKUP(InputData[[#This Row],[PRODUCT ID]],MasterData[],5,0)</f>
        <v>18</v>
      </c>
      <c r="K257" s="3">
        <f>VLOOKUP(InputData[[#This Row],[PRODUCT ID]],MasterData[],6,0)</f>
        <v>24.66</v>
      </c>
      <c r="L257" s="3">
        <f>InputData[[#This Row],[BUYING PRIZE]]*InputData[[#This Row],[QUANTITY]]</f>
        <v>180</v>
      </c>
      <c r="M257" s="3">
        <f>InputData[[#This Row],[SELLING PRICE]]*InputData[[#This Row],[QUANTITY]]*(1-InputData[[#This Row],[DISCOUNT %]])</f>
        <v>246.6</v>
      </c>
      <c r="N257" s="1">
        <f>DAY(InputData[[#This Row],[DATE]])</f>
        <v>21</v>
      </c>
      <c r="O257" s="1" t="str">
        <f>TEXT(InputData[[#This Row],[DATE]],"mmm")</f>
        <v>Dec</v>
      </c>
      <c r="P257" s="1">
        <f>YEAR(InputData[[#This Row],[DATE]])</f>
        <v>2021</v>
      </c>
    </row>
    <row r="258" spans="1:16" x14ac:dyDescent="0.3">
      <c r="A258" s="2">
        <v>44554</v>
      </c>
      <c r="B258" s="1" t="s">
        <v>97</v>
      </c>
      <c r="C258">
        <v>8</v>
      </c>
      <c r="D258" s="1" t="s">
        <v>110</v>
      </c>
      <c r="E258" s="1" t="s">
        <v>112</v>
      </c>
      <c r="F258">
        <v>0</v>
      </c>
      <c r="G258" s="1" t="str">
        <f>VLOOKUP(InputData[[#This Row],[PRODUCT ID]],MasterData[],2,0)</f>
        <v>Product42</v>
      </c>
      <c r="H258" s="1" t="str">
        <f>VLOOKUP(InputData[[#This Row],[PRODUCT ID]],MasterData[],3,0)</f>
        <v>Category05</v>
      </c>
      <c r="I258" s="1" t="str">
        <f>VLOOKUP(InputData[[#This Row],[PRODUCT ID]],MasterData[],4,0)</f>
        <v>Ft</v>
      </c>
      <c r="J258" s="3">
        <f>VLOOKUP(InputData[[#This Row],[PRODUCT ID]],MasterData[],5,0)</f>
        <v>120</v>
      </c>
      <c r="K258" s="3">
        <f>VLOOKUP(InputData[[#This Row],[PRODUCT ID]],MasterData[],6,0)</f>
        <v>162</v>
      </c>
      <c r="L258" s="3">
        <f>InputData[[#This Row],[BUYING PRIZE]]*InputData[[#This Row],[QUANTITY]]</f>
        <v>960</v>
      </c>
      <c r="M258" s="3">
        <f>InputData[[#This Row],[SELLING PRICE]]*InputData[[#This Row],[QUANTITY]]*(1-InputData[[#This Row],[DISCOUNT %]])</f>
        <v>1296</v>
      </c>
      <c r="N258" s="1">
        <f>DAY(InputData[[#This Row],[DATE]])</f>
        <v>24</v>
      </c>
      <c r="O258" s="1" t="str">
        <f>TEXT(InputData[[#This Row],[DATE]],"mmm")</f>
        <v>Dec</v>
      </c>
      <c r="P258" s="1">
        <f>YEAR(InputData[[#This Row],[DATE]])</f>
        <v>2021</v>
      </c>
    </row>
    <row r="259" spans="1:16" x14ac:dyDescent="0.3">
      <c r="A259" s="2">
        <v>44554</v>
      </c>
      <c r="B259" s="1" t="s">
        <v>84</v>
      </c>
      <c r="C259">
        <v>8</v>
      </c>
      <c r="D259" s="1" t="s">
        <v>110</v>
      </c>
      <c r="E259" s="1" t="s">
        <v>111</v>
      </c>
      <c r="F259">
        <v>0</v>
      </c>
      <c r="G259" s="1" t="str">
        <f>VLOOKUP(InputData[[#This Row],[PRODUCT ID]],MasterData[],2,0)</f>
        <v>Product36</v>
      </c>
      <c r="H259" s="1" t="str">
        <f>VLOOKUP(InputData[[#This Row],[PRODUCT ID]],MasterData[],3,0)</f>
        <v>Category04</v>
      </c>
      <c r="I259" s="1" t="str">
        <f>VLOOKUP(InputData[[#This Row],[PRODUCT ID]],MasterData[],4,0)</f>
        <v>Kg</v>
      </c>
      <c r="J259" s="3">
        <f>VLOOKUP(InputData[[#This Row],[PRODUCT ID]],MasterData[],5,0)</f>
        <v>90</v>
      </c>
      <c r="K259" s="3">
        <f>VLOOKUP(InputData[[#This Row],[PRODUCT ID]],MasterData[],6,0)</f>
        <v>96.3</v>
      </c>
      <c r="L259" s="3">
        <f>InputData[[#This Row],[BUYING PRIZE]]*InputData[[#This Row],[QUANTITY]]</f>
        <v>720</v>
      </c>
      <c r="M259" s="3">
        <f>InputData[[#This Row],[SELLING PRICE]]*InputData[[#This Row],[QUANTITY]]*(1-InputData[[#This Row],[DISCOUNT %]])</f>
        <v>770.4</v>
      </c>
      <c r="N259" s="1">
        <f>DAY(InputData[[#This Row],[DATE]])</f>
        <v>24</v>
      </c>
      <c r="O259" s="1" t="str">
        <f>TEXT(InputData[[#This Row],[DATE]],"mmm")</f>
        <v>Dec</v>
      </c>
      <c r="P259" s="1">
        <f>YEAR(InputData[[#This Row],[DATE]])</f>
        <v>2021</v>
      </c>
    </row>
    <row r="260" spans="1:16" x14ac:dyDescent="0.3">
      <c r="A260" s="2">
        <v>44556</v>
      </c>
      <c r="B260" s="1" t="s">
        <v>95</v>
      </c>
      <c r="C260">
        <v>14</v>
      </c>
      <c r="D260" s="1" t="s">
        <v>111</v>
      </c>
      <c r="E260" s="1" t="s">
        <v>112</v>
      </c>
      <c r="F260">
        <v>0</v>
      </c>
      <c r="G260" s="1" t="str">
        <f>VLOOKUP(InputData[[#This Row],[PRODUCT ID]],MasterData[],2,0)</f>
        <v>Product41</v>
      </c>
      <c r="H260" s="1" t="str">
        <f>VLOOKUP(InputData[[#This Row],[PRODUCT ID]],MasterData[],3,0)</f>
        <v>Category05</v>
      </c>
      <c r="I260" s="1" t="str">
        <f>VLOOKUP(InputData[[#This Row],[PRODUCT ID]],MasterData[],4,0)</f>
        <v>Ft</v>
      </c>
      <c r="J260" s="3">
        <f>VLOOKUP(InputData[[#This Row],[PRODUCT ID]],MasterData[],5,0)</f>
        <v>138</v>
      </c>
      <c r="K260" s="3">
        <f>VLOOKUP(InputData[[#This Row],[PRODUCT ID]],MasterData[],6,0)</f>
        <v>173.88</v>
      </c>
      <c r="L260" s="3">
        <f>InputData[[#This Row],[BUYING PRIZE]]*InputData[[#This Row],[QUANTITY]]</f>
        <v>1932</v>
      </c>
      <c r="M260" s="3">
        <f>InputData[[#This Row],[SELLING PRICE]]*InputData[[#This Row],[QUANTITY]]*(1-InputData[[#This Row],[DISCOUNT %]])</f>
        <v>2434.3199999999997</v>
      </c>
      <c r="N260" s="1">
        <f>DAY(InputData[[#This Row],[DATE]])</f>
        <v>26</v>
      </c>
      <c r="O260" s="1" t="str">
        <f>TEXT(InputData[[#This Row],[DATE]],"mmm")</f>
        <v>Dec</v>
      </c>
      <c r="P260" s="1">
        <f>YEAR(InputData[[#This Row],[DATE]])</f>
        <v>2021</v>
      </c>
    </row>
    <row r="261" spans="1:16" x14ac:dyDescent="0.3">
      <c r="A261" s="2">
        <v>44557</v>
      </c>
      <c r="B261" s="1" t="s">
        <v>70</v>
      </c>
      <c r="C261">
        <v>14</v>
      </c>
      <c r="D261" s="1" t="s">
        <v>113</v>
      </c>
      <c r="E261" s="1" t="s">
        <v>112</v>
      </c>
      <c r="F261">
        <v>0</v>
      </c>
      <c r="G261" s="1" t="str">
        <f>VLOOKUP(InputData[[#This Row],[PRODUCT ID]],MasterData[],2,0)</f>
        <v>Product29</v>
      </c>
      <c r="H261" s="1" t="str">
        <f>VLOOKUP(InputData[[#This Row],[PRODUCT ID]],MasterData[],3,0)</f>
        <v>Category04</v>
      </c>
      <c r="I261" s="1" t="str">
        <f>VLOOKUP(InputData[[#This Row],[PRODUCT ID]],MasterData[],4,0)</f>
        <v>Lt</v>
      </c>
      <c r="J261" s="3">
        <f>VLOOKUP(InputData[[#This Row],[PRODUCT ID]],MasterData[],5,0)</f>
        <v>47</v>
      </c>
      <c r="K261" s="3">
        <f>VLOOKUP(InputData[[#This Row],[PRODUCT ID]],MasterData[],6,0)</f>
        <v>53.11</v>
      </c>
      <c r="L261" s="3">
        <f>InputData[[#This Row],[BUYING PRIZE]]*InputData[[#This Row],[QUANTITY]]</f>
        <v>658</v>
      </c>
      <c r="M261" s="3">
        <f>InputData[[#This Row],[SELLING PRICE]]*InputData[[#This Row],[QUANTITY]]*(1-InputData[[#This Row],[DISCOUNT %]])</f>
        <v>743.54</v>
      </c>
      <c r="N261" s="1">
        <f>DAY(InputData[[#This Row],[DATE]])</f>
        <v>27</v>
      </c>
      <c r="O261" s="1" t="str">
        <f>TEXT(InputData[[#This Row],[DATE]],"mmm")</f>
        <v>Dec</v>
      </c>
      <c r="P261" s="1">
        <f>YEAR(InputData[[#This Row],[DATE]])</f>
        <v>2021</v>
      </c>
    </row>
    <row r="262" spans="1:16" x14ac:dyDescent="0.3">
      <c r="A262" s="2">
        <v>44558</v>
      </c>
      <c r="B262" s="1" t="s">
        <v>70</v>
      </c>
      <c r="C262">
        <v>6</v>
      </c>
      <c r="D262" s="1" t="s">
        <v>113</v>
      </c>
      <c r="E262" s="1" t="s">
        <v>112</v>
      </c>
      <c r="F262">
        <v>0</v>
      </c>
      <c r="G262" s="1" t="str">
        <f>VLOOKUP(InputData[[#This Row],[PRODUCT ID]],MasterData[],2,0)</f>
        <v>Product29</v>
      </c>
      <c r="H262" s="1" t="str">
        <f>VLOOKUP(InputData[[#This Row],[PRODUCT ID]],MasterData[],3,0)</f>
        <v>Category04</v>
      </c>
      <c r="I262" s="1" t="str">
        <f>VLOOKUP(InputData[[#This Row],[PRODUCT ID]],MasterData[],4,0)</f>
        <v>Lt</v>
      </c>
      <c r="J262" s="3">
        <f>VLOOKUP(InputData[[#This Row],[PRODUCT ID]],MasterData[],5,0)</f>
        <v>47</v>
      </c>
      <c r="K262" s="3">
        <f>VLOOKUP(InputData[[#This Row],[PRODUCT ID]],MasterData[],6,0)</f>
        <v>53.11</v>
      </c>
      <c r="L262" s="3">
        <f>InputData[[#This Row],[BUYING PRIZE]]*InputData[[#This Row],[QUANTITY]]</f>
        <v>282</v>
      </c>
      <c r="M262" s="3">
        <f>InputData[[#This Row],[SELLING PRICE]]*InputData[[#This Row],[QUANTITY]]*(1-InputData[[#This Row],[DISCOUNT %]])</f>
        <v>318.65999999999997</v>
      </c>
      <c r="N262" s="1">
        <f>DAY(InputData[[#This Row],[DATE]])</f>
        <v>28</v>
      </c>
      <c r="O262" s="1" t="str">
        <f>TEXT(InputData[[#This Row],[DATE]],"mmm")</f>
        <v>Dec</v>
      </c>
      <c r="P262" s="1">
        <f>YEAR(InputData[[#This Row],[DATE]])</f>
        <v>2021</v>
      </c>
    </row>
    <row r="263" spans="1:16" x14ac:dyDescent="0.3">
      <c r="A263" s="2">
        <v>44560</v>
      </c>
      <c r="B263" s="1" t="s">
        <v>29</v>
      </c>
      <c r="C263">
        <v>13</v>
      </c>
      <c r="D263" s="1" t="s">
        <v>111</v>
      </c>
      <c r="E263" s="1" t="s">
        <v>111</v>
      </c>
      <c r="F263">
        <v>0</v>
      </c>
      <c r="G263" s="1" t="str">
        <f>VLOOKUP(InputData[[#This Row],[PRODUCT ID]],MasterData[],2,0)</f>
        <v>Product10</v>
      </c>
      <c r="H263" s="1" t="str">
        <f>VLOOKUP(InputData[[#This Row],[PRODUCT ID]],MasterData[],3,0)</f>
        <v>Category02</v>
      </c>
      <c r="I263" s="1" t="str">
        <f>VLOOKUP(InputData[[#This Row],[PRODUCT ID]],MasterData[],4,0)</f>
        <v>Ft</v>
      </c>
      <c r="J263" s="3">
        <f>VLOOKUP(InputData[[#This Row],[PRODUCT ID]],MasterData[],5,0)</f>
        <v>148</v>
      </c>
      <c r="K263" s="3">
        <f>VLOOKUP(InputData[[#This Row],[PRODUCT ID]],MasterData[],6,0)</f>
        <v>164.28</v>
      </c>
      <c r="L263" s="3">
        <f>InputData[[#This Row],[BUYING PRIZE]]*InputData[[#This Row],[QUANTITY]]</f>
        <v>1924</v>
      </c>
      <c r="M263" s="3">
        <f>InputData[[#This Row],[SELLING PRICE]]*InputData[[#This Row],[QUANTITY]]*(1-InputData[[#This Row],[DISCOUNT %]])</f>
        <v>2135.64</v>
      </c>
      <c r="N263" s="1">
        <f>DAY(InputData[[#This Row],[DATE]])</f>
        <v>30</v>
      </c>
      <c r="O263" s="1" t="str">
        <f>TEXT(InputData[[#This Row],[DATE]],"mmm")</f>
        <v>Dec</v>
      </c>
      <c r="P263" s="1">
        <f>YEAR(InputData[[#This Row],[DATE]])</f>
        <v>2021</v>
      </c>
    </row>
    <row r="264" spans="1:16" x14ac:dyDescent="0.3">
      <c r="A264" s="2">
        <v>44562</v>
      </c>
      <c r="B264" s="1" t="s">
        <v>55</v>
      </c>
      <c r="C264">
        <v>1</v>
      </c>
      <c r="D264" s="1" t="s">
        <v>110</v>
      </c>
      <c r="E264" s="1" t="s">
        <v>112</v>
      </c>
      <c r="F264">
        <v>0</v>
      </c>
      <c r="G264" s="1" t="str">
        <f>VLOOKUP(InputData[[#This Row],[PRODUCT ID]],MasterData[],2,0)</f>
        <v>Product22</v>
      </c>
      <c r="H264" s="1" t="str">
        <f>VLOOKUP(InputData[[#This Row],[PRODUCT ID]],MasterData[],3,0)</f>
        <v>Category03</v>
      </c>
      <c r="I264" s="1" t="str">
        <f>VLOOKUP(InputData[[#This Row],[PRODUCT ID]],MasterData[],4,0)</f>
        <v>Ft</v>
      </c>
      <c r="J264" s="3">
        <f>VLOOKUP(InputData[[#This Row],[PRODUCT ID]],MasterData[],5,0)</f>
        <v>121</v>
      </c>
      <c r="K264" s="3">
        <f>VLOOKUP(InputData[[#This Row],[PRODUCT ID]],MasterData[],6,0)</f>
        <v>141.57</v>
      </c>
      <c r="L264" s="3">
        <f>InputData[[#This Row],[BUYING PRIZE]]*InputData[[#This Row],[QUANTITY]]</f>
        <v>121</v>
      </c>
      <c r="M264" s="3">
        <f>InputData[[#This Row],[SELLING PRICE]]*InputData[[#This Row],[QUANTITY]]*(1-InputData[[#This Row],[DISCOUNT %]])</f>
        <v>141.57</v>
      </c>
      <c r="N264" s="1">
        <f>DAY(InputData[[#This Row],[DATE]])</f>
        <v>1</v>
      </c>
      <c r="O264" s="1" t="str">
        <f>TEXT(InputData[[#This Row],[DATE]],"mmm")</f>
        <v>Jan</v>
      </c>
      <c r="P264" s="1">
        <f>YEAR(InputData[[#This Row],[DATE]])</f>
        <v>2022</v>
      </c>
    </row>
    <row r="265" spans="1:16" x14ac:dyDescent="0.3">
      <c r="A265" s="2">
        <v>44563</v>
      </c>
      <c r="B265" s="1" t="s">
        <v>29</v>
      </c>
      <c r="C265">
        <v>7</v>
      </c>
      <c r="D265" s="1" t="s">
        <v>113</v>
      </c>
      <c r="E265" s="1" t="s">
        <v>112</v>
      </c>
      <c r="F265">
        <v>0</v>
      </c>
      <c r="G265" s="1" t="str">
        <f>VLOOKUP(InputData[[#This Row],[PRODUCT ID]],MasterData[],2,0)</f>
        <v>Product10</v>
      </c>
      <c r="H265" s="1" t="str">
        <f>VLOOKUP(InputData[[#This Row],[PRODUCT ID]],MasterData[],3,0)</f>
        <v>Category02</v>
      </c>
      <c r="I265" s="1" t="str">
        <f>VLOOKUP(InputData[[#This Row],[PRODUCT ID]],MasterData[],4,0)</f>
        <v>Ft</v>
      </c>
      <c r="J265" s="3">
        <f>VLOOKUP(InputData[[#This Row],[PRODUCT ID]],MasterData[],5,0)</f>
        <v>148</v>
      </c>
      <c r="K265" s="3">
        <f>VLOOKUP(InputData[[#This Row],[PRODUCT ID]],MasterData[],6,0)</f>
        <v>164.28</v>
      </c>
      <c r="L265" s="3">
        <f>InputData[[#This Row],[BUYING PRIZE]]*InputData[[#This Row],[QUANTITY]]</f>
        <v>1036</v>
      </c>
      <c r="M265" s="3">
        <f>InputData[[#This Row],[SELLING PRICE]]*InputData[[#This Row],[QUANTITY]]*(1-InputData[[#This Row],[DISCOUNT %]])</f>
        <v>1149.96</v>
      </c>
      <c r="N265" s="1">
        <f>DAY(InputData[[#This Row],[DATE]])</f>
        <v>2</v>
      </c>
      <c r="O265" s="1" t="str">
        <f>TEXT(InputData[[#This Row],[DATE]],"mmm")</f>
        <v>Jan</v>
      </c>
      <c r="P265" s="1">
        <f>YEAR(InputData[[#This Row],[DATE]])</f>
        <v>2022</v>
      </c>
    </row>
    <row r="266" spans="1:16" x14ac:dyDescent="0.3">
      <c r="A266" s="2">
        <v>44563</v>
      </c>
      <c r="B266" s="1" t="s">
        <v>40</v>
      </c>
      <c r="C266">
        <v>2</v>
      </c>
      <c r="D266" s="1" t="s">
        <v>111</v>
      </c>
      <c r="E266" s="1" t="s">
        <v>112</v>
      </c>
      <c r="F266">
        <v>0</v>
      </c>
      <c r="G266" s="1" t="str">
        <f>VLOOKUP(InputData[[#This Row],[PRODUCT ID]],MasterData[],2,0)</f>
        <v>Product15</v>
      </c>
      <c r="H266" s="1" t="str">
        <f>VLOOKUP(InputData[[#This Row],[PRODUCT ID]],MasterData[],3,0)</f>
        <v>Category02</v>
      </c>
      <c r="I266" s="1" t="str">
        <f>VLOOKUP(InputData[[#This Row],[PRODUCT ID]],MasterData[],4,0)</f>
        <v>No.</v>
      </c>
      <c r="J266" s="3">
        <f>VLOOKUP(InputData[[#This Row],[PRODUCT ID]],MasterData[],5,0)</f>
        <v>12</v>
      </c>
      <c r="K266" s="3">
        <f>VLOOKUP(InputData[[#This Row],[PRODUCT ID]],MasterData[],6,0)</f>
        <v>15.719999999999999</v>
      </c>
      <c r="L266" s="3">
        <f>InputData[[#This Row],[BUYING PRIZE]]*InputData[[#This Row],[QUANTITY]]</f>
        <v>24</v>
      </c>
      <c r="M266" s="3">
        <f>InputData[[#This Row],[SELLING PRICE]]*InputData[[#This Row],[QUANTITY]]*(1-InputData[[#This Row],[DISCOUNT %]])</f>
        <v>31.439999999999998</v>
      </c>
      <c r="N266" s="1">
        <f>DAY(InputData[[#This Row],[DATE]])</f>
        <v>2</v>
      </c>
      <c r="O266" s="1" t="str">
        <f>TEXT(InputData[[#This Row],[DATE]],"mmm")</f>
        <v>Jan</v>
      </c>
      <c r="P266" s="1">
        <f>YEAR(InputData[[#This Row],[DATE]])</f>
        <v>2022</v>
      </c>
    </row>
    <row r="267" spans="1:16" x14ac:dyDescent="0.3">
      <c r="A267" s="2">
        <v>44563</v>
      </c>
      <c r="B267" s="1" t="s">
        <v>78</v>
      </c>
      <c r="C267">
        <v>1</v>
      </c>
      <c r="D267" s="1" t="s">
        <v>113</v>
      </c>
      <c r="E267" s="1" t="s">
        <v>112</v>
      </c>
      <c r="F267">
        <v>0</v>
      </c>
      <c r="G267" s="1" t="str">
        <f>VLOOKUP(InputData[[#This Row],[PRODUCT ID]],MasterData[],2,0)</f>
        <v>Product33</v>
      </c>
      <c r="H267" s="1" t="str">
        <f>VLOOKUP(InputData[[#This Row],[PRODUCT ID]],MasterData[],3,0)</f>
        <v>Category04</v>
      </c>
      <c r="I267" s="1" t="str">
        <f>VLOOKUP(InputData[[#This Row],[PRODUCT ID]],MasterData[],4,0)</f>
        <v>Kg</v>
      </c>
      <c r="J267" s="3">
        <f>VLOOKUP(InputData[[#This Row],[PRODUCT ID]],MasterData[],5,0)</f>
        <v>95</v>
      </c>
      <c r="K267" s="3">
        <f>VLOOKUP(InputData[[#This Row],[PRODUCT ID]],MasterData[],6,0)</f>
        <v>119.7</v>
      </c>
      <c r="L267" s="3">
        <f>InputData[[#This Row],[BUYING PRIZE]]*InputData[[#This Row],[QUANTITY]]</f>
        <v>95</v>
      </c>
      <c r="M267" s="3">
        <f>InputData[[#This Row],[SELLING PRICE]]*InputData[[#This Row],[QUANTITY]]*(1-InputData[[#This Row],[DISCOUNT %]])</f>
        <v>119.7</v>
      </c>
      <c r="N267" s="1">
        <f>DAY(InputData[[#This Row],[DATE]])</f>
        <v>2</v>
      </c>
      <c r="O267" s="1" t="str">
        <f>TEXT(InputData[[#This Row],[DATE]],"mmm")</f>
        <v>Jan</v>
      </c>
      <c r="P267" s="1">
        <f>YEAR(InputData[[#This Row],[DATE]])</f>
        <v>2022</v>
      </c>
    </row>
    <row r="268" spans="1:16" x14ac:dyDescent="0.3">
      <c r="A268" s="2">
        <v>44564</v>
      </c>
      <c r="B268" s="1" t="s">
        <v>99</v>
      </c>
      <c r="C268">
        <v>9</v>
      </c>
      <c r="D268" s="1" t="s">
        <v>113</v>
      </c>
      <c r="E268" s="1" t="s">
        <v>112</v>
      </c>
      <c r="F268">
        <v>0</v>
      </c>
      <c r="G268" s="1" t="str">
        <f>VLOOKUP(InputData[[#This Row],[PRODUCT ID]],MasterData[],2,0)</f>
        <v>Product43</v>
      </c>
      <c r="H268" s="1" t="str">
        <f>VLOOKUP(InputData[[#This Row],[PRODUCT ID]],MasterData[],3,0)</f>
        <v>Category05</v>
      </c>
      <c r="I268" s="1" t="str">
        <f>VLOOKUP(InputData[[#This Row],[PRODUCT ID]],MasterData[],4,0)</f>
        <v>Kg</v>
      </c>
      <c r="J268" s="3">
        <f>VLOOKUP(InputData[[#This Row],[PRODUCT ID]],MasterData[],5,0)</f>
        <v>67</v>
      </c>
      <c r="K268" s="3">
        <f>VLOOKUP(InputData[[#This Row],[PRODUCT ID]],MasterData[],6,0)</f>
        <v>83.08</v>
      </c>
      <c r="L268" s="3">
        <f>InputData[[#This Row],[BUYING PRIZE]]*InputData[[#This Row],[QUANTITY]]</f>
        <v>603</v>
      </c>
      <c r="M268" s="3">
        <f>InputData[[#This Row],[SELLING PRICE]]*InputData[[#This Row],[QUANTITY]]*(1-InputData[[#This Row],[DISCOUNT %]])</f>
        <v>747.72</v>
      </c>
      <c r="N268" s="1">
        <f>DAY(InputData[[#This Row],[DATE]])</f>
        <v>3</v>
      </c>
      <c r="O268" s="1" t="str">
        <f>TEXT(InputData[[#This Row],[DATE]],"mmm")</f>
        <v>Jan</v>
      </c>
      <c r="P268" s="1">
        <f>YEAR(InputData[[#This Row],[DATE]])</f>
        <v>2022</v>
      </c>
    </row>
    <row r="269" spans="1:16" x14ac:dyDescent="0.3">
      <c r="A269" s="2">
        <v>44565</v>
      </c>
      <c r="B269" s="1" t="s">
        <v>34</v>
      </c>
      <c r="C269">
        <v>8</v>
      </c>
      <c r="D269" s="1" t="s">
        <v>113</v>
      </c>
      <c r="E269" s="1" t="s">
        <v>111</v>
      </c>
      <c r="F269">
        <v>0</v>
      </c>
      <c r="G269" s="1" t="str">
        <f>VLOOKUP(InputData[[#This Row],[PRODUCT ID]],MasterData[],2,0)</f>
        <v>Product12</v>
      </c>
      <c r="H269" s="1" t="str">
        <f>VLOOKUP(InputData[[#This Row],[PRODUCT ID]],MasterData[],3,0)</f>
        <v>Category02</v>
      </c>
      <c r="I269" s="1" t="str">
        <f>VLOOKUP(InputData[[#This Row],[PRODUCT ID]],MasterData[],4,0)</f>
        <v>Kg</v>
      </c>
      <c r="J269" s="3">
        <f>VLOOKUP(InputData[[#This Row],[PRODUCT ID]],MasterData[],5,0)</f>
        <v>73</v>
      </c>
      <c r="K269" s="3">
        <f>VLOOKUP(InputData[[#This Row],[PRODUCT ID]],MasterData[],6,0)</f>
        <v>94.17</v>
      </c>
      <c r="L269" s="3">
        <f>InputData[[#This Row],[BUYING PRIZE]]*InputData[[#This Row],[QUANTITY]]</f>
        <v>584</v>
      </c>
      <c r="M269" s="3">
        <f>InputData[[#This Row],[SELLING PRICE]]*InputData[[#This Row],[QUANTITY]]*(1-InputData[[#This Row],[DISCOUNT %]])</f>
        <v>753.36</v>
      </c>
      <c r="N269" s="1">
        <f>DAY(InputData[[#This Row],[DATE]])</f>
        <v>4</v>
      </c>
      <c r="O269" s="1" t="str">
        <f>TEXT(InputData[[#This Row],[DATE]],"mmm")</f>
        <v>Jan</v>
      </c>
      <c r="P269" s="1">
        <f>YEAR(InputData[[#This Row],[DATE]])</f>
        <v>2022</v>
      </c>
    </row>
    <row r="270" spans="1:16" x14ac:dyDescent="0.3">
      <c r="A270" s="2">
        <v>44565</v>
      </c>
      <c r="B270" s="1" t="s">
        <v>70</v>
      </c>
      <c r="C270">
        <v>1</v>
      </c>
      <c r="D270" s="1" t="s">
        <v>111</v>
      </c>
      <c r="E270" s="1" t="s">
        <v>111</v>
      </c>
      <c r="F270">
        <v>0</v>
      </c>
      <c r="G270" s="1" t="str">
        <f>VLOOKUP(InputData[[#This Row],[PRODUCT ID]],MasterData[],2,0)</f>
        <v>Product29</v>
      </c>
      <c r="H270" s="1" t="str">
        <f>VLOOKUP(InputData[[#This Row],[PRODUCT ID]],MasterData[],3,0)</f>
        <v>Category04</v>
      </c>
      <c r="I270" s="1" t="str">
        <f>VLOOKUP(InputData[[#This Row],[PRODUCT ID]],MasterData[],4,0)</f>
        <v>Lt</v>
      </c>
      <c r="J270" s="3">
        <f>VLOOKUP(InputData[[#This Row],[PRODUCT ID]],MasterData[],5,0)</f>
        <v>47</v>
      </c>
      <c r="K270" s="3">
        <f>VLOOKUP(InputData[[#This Row],[PRODUCT ID]],MasterData[],6,0)</f>
        <v>53.11</v>
      </c>
      <c r="L270" s="3">
        <f>InputData[[#This Row],[BUYING PRIZE]]*InputData[[#This Row],[QUANTITY]]</f>
        <v>47</v>
      </c>
      <c r="M270" s="3">
        <f>InputData[[#This Row],[SELLING PRICE]]*InputData[[#This Row],[QUANTITY]]*(1-InputData[[#This Row],[DISCOUNT %]])</f>
        <v>53.11</v>
      </c>
      <c r="N270" s="1">
        <f>DAY(InputData[[#This Row],[DATE]])</f>
        <v>4</v>
      </c>
      <c r="O270" s="1" t="str">
        <f>TEXT(InputData[[#This Row],[DATE]],"mmm")</f>
        <v>Jan</v>
      </c>
      <c r="P270" s="1">
        <f>YEAR(InputData[[#This Row],[DATE]])</f>
        <v>2022</v>
      </c>
    </row>
    <row r="271" spans="1:16" x14ac:dyDescent="0.3">
      <c r="A271" s="2">
        <v>44570</v>
      </c>
      <c r="B271" s="1" t="s">
        <v>76</v>
      </c>
      <c r="C271">
        <v>12</v>
      </c>
      <c r="D271" s="1" t="s">
        <v>113</v>
      </c>
      <c r="E271" s="1" t="s">
        <v>111</v>
      </c>
      <c r="F271">
        <v>0</v>
      </c>
      <c r="G271" s="1" t="str">
        <f>VLOOKUP(InputData[[#This Row],[PRODUCT ID]],MasterData[],2,0)</f>
        <v>Product32</v>
      </c>
      <c r="H271" s="1" t="str">
        <f>VLOOKUP(InputData[[#This Row],[PRODUCT ID]],MasterData[],3,0)</f>
        <v>Category04</v>
      </c>
      <c r="I271" s="1" t="str">
        <f>VLOOKUP(InputData[[#This Row],[PRODUCT ID]],MasterData[],4,0)</f>
        <v>Kg</v>
      </c>
      <c r="J271" s="3">
        <f>VLOOKUP(InputData[[#This Row],[PRODUCT ID]],MasterData[],5,0)</f>
        <v>89</v>
      </c>
      <c r="K271" s="3">
        <f>VLOOKUP(InputData[[#This Row],[PRODUCT ID]],MasterData[],6,0)</f>
        <v>117.48</v>
      </c>
      <c r="L271" s="3">
        <f>InputData[[#This Row],[BUYING PRIZE]]*InputData[[#This Row],[QUANTITY]]</f>
        <v>1068</v>
      </c>
      <c r="M271" s="3">
        <f>InputData[[#This Row],[SELLING PRICE]]*InputData[[#This Row],[QUANTITY]]*(1-InputData[[#This Row],[DISCOUNT %]])</f>
        <v>1409.76</v>
      </c>
      <c r="N271" s="1">
        <f>DAY(InputData[[#This Row],[DATE]])</f>
        <v>9</v>
      </c>
      <c r="O271" s="1" t="str">
        <f>TEXT(InputData[[#This Row],[DATE]],"mmm")</f>
        <v>Jan</v>
      </c>
      <c r="P271" s="1">
        <f>YEAR(InputData[[#This Row],[DATE]])</f>
        <v>2022</v>
      </c>
    </row>
    <row r="272" spans="1:16" x14ac:dyDescent="0.3">
      <c r="A272" s="2">
        <v>44571</v>
      </c>
      <c r="B272" s="1" t="s">
        <v>80</v>
      </c>
      <c r="C272">
        <v>14</v>
      </c>
      <c r="D272" s="1" t="s">
        <v>111</v>
      </c>
      <c r="E272" s="1" t="s">
        <v>111</v>
      </c>
      <c r="F272">
        <v>0</v>
      </c>
      <c r="G272" s="1" t="str">
        <f>VLOOKUP(InputData[[#This Row],[PRODUCT ID]],MasterData[],2,0)</f>
        <v>Product34</v>
      </c>
      <c r="H272" s="1" t="str">
        <f>VLOOKUP(InputData[[#This Row],[PRODUCT ID]],MasterData[],3,0)</f>
        <v>Category04</v>
      </c>
      <c r="I272" s="1" t="str">
        <f>VLOOKUP(InputData[[#This Row],[PRODUCT ID]],MasterData[],4,0)</f>
        <v>Lt</v>
      </c>
      <c r="J272" s="3">
        <f>VLOOKUP(InputData[[#This Row],[PRODUCT ID]],MasterData[],5,0)</f>
        <v>55</v>
      </c>
      <c r="K272" s="3">
        <f>VLOOKUP(InputData[[#This Row],[PRODUCT ID]],MasterData[],6,0)</f>
        <v>58.3</v>
      </c>
      <c r="L272" s="3">
        <f>InputData[[#This Row],[BUYING PRIZE]]*InputData[[#This Row],[QUANTITY]]</f>
        <v>770</v>
      </c>
      <c r="M272" s="3">
        <f>InputData[[#This Row],[SELLING PRICE]]*InputData[[#This Row],[QUANTITY]]*(1-InputData[[#This Row],[DISCOUNT %]])</f>
        <v>816.19999999999993</v>
      </c>
      <c r="N272" s="1">
        <f>DAY(InputData[[#This Row],[DATE]])</f>
        <v>10</v>
      </c>
      <c r="O272" s="1" t="str">
        <f>TEXT(InputData[[#This Row],[DATE]],"mmm")</f>
        <v>Jan</v>
      </c>
      <c r="P272" s="1">
        <f>YEAR(InputData[[#This Row],[DATE]])</f>
        <v>2022</v>
      </c>
    </row>
    <row r="273" spans="1:16" x14ac:dyDescent="0.3">
      <c r="A273" s="2">
        <v>44572</v>
      </c>
      <c r="B273" s="1" t="s">
        <v>76</v>
      </c>
      <c r="C273">
        <v>2</v>
      </c>
      <c r="D273" s="1" t="s">
        <v>113</v>
      </c>
      <c r="E273" s="1" t="s">
        <v>111</v>
      </c>
      <c r="F273">
        <v>0</v>
      </c>
      <c r="G273" s="1" t="str">
        <f>VLOOKUP(InputData[[#This Row],[PRODUCT ID]],MasterData[],2,0)</f>
        <v>Product32</v>
      </c>
      <c r="H273" s="1" t="str">
        <f>VLOOKUP(InputData[[#This Row],[PRODUCT ID]],MasterData[],3,0)</f>
        <v>Category04</v>
      </c>
      <c r="I273" s="1" t="str">
        <f>VLOOKUP(InputData[[#This Row],[PRODUCT ID]],MasterData[],4,0)</f>
        <v>Kg</v>
      </c>
      <c r="J273" s="3">
        <f>VLOOKUP(InputData[[#This Row],[PRODUCT ID]],MasterData[],5,0)</f>
        <v>89</v>
      </c>
      <c r="K273" s="3">
        <f>VLOOKUP(InputData[[#This Row],[PRODUCT ID]],MasterData[],6,0)</f>
        <v>117.48</v>
      </c>
      <c r="L273" s="3">
        <f>InputData[[#This Row],[BUYING PRIZE]]*InputData[[#This Row],[QUANTITY]]</f>
        <v>178</v>
      </c>
      <c r="M273" s="3">
        <f>InputData[[#This Row],[SELLING PRICE]]*InputData[[#This Row],[QUANTITY]]*(1-InputData[[#This Row],[DISCOUNT %]])</f>
        <v>234.96</v>
      </c>
      <c r="N273" s="1">
        <f>DAY(InputData[[#This Row],[DATE]])</f>
        <v>11</v>
      </c>
      <c r="O273" s="1" t="str">
        <f>TEXT(InputData[[#This Row],[DATE]],"mmm")</f>
        <v>Jan</v>
      </c>
      <c r="P273" s="1">
        <f>YEAR(InputData[[#This Row],[DATE]])</f>
        <v>2022</v>
      </c>
    </row>
    <row r="274" spans="1:16" x14ac:dyDescent="0.3">
      <c r="A274" s="2">
        <v>44574</v>
      </c>
      <c r="B274" s="1" t="s">
        <v>48</v>
      </c>
      <c r="C274">
        <v>6</v>
      </c>
      <c r="D274" s="1" t="s">
        <v>111</v>
      </c>
      <c r="E274" s="1" t="s">
        <v>111</v>
      </c>
      <c r="F274">
        <v>0</v>
      </c>
      <c r="G274" s="1" t="str">
        <f>VLOOKUP(InputData[[#This Row],[PRODUCT ID]],MasterData[],2,0)</f>
        <v>Product19</v>
      </c>
      <c r="H274" s="1" t="str">
        <f>VLOOKUP(InputData[[#This Row],[PRODUCT ID]],MasterData[],3,0)</f>
        <v>Category02</v>
      </c>
      <c r="I274" s="1" t="str">
        <f>VLOOKUP(InputData[[#This Row],[PRODUCT ID]],MasterData[],4,0)</f>
        <v>Ft</v>
      </c>
      <c r="J274" s="3">
        <f>VLOOKUP(InputData[[#This Row],[PRODUCT ID]],MasterData[],5,0)</f>
        <v>150</v>
      </c>
      <c r="K274" s="3">
        <f>VLOOKUP(InputData[[#This Row],[PRODUCT ID]],MasterData[],6,0)</f>
        <v>210</v>
      </c>
      <c r="L274" s="3">
        <f>InputData[[#This Row],[BUYING PRIZE]]*InputData[[#This Row],[QUANTITY]]</f>
        <v>900</v>
      </c>
      <c r="M274" s="3">
        <f>InputData[[#This Row],[SELLING PRICE]]*InputData[[#This Row],[QUANTITY]]*(1-InputData[[#This Row],[DISCOUNT %]])</f>
        <v>1260</v>
      </c>
      <c r="N274" s="1">
        <f>DAY(InputData[[#This Row],[DATE]])</f>
        <v>13</v>
      </c>
      <c r="O274" s="1" t="str">
        <f>TEXT(InputData[[#This Row],[DATE]],"mmm")</f>
        <v>Jan</v>
      </c>
      <c r="P274" s="1">
        <f>YEAR(InputData[[#This Row],[DATE]])</f>
        <v>2022</v>
      </c>
    </row>
    <row r="275" spans="1:16" x14ac:dyDescent="0.3">
      <c r="A275" s="2">
        <v>44575</v>
      </c>
      <c r="B275" s="1" t="s">
        <v>32</v>
      </c>
      <c r="C275">
        <v>14</v>
      </c>
      <c r="D275" s="1" t="s">
        <v>113</v>
      </c>
      <c r="E275" s="1" t="s">
        <v>111</v>
      </c>
      <c r="F275">
        <v>0</v>
      </c>
      <c r="G275" s="1" t="str">
        <f>VLOOKUP(InputData[[#This Row],[PRODUCT ID]],MasterData[],2,0)</f>
        <v>Product11</v>
      </c>
      <c r="H275" s="1" t="str">
        <f>VLOOKUP(InputData[[#This Row],[PRODUCT ID]],MasterData[],3,0)</f>
        <v>Category02</v>
      </c>
      <c r="I275" s="1" t="str">
        <f>VLOOKUP(InputData[[#This Row],[PRODUCT ID]],MasterData[],4,0)</f>
        <v>Lt</v>
      </c>
      <c r="J275" s="3">
        <f>VLOOKUP(InputData[[#This Row],[PRODUCT ID]],MasterData[],5,0)</f>
        <v>44</v>
      </c>
      <c r="K275" s="3">
        <f>VLOOKUP(InputData[[#This Row],[PRODUCT ID]],MasterData[],6,0)</f>
        <v>48.4</v>
      </c>
      <c r="L275" s="3">
        <f>InputData[[#This Row],[BUYING PRIZE]]*InputData[[#This Row],[QUANTITY]]</f>
        <v>616</v>
      </c>
      <c r="M275" s="3">
        <f>InputData[[#This Row],[SELLING PRICE]]*InputData[[#This Row],[QUANTITY]]*(1-InputData[[#This Row],[DISCOUNT %]])</f>
        <v>677.6</v>
      </c>
      <c r="N275" s="1">
        <f>DAY(InputData[[#This Row],[DATE]])</f>
        <v>14</v>
      </c>
      <c r="O275" s="1" t="str">
        <f>TEXT(InputData[[#This Row],[DATE]],"mmm")</f>
        <v>Jan</v>
      </c>
      <c r="P275" s="1">
        <f>YEAR(InputData[[#This Row],[DATE]])</f>
        <v>2022</v>
      </c>
    </row>
    <row r="276" spans="1:16" x14ac:dyDescent="0.3">
      <c r="A276" s="2">
        <v>44576</v>
      </c>
      <c r="B276" s="1" t="s">
        <v>55</v>
      </c>
      <c r="C276">
        <v>10</v>
      </c>
      <c r="D276" s="1" t="s">
        <v>113</v>
      </c>
      <c r="E276" s="1" t="s">
        <v>112</v>
      </c>
      <c r="F276">
        <v>0</v>
      </c>
      <c r="G276" s="1" t="str">
        <f>VLOOKUP(InputData[[#This Row],[PRODUCT ID]],MasterData[],2,0)</f>
        <v>Product22</v>
      </c>
      <c r="H276" s="1" t="str">
        <f>VLOOKUP(InputData[[#This Row],[PRODUCT ID]],MasterData[],3,0)</f>
        <v>Category03</v>
      </c>
      <c r="I276" s="1" t="str">
        <f>VLOOKUP(InputData[[#This Row],[PRODUCT ID]],MasterData[],4,0)</f>
        <v>Ft</v>
      </c>
      <c r="J276" s="3">
        <f>VLOOKUP(InputData[[#This Row],[PRODUCT ID]],MasterData[],5,0)</f>
        <v>121</v>
      </c>
      <c r="K276" s="3">
        <f>VLOOKUP(InputData[[#This Row],[PRODUCT ID]],MasterData[],6,0)</f>
        <v>141.57</v>
      </c>
      <c r="L276" s="3">
        <f>InputData[[#This Row],[BUYING PRIZE]]*InputData[[#This Row],[QUANTITY]]</f>
        <v>1210</v>
      </c>
      <c r="M276" s="3">
        <f>InputData[[#This Row],[SELLING PRICE]]*InputData[[#This Row],[QUANTITY]]*(1-InputData[[#This Row],[DISCOUNT %]])</f>
        <v>1415.6999999999998</v>
      </c>
      <c r="N276" s="1">
        <f>DAY(InputData[[#This Row],[DATE]])</f>
        <v>15</v>
      </c>
      <c r="O276" s="1" t="str">
        <f>TEXT(InputData[[#This Row],[DATE]],"mmm")</f>
        <v>Jan</v>
      </c>
      <c r="P276" s="1">
        <f>YEAR(InputData[[#This Row],[DATE]])</f>
        <v>2022</v>
      </c>
    </row>
    <row r="277" spans="1:16" x14ac:dyDescent="0.3">
      <c r="A277" s="2">
        <v>44577</v>
      </c>
      <c r="B277" s="1" t="s">
        <v>38</v>
      </c>
      <c r="C277">
        <v>11</v>
      </c>
      <c r="D277" s="1" t="s">
        <v>111</v>
      </c>
      <c r="E277" s="1" t="s">
        <v>112</v>
      </c>
      <c r="F277">
        <v>0</v>
      </c>
      <c r="G277" s="1" t="str">
        <f>VLOOKUP(InputData[[#This Row],[PRODUCT ID]],MasterData[],2,0)</f>
        <v>Product14</v>
      </c>
      <c r="H277" s="1" t="str">
        <f>VLOOKUP(InputData[[#This Row],[PRODUCT ID]],MasterData[],3,0)</f>
        <v>Category02</v>
      </c>
      <c r="I277" s="1" t="str">
        <f>VLOOKUP(InputData[[#This Row],[PRODUCT ID]],MasterData[],4,0)</f>
        <v>Kg</v>
      </c>
      <c r="J277" s="3">
        <f>VLOOKUP(InputData[[#This Row],[PRODUCT ID]],MasterData[],5,0)</f>
        <v>112</v>
      </c>
      <c r="K277" s="3">
        <f>VLOOKUP(InputData[[#This Row],[PRODUCT ID]],MasterData[],6,0)</f>
        <v>146.72</v>
      </c>
      <c r="L277" s="3">
        <f>InputData[[#This Row],[BUYING PRIZE]]*InputData[[#This Row],[QUANTITY]]</f>
        <v>1232</v>
      </c>
      <c r="M277" s="3">
        <f>InputData[[#This Row],[SELLING PRICE]]*InputData[[#This Row],[QUANTITY]]*(1-InputData[[#This Row],[DISCOUNT %]])</f>
        <v>1613.92</v>
      </c>
      <c r="N277" s="1">
        <f>DAY(InputData[[#This Row],[DATE]])</f>
        <v>16</v>
      </c>
      <c r="O277" s="1" t="str">
        <f>TEXT(InputData[[#This Row],[DATE]],"mmm")</f>
        <v>Jan</v>
      </c>
      <c r="P277" s="1">
        <f>YEAR(InputData[[#This Row],[DATE]])</f>
        <v>2022</v>
      </c>
    </row>
    <row r="278" spans="1:16" x14ac:dyDescent="0.3">
      <c r="A278" s="2">
        <v>44578</v>
      </c>
      <c r="B278" s="1" t="s">
        <v>93</v>
      </c>
      <c r="C278">
        <v>4</v>
      </c>
      <c r="D278" s="1" t="s">
        <v>111</v>
      </c>
      <c r="E278" s="1" t="s">
        <v>111</v>
      </c>
      <c r="F278">
        <v>0</v>
      </c>
      <c r="G278" s="1" t="str">
        <f>VLOOKUP(InputData[[#This Row],[PRODUCT ID]],MasterData[],2,0)</f>
        <v>Product40</v>
      </c>
      <c r="H278" s="1" t="str">
        <f>VLOOKUP(InputData[[#This Row],[PRODUCT ID]],MasterData[],3,0)</f>
        <v>Category05</v>
      </c>
      <c r="I278" s="1" t="str">
        <f>VLOOKUP(InputData[[#This Row],[PRODUCT ID]],MasterData[],4,0)</f>
        <v>Kg</v>
      </c>
      <c r="J278" s="3">
        <f>VLOOKUP(InputData[[#This Row],[PRODUCT ID]],MasterData[],5,0)</f>
        <v>90</v>
      </c>
      <c r="K278" s="3">
        <f>VLOOKUP(InputData[[#This Row],[PRODUCT ID]],MasterData[],6,0)</f>
        <v>115.2</v>
      </c>
      <c r="L278" s="3">
        <f>InputData[[#This Row],[BUYING PRIZE]]*InputData[[#This Row],[QUANTITY]]</f>
        <v>360</v>
      </c>
      <c r="M278" s="3">
        <f>InputData[[#This Row],[SELLING PRICE]]*InputData[[#This Row],[QUANTITY]]*(1-InputData[[#This Row],[DISCOUNT %]])</f>
        <v>460.8</v>
      </c>
      <c r="N278" s="1">
        <f>DAY(InputData[[#This Row],[DATE]])</f>
        <v>17</v>
      </c>
      <c r="O278" s="1" t="str">
        <f>TEXT(InputData[[#This Row],[DATE]],"mmm")</f>
        <v>Jan</v>
      </c>
      <c r="P278" s="1">
        <f>YEAR(InputData[[#This Row],[DATE]])</f>
        <v>2022</v>
      </c>
    </row>
    <row r="279" spans="1:16" x14ac:dyDescent="0.3">
      <c r="A279" s="2">
        <v>44579</v>
      </c>
      <c r="B279" s="1" t="s">
        <v>24</v>
      </c>
      <c r="C279">
        <v>9</v>
      </c>
      <c r="D279" s="1" t="s">
        <v>110</v>
      </c>
      <c r="E279" s="1" t="s">
        <v>112</v>
      </c>
      <c r="F279">
        <v>0</v>
      </c>
      <c r="G279" s="1" t="str">
        <f>VLOOKUP(InputData[[#This Row],[PRODUCT ID]],MasterData[],2,0)</f>
        <v>Product08</v>
      </c>
      <c r="H279" s="1" t="str">
        <f>VLOOKUP(InputData[[#This Row],[PRODUCT ID]],MasterData[],3,0)</f>
        <v>Category01</v>
      </c>
      <c r="I279" s="1" t="str">
        <f>VLOOKUP(InputData[[#This Row],[PRODUCT ID]],MasterData[],4,0)</f>
        <v>Kg</v>
      </c>
      <c r="J279" s="3">
        <f>VLOOKUP(InputData[[#This Row],[PRODUCT ID]],MasterData[],5,0)</f>
        <v>83</v>
      </c>
      <c r="K279" s="3">
        <f>VLOOKUP(InputData[[#This Row],[PRODUCT ID]],MasterData[],6,0)</f>
        <v>94.62</v>
      </c>
      <c r="L279" s="3">
        <f>InputData[[#This Row],[BUYING PRIZE]]*InputData[[#This Row],[QUANTITY]]</f>
        <v>747</v>
      </c>
      <c r="M279" s="3">
        <f>InputData[[#This Row],[SELLING PRICE]]*InputData[[#This Row],[QUANTITY]]*(1-InputData[[#This Row],[DISCOUNT %]])</f>
        <v>851.58</v>
      </c>
      <c r="N279" s="1">
        <f>DAY(InputData[[#This Row],[DATE]])</f>
        <v>18</v>
      </c>
      <c r="O279" s="1" t="str">
        <f>TEXT(InputData[[#This Row],[DATE]],"mmm")</f>
        <v>Jan</v>
      </c>
      <c r="P279" s="1">
        <f>YEAR(InputData[[#This Row],[DATE]])</f>
        <v>2022</v>
      </c>
    </row>
    <row r="280" spans="1:16" x14ac:dyDescent="0.3">
      <c r="A280" s="2">
        <v>44581</v>
      </c>
      <c r="B280" s="1" t="s">
        <v>53</v>
      </c>
      <c r="C280">
        <v>2</v>
      </c>
      <c r="D280" s="1" t="s">
        <v>113</v>
      </c>
      <c r="E280" s="1" t="s">
        <v>112</v>
      </c>
      <c r="F280">
        <v>0</v>
      </c>
      <c r="G280" s="1" t="str">
        <f>VLOOKUP(InputData[[#This Row],[PRODUCT ID]],MasterData[],2,0)</f>
        <v>Product21</v>
      </c>
      <c r="H280" s="1" t="str">
        <f>VLOOKUP(InputData[[#This Row],[PRODUCT ID]],MasterData[],3,0)</f>
        <v>Category03</v>
      </c>
      <c r="I280" s="1" t="str">
        <f>VLOOKUP(InputData[[#This Row],[PRODUCT ID]],MasterData[],4,0)</f>
        <v>Ft</v>
      </c>
      <c r="J280" s="3">
        <f>VLOOKUP(InputData[[#This Row],[PRODUCT ID]],MasterData[],5,0)</f>
        <v>126</v>
      </c>
      <c r="K280" s="3">
        <f>VLOOKUP(InputData[[#This Row],[PRODUCT ID]],MasterData[],6,0)</f>
        <v>162.54</v>
      </c>
      <c r="L280" s="3">
        <f>InputData[[#This Row],[BUYING PRIZE]]*InputData[[#This Row],[QUANTITY]]</f>
        <v>252</v>
      </c>
      <c r="M280" s="3">
        <f>InputData[[#This Row],[SELLING PRICE]]*InputData[[#This Row],[QUANTITY]]*(1-InputData[[#This Row],[DISCOUNT %]])</f>
        <v>325.08</v>
      </c>
      <c r="N280" s="1">
        <f>DAY(InputData[[#This Row],[DATE]])</f>
        <v>20</v>
      </c>
      <c r="O280" s="1" t="str">
        <f>TEXT(InputData[[#This Row],[DATE]],"mmm")</f>
        <v>Jan</v>
      </c>
      <c r="P280" s="1">
        <f>YEAR(InputData[[#This Row],[DATE]])</f>
        <v>2022</v>
      </c>
    </row>
    <row r="281" spans="1:16" x14ac:dyDescent="0.3">
      <c r="A281" s="2">
        <v>44581</v>
      </c>
      <c r="B281" s="1" t="s">
        <v>38</v>
      </c>
      <c r="C281">
        <v>7</v>
      </c>
      <c r="D281" s="1" t="s">
        <v>111</v>
      </c>
      <c r="E281" s="1" t="s">
        <v>111</v>
      </c>
      <c r="F281">
        <v>0</v>
      </c>
      <c r="G281" s="1" t="str">
        <f>VLOOKUP(InputData[[#This Row],[PRODUCT ID]],MasterData[],2,0)</f>
        <v>Product14</v>
      </c>
      <c r="H281" s="1" t="str">
        <f>VLOOKUP(InputData[[#This Row],[PRODUCT ID]],MasterData[],3,0)</f>
        <v>Category02</v>
      </c>
      <c r="I281" s="1" t="str">
        <f>VLOOKUP(InputData[[#This Row],[PRODUCT ID]],MasterData[],4,0)</f>
        <v>Kg</v>
      </c>
      <c r="J281" s="3">
        <f>VLOOKUP(InputData[[#This Row],[PRODUCT ID]],MasterData[],5,0)</f>
        <v>112</v>
      </c>
      <c r="K281" s="3">
        <f>VLOOKUP(InputData[[#This Row],[PRODUCT ID]],MasterData[],6,0)</f>
        <v>146.72</v>
      </c>
      <c r="L281" s="3">
        <f>InputData[[#This Row],[BUYING PRIZE]]*InputData[[#This Row],[QUANTITY]]</f>
        <v>784</v>
      </c>
      <c r="M281" s="3">
        <f>InputData[[#This Row],[SELLING PRICE]]*InputData[[#This Row],[QUANTITY]]*(1-InputData[[#This Row],[DISCOUNT %]])</f>
        <v>1027.04</v>
      </c>
      <c r="N281" s="1">
        <f>DAY(InputData[[#This Row],[DATE]])</f>
        <v>20</v>
      </c>
      <c r="O281" s="1" t="str">
        <f>TEXT(InputData[[#This Row],[DATE]],"mmm")</f>
        <v>Jan</v>
      </c>
      <c r="P281" s="1">
        <f>YEAR(InputData[[#This Row],[DATE]])</f>
        <v>2022</v>
      </c>
    </row>
    <row r="282" spans="1:16" x14ac:dyDescent="0.3">
      <c r="A282" s="2">
        <v>44583</v>
      </c>
      <c r="B282" s="1" t="s">
        <v>6</v>
      </c>
      <c r="C282">
        <v>6</v>
      </c>
      <c r="D282" s="1" t="s">
        <v>111</v>
      </c>
      <c r="E282" s="1" t="s">
        <v>112</v>
      </c>
      <c r="F282">
        <v>0</v>
      </c>
      <c r="G282" s="1" t="str">
        <f>VLOOKUP(InputData[[#This Row],[PRODUCT ID]],MasterData[],2,0)</f>
        <v>Product01</v>
      </c>
      <c r="H282" s="1" t="str">
        <f>VLOOKUP(InputData[[#This Row],[PRODUCT ID]],MasterData[],3,0)</f>
        <v>Category01</v>
      </c>
      <c r="I282" s="1" t="str">
        <f>VLOOKUP(InputData[[#This Row],[PRODUCT ID]],MasterData[],4,0)</f>
        <v>Kg</v>
      </c>
      <c r="J282" s="3">
        <f>VLOOKUP(InputData[[#This Row],[PRODUCT ID]],MasterData[],5,0)</f>
        <v>98</v>
      </c>
      <c r="K282" s="3">
        <f>VLOOKUP(InputData[[#This Row],[PRODUCT ID]],MasterData[],6,0)</f>
        <v>103.88</v>
      </c>
      <c r="L282" s="3">
        <f>InputData[[#This Row],[BUYING PRIZE]]*InputData[[#This Row],[QUANTITY]]</f>
        <v>588</v>
      </c>
      <c r="M282" s="3">
        <f>InputData[[#This Row],[SELLING PRICE]]*InputData[[#This Row],[QUANTITY]]*(1-InputData[[#This Row],[DISCOUNT %]])</f>
        <v>623.28</v>
      </c>
      <c r="N282" s="1">
        <f>DAY(InputData[[#This Row],[DATE]])</f>
        <v>22</v>
      </c>
      <c r="O282" s="1" t="str">
        <f>TEXT(InputData[[#This Row],[DATE]],"mmm")</f>
        <v>Jan</v>
      </c>
      <c r="P282" s="1">
        <f>YEAR(InputData[[#This Row],[DATE]])</f>
        <v>2022</v>
      </c>
    </row>
    <row r="283" spans="1:16" x14ac:dyDescent="0.3">
      <c r="A283" s="2">
        <v>44584</v>
      </c>
      <c r="B283" s="1" t="s">
        <v>10</v>
      </c>
      <c r="C283">
        <v>5</v>
      </c>
      <c r="D283" s="1" t="s">
        <v>110</v>
      </c>
      <c r="E283" s="1" t="s">
        <v>112</v>
      </c>
      <c r="F283">
        <v>0</v>
      </c>
      <c r="G283" s="1" t="str">
        <f>VLOOKUP(InputData[[#This Row],[PRODUCT ID]],MasterData[],2,0)</f>
        <v>Product02</v>
      </c>
      <c r="H283" s="1" t="str">
        <f>VLOOKUP(InputData[[#This Row],[PRODUCT ID]],MasterData[],3,0)</f>
        <v>Category01</v>
      </c>
      <c r="I283" s="1" t="str">
        <f>VLOOKUP(InputData[[#This Row],[PRODUCT ID]],MasterData[],4,0)</f>
        <v>Kg</v>
      </c>
      <c r="J283" s="3">
        <f>VLOOKUP(InputData[[#This Row],[PRODUCT ID]],MasterData[],5,0)</f>
        <v>105</v>
      </c>
      <c r="K283" s="3">
        <f>VLOOKUP(InputData[[#This Row],[PRODUCT ID]],MasterData[],6,0)</f>
        <v>142.80000000000001</v>
      </c>
      <c r="L283" s="3">
        <f>InputData[[#This Row],[BUYING PRIZE]]*InputData[[#This Row],[QUANTITY]]</f>
        <v>525</v>
      </c>
      <c r="M283" s="3">
        <f>InputData[[#This Row],[SELLING PRICE]]*InputData[[#This Row],[QUANTITY]]*(1-InputData[[#This Row],[DISCOUNT %]])</f>
        <v>714</v>
      </c>
      <c r="N283" s="1">
        <f>DAY(InputData[[#This Row],[DATE]])</f>
        <v>23</v>
      </c>
      <c r="O283" s="1" t="str">
        <f>TEXT(InputData[[#This Row],[DATE]],"mmm")</f>
        <v>Jan</v>
      </c>
      <c r="P283" s="1">
        <f>YEAR(InputData[[#This Row],[DATE]])</f>
        <v>2022</v>
      </c>
    </row>
    <row r="284" spans="1:16" x14ac:dyDescent="0.3">
      <c r="A284" s="2">
        <v>44584</v>
      </c>
      <c r="B284" s="1" t="s">
        <v>97</v>
      </c>
      <c r="C284">
        <v>8</v>
      </c>
      <c r="D284" s="1" t="s">
        <v>113</v>
      </c>
      <c r="E284" s="1" t="s">
        <v>111</v>
      </c>
      <c r="F284">
        <v>0</v>
      </c>
      <c r="G284" s="1" t="str">
        <f>VLOOKUP(InputData[[#This Row],[PRODUCT ID]],MasterData[],2,0)</f>
        <v>Product42</v>
      </c>
      <c r="H284" s="1" t="str">
        <f>VLOOKUP(InputData[[#This Row],[PRODUCT ID]],MasterData[],3,0)</f>
        <v>Category05</v>
      </c>
      <c r="I284" s="1" t="str">
        <f>VLOOKUP(InputData[[#This Row],[PRODUCT ID]],MasterData[],4,0)</f>
        <v>Ft</v>
      </c>
      <c r="J284" s="3">
        <f>VLOOKUP(InputData[[#This Row],[PRODUCT ID]],MasterData[],5,0)</f>
        <v>120</v>
      </c>
      <c r="K284" s="3">
        <f>VLOOKUP(InputData[[#This Row],[PRODUCT ID]],MasterData[],6,0)</f>
        <v>162</v>
      </c>
      <c r="L284" s="3">
        <f>InputData[[#This Row],[BUYING PRIZE]]*InputData[[#This Row],[QUANTITY]]</f>
        <v>960</v>
      </c>
      <c r="M284" s="3">
        <f>InputData[[#This Row],[SELLING PRICE]]*InputData[[#This Row],[QUANTITY]]*(1-InputData[[#This Row],[DISCOUNT %]])</f>
        <v>1296</v>
      </c>
      <c r="N284" s="1">
        <f>DAY(InputData[[#This Row],[DATE]])</f>
        <v>23</v>
      </c>
      <c r="O284" s="1" t="str">
        <f>TEXT(InputData[[#This Row],[DATE]],"mmm")</f>
        <v>Jan</v>
      </c>
      <c r="P284" s="1">
        <f>YEAR(InputData[[#This Row],[DATE]])</f>
        <v>2022</v>
      </c>
    </row>
    <row r="285" spans="1:16" x14ac:dyDescent="0.3">
      <c r="A285" s="2">
        <v>44585</v>
      </c>
      <c r="B285" s="1" t="s">
        <v>72</v>
      </c>
      <c r="C285">
        <v>15</v>
      </c>
      <c r="D285" s="1" t="s">
        <v>111</v>
      </c>
      <c r="E285" s="1" t="s">
        <v>111</v>
      </c>
      <c r="F285">
        <v>0</v>
      </c>
      <c r="G285" s="1" t="str">
        <f>VLOOKUP(InputData[[#This Row],[PRODUCT ID]],MasterData[],2,0)</f>
        <v>Product30</v>
      </c>
      <c r="H285" s="1" t="str">
        <f>VLOOKUP(InputData[[#This Row],[PRODUCT ID]],MasterData[],3,0)</f>
        <v>Category04</v>
      </c>
      <c r="I285" s="1" t="str">
        <f>VLOOKUP(InputData[[#This Row],[PRODUCT ID]],MasterData[],4,0)</f>
        <v>Ft</v>
      </c>
      <c r="J285" s="3">
        <f>VLOOKUP(InputData[[#This Row],[PRODUCT ID]],MasterData[],5,0)</f>
        <v>148</v>
      </c>
      <c r="K285" s="3">
        <f>VLOOKUP(InputData[[#This Row],[PRODUCT ID]],MasterData[],6,0)</f>
        <v>201.28</v>
      </c>
      <c r="L285" s="3">
        <f>InputData[[#This Row],[BUYING PRIZE]]*InputData[[#This Row],[QUANTITY]]</f>
        <v>2220</v>
      </c>
      <c r="M285" s="3">
        <f>InputData[[#This Row],[SELLING PRICE]]*InputData[[#This Row],[QUANTITY]]*(1-InputData[[#This Row],[DISCOUNT %]])</f>
        <v>3019.2</v>
      </c>
      <c r="N285" s="1">
        <f>DAY(InputData[[#This Row],[DATE]])</f>
        <v>24</v>
      </c>
      <c r="O285" s="1" t="str">
        <f>TEXT(InputData[[#This Row],[DATE]],"mmm")</f>
        <v>Jan</v>
      </c>
      <c r="P285" s="1">
        <f>YEAR(InputData[[#This Row],[DATE]])</f>
        <v>2022</v>
      </c>
    </row>
    <row r="286" spans="1:16" x14ac:dyDescent="0.3">
      <c r="A286" s="2">
        <v>44586</v>
      </c>
      <c r="B286" s="1" t="s">
        <v>44</v>
      </c>
      <c r="C286">
        <v>14</v>
      </c>
      <c r="D286" s="1" t="s">
        <v>113</v>
      </c>
      <c r="E286" s="1" t="s">
        <v>112</v>
      </c>
      <c r="F286">
        <v>0</v>
      </c>
      <c r="G286" s="1" t="str">
        <f>VLOOKUP(InputData[[#This Row],[PRODUCT ID]],MasterData[],2,0)</f>
        <v>Product17</v>
      </c>
      <c r="H286" s="1" t="str">
        <f>VLOOKUP(InputData[[#This Row],[PRODUCT ID]],MasterData[],3,0)</f>
        <v>Category02</v>
      </c>
      <c r="I286" s="1" t="str">
        <f>VLOOKUP(InputData[[#This Row],[PRODUCT ID]],MasterData[],4,0)</f>
        <v>Ft</v>
      </c>
      <c r="J286" s="3">
        <f>VLOOKUP(InputData[[#This Row],[PRODUCT ID]],MasterData[],5,0)</f>
        <v>134</v>
      </c>
      <c r="K286" s="3">
        <f>VLOOKUP(InputData[[#This Row],[PRODUCT ID]],MasterData[],6,0)</f>
        <v>156.78</v>
      </c>
      <c r="L286" s="3">
        <f>InputData[[#This Row],[BUYING PRIZE]]*InputData[[#This Row],[QUANTITY]]</f>
        <v>1876</v>
      </c>
      <c r="M286" s="3">
        <f>InputData[[#This Row],[SELLING PRICE]]*InputData[[#This Row],[QUANTITY]]*(1-InputData[[#This Row],[DISCOUNT %]])</f>
        <v>2194.92</v>
      </c>
      <c r="N286" s="1">
        <f>DAY(InputData[[#This Row],[DATE]])</f>
        <v>25</v>
      </c>
      <c r="O286" s="1" t="str">
        <f>TEXT(InputData[[#This Row],[DATE]],"mmm")</f>
        <v>Jan</v>
      </c>
      <c r="P286" s="1">
        <f>YEAR(InputData[[#This Row],[DATE]])</f>
        <v>2022</v>
      </c>
    </row>
    <row r="287" spans="1:16" x14ac:dyDescent="0.3">
      <c r="A287" s="2">
        <v>44589</v>
      </c>
      <c r="B287" s="1" t="s">
        <v>42</v>
      </c>
      <c r="C287">
        <v>11</v>
      </c>
      <c r="D287" s="1" t="s">
        <v>113</v>
      </c>
      <c r="E287" s="1" t="s">
        <v>111</v>
      </c>
      <c r="F287">
        <v>0</v>
      </c>
      <c r="G287" s="1" t="str">
        <f>VLOOKUP(InputData[[#This Row],[PRODUCT ID]],MasterData[],2,0)</f>
        <v>Product16</v>
      </c>
      <c r="H287" s="1" t="str">
        <f>VLOOKUP(InputData[[#This Row],[PRODUCT ID]],MasterData[],3,0)</f>
        <v>Category02</v>
      </c>
      <c r="I287" s="1" t="str">
        <f>VLOOKUP(InputData[[#This Row],[PRODUCT ID]],MasterData[],4,0)</f>
        <v>No.</v>
      </c>
      <c r="J287" s="3">
        <f>VLOOKUP(InputData[[#This Row],[PRODUCT ID]],MasterData[],5,0)</f>
        <v>13</v>
      </c>
      <c r="K287" s="3">
        <f>VLOOKUP(InputData[[#This Row],[PRODUCT ID]],MasterData[],6,0)</f>
        <v>16.64</v>
      </c>
      <c r="L287" s="3">
        <f>InputData[[#This Row],[BUYING PRIZE]]*InputData[[#This Row],[QUANTITY]]</f>
        <v>143</v>
      </c>
      <c r="M287" s="3">
        <f>InputData[[#This Row],[SELLING PRICE]]*InputData[[#This Row],[QUANTITY]]*(1-InputData[[#This Row],[DISCOUNT %]])</f>
        <v>183.04000000000002</v>
      </c>
      <c r="N287" s="1">
        <f>DAY(InputData[[#This Row],[DATE]])</f>
        <v>28</v>
      </c>
      <c r="O287" s="1" t="str">
        <f>TEXT(InputData[[#This Row],[DATE]],"mmm")</f>
        <v>Jan</v>
      </c>
      <c r="P287" s="1">
        <f>YEAR(InputData[[#This Row],[DATE]])</f>
        <v>2022</v>
      </c>
    </row>
    <row r="288" spans="1:16" x14ac:dyDescent="0.3">
      <c r="A288" s="2">
        <v>44592</v>
      </c>
      <c r="B288" s="1" t="s">
        <v>57</v>
      </c>
      <c r="C288">
        <v>6</v>
      </c>
      <c r="D288" s="1" t="s">
        <v>111</v>
      </c>
      <c r="E288" s="1" t="s">
        <v>112</v>
      </c>
      <c r="F288">
        <v>0</v>
      </c>
      <c r="G288" s="1" t="str">
        <f>VLOOKUP(InputData[[#This Row],[PRODUCT ID]],MasterData[],2,0)</f>
        <v>Product23</v>
      </c>
      <c r="H288" s="1" t="str">
        <f>VLOOKUP(InputData[[#This Row],[PRODUCT ID]],MasterData[],3,0)</f>
        <v>Category03</v>
      </c>
      <c r="I288" s="1" t="str">
        <f>VLOOKUP(InputData[[#This Row],[PRODUCT ID]],MasterData[],4,0)</f>
        <v>Ft</v>
      </c>
      <c r="J288" s="3">
        <f>VLOOKUP(InputData[[#This Row],[PRODUCT ID]],MasterData[],5,0)</f>
        <v>141</v>
      </c>
      <c r="K288" s="3">
        <f>VLOOKUP(InputData[[#This Row],[PRODUCT ID]],MasterData[],6,0)</f>
        <v>149.46</v>
      </c>
      <c r="L288" s="3">
        <f>InputData[[#This Row],[BUYING PRIZE]]*InputData[[#This Row],[QUANTITY]]</f>
        <v>846</v>
      </c>
      <c r="M288" s="3">
        <f>InputData[[#This Row],[SELLING PRICE]]*InputData[[#This Row],[QUANTITY]]*(1-InputData[[#This Row],[DISCOUNT %]])</f>
        <v>896.76</v>
      </c>
      <c r="N288" s="1">
        <f>DAY(InputData[[#This Row],[DATE]])</f>
        <v>31</v>
      </c>
      <c r="O288" s="1" t="str">
        <f>TEXT(InputData[[#This Row],[DATE]],"mmm")</f>
        <v>Jan</v>
      </c>
      <c r="P288" s="1">
        <f>YEAR(InputData[[#This Row],[DATE]])</f>
        <v>2022</v>
      </c>
    </row>
    <row r="289" spans="1:16" x14ac:dyDescent="0.3">
      <c r="A289" s="2">
        <v>44592</v>
      </c>
      <c r="B289" s="1" t="s">
        <v>95</v>
      </c>
      <c r="C289">
        <v>9</v>
      </c>
      <c r="D289" s="1" t="s">
        <v>113</v>
      </c>
      <c r="E289" s="1" t="s">
        <v>112</v>
      </c>
      <c r="F289">
        <v>0</v>
      </c>
      <c r="G289" s="1" t="str">
        <f>VLOOKUP(InputData[[#This Row],[PRODUCT ID]],MasterData[],2,0)</f>
        <v>Product41</v>
      </c>
      <c r="H289" s="1" t="str">
        <f>VLOOKUP(InputData[[#This Row],[PRODUCT ID]],MasterData[],3,0)</f>
        <v>Category05</v>
      </c>
      <c r="I289" s="1" t="str">
        <f>VLOOKUP(InputData[[#This Row],[PRODUCT ID]],MasterData[],4,0)</f>
        <v>Ft</v>
      </c>
      <c r="J289" s="3">
        <f>VLOOKUP(InputData[[#This Row],[PRODUCT ID]],MasterData[],5,0)</f>
        <v>138</v>
      </c>
      <c r="K289" s="3">
        <f>VLOOKUP(InputData[[#This Row],[PRODUCT ID]],MasterData[],6,0)</f>
        <v>173.88</v>
      </c>
      <c r="L289" s="3">
        <f>InputData[[#This Row],[BUYING PRIZE]]*InputData[[#This Row],[QUANTITY]]</f>
        <v>1242</v>
      </c>
      <c r="M289" s="3">
        <f>InputData[[#This Row],[SELLING PRICE]]*InputData[[#This Row],[QUANTITY]]*(1-InputData[[#This Row],[DISCOUNT %]])</f>
        <v>1564.92</v>
      </c>
      <c r="N289" s="1">
        <f>DAY(InputData[[#This Row],[DATE]])</f>
        <v>31</v>
      </c>
      <c r="O289" s="1" t="str">
        <f>TEXT(InputData[[#This Row],[DATE]],"mmm")</f>
        <v>Jan</v>
      </c>
      <c r="P289" s="1">
        <f>YEAR(InputData[[#This Row],[DATE]])</f>
        <v>2022</v>
      </c>
    </row>
    <row r="290" spans="1:16" x14ac:dyDescent="0.3">
      <c r="A290" s="2">
        <v>44593</v>
      </c>
      <c r="B290" s="1" t="s">
        <v>17</v>
      </c>
      <c r="C290">
        <v>9</v>
      </c>
      <c r="D290" s="1" t="s">
        <v>113</v>
      </c>
      <c r="E290" s="1" t="s">
        <v>112</v>
      </c>
      <c r="F290">
        <v>0</v>
      </c>
      <c r="G290" s="1" t="str">
        <f>VLOOKUP(InputData[[#This Row],[PRODUCT ID]],MasterData[],2,0)</f>
        <v>Product05</v>
      </c>
      <c r="H290" s="1" t="str">
        <f>VLOOKUP(InputData[[#This Row],[PRODUCT ID]],MasterData[],3,0)</f>
        <v>Category01</v>
      </c>
      <c r="I290" s="1" t="str">
        <f>VLOOKUP(InputData[[#This Row],[PRODUCT ID]],MasterData[],4,0)</f>
        <v>Ft</v>
      </c>
      <c r="J290" s="3">
        <f>VLOOKUP(InputData[[#This Row],[PRODUCT ID]],MasterData[],5,0)</f>
        <v>133</v>
      </c>
      <c r="K290" s="3">
        <f>VLOOKUP(InputData[[#This Row],[PRODUCT ID]],MasterData[],6,0)</f>
        <v>155.61000000000001</v>
      </c>
      <c r="L290" s="3">
        <f>InputData[[#This Row],[BUYING PRIZE]]*InputData[[#This Row],[QUANTITY]]</f>
        <v>1197</v>
      </c>
      <c r="M290" s="3">
        <f>InputData[[#This Row],[SELLING PRICE]]*InputData[[#This Row],[QUANTITY]]*(1-InputData[[#This Row],[DISCOUNT %]])</f>
        <v>1400.4900000000002</v>
      </c>
      <c r="N290" s="1">
        <f>DAY(InputData[[#This Row],[DATE]])</f>
        <v>1</v>
      </c>
      <c r="O290" s="1" t="str">
        <f>TEXT(InputData[[#This Row],[DATE]],"mmm")</f>
        <v>Feb</v>
      </c>
      <c r="P290" s="1">
        <f>YEAR(InputData[[#This Row],[DATE]])</f>
        <v>2022</v>
      </c>
    </row>
    <row r="291" spans="1:16" x14ac:dyDescent="0.3">
      <c r="A291" s="2">
        <v>44595</v>
      </c>
      <c r="B291" s="1" t="s">
        <v>38</v>
      </c>
      <c r="C291">
        <v>8</v>
      </c>
      <c r="D291" s="1" t="s">
        <v>113</v>
      </c>
      <c r="E291" s="1" t="s">
        <v>111</v>
      </c>
      <c r="F291">
        <v>0</v>
      </c>
      <c r="G291" s="1" t="str">
        <f>VLOOKUP(InputData[[#This Row],[PRODUCT ID]],MasterData[],2,0)</f>
        <v>Product14</v>
      </c>
      <c r="H291" s="1" t="str">
        <f>VLOOKUP(InputData[[#This Row],[PRODUCT ID]],MasterData[],3,0)</f>
        <v>Category02</v>
      </c>
      <c r="I291" s="1" t="str">
        <f>VLOOKUP(InputData[[#This Row],[PRODUCT ID]],MasterData[],4,0)</f>
        <v>Kg</v>
      </c>
      <c r="J291" s="3">
        <f>VLOOKUP(InputData[[#This Row],[PRODUCT ID]],MasterData[],5,0)</f>
        <v>112</v>
      </c>
      <c r="K291" s="3">
        <f>VLOOKUP(InputData[[#This Row],[PRODUCT ID]],MasterData[],6,0)</f>
        <v>146.72</v>
      </c>
      <c r="L291" s="3">
        <f>InputData[[#This Row],[BUYING PRIZE]]*InputData[[#This Row],[QUANTITY]]</f>
        <v>896</v>
      </c>
      <c r="M291" s="3">
        <f>InputData[[#This Row],[SELLING PRICE]]*InputData[[#This Row],[QUANTITY]]*(1-InputData[[#This Row],[DISCOUNT %]])</f>
        <v>1173.76</v>
      </c>
      <c r="N291" s="1">
        <f>DAY(InputData[[#This Row],[DATE]])</f>
        <v>3</v>
      </c>
      <c r="O291" s="1" t="str">
        <f>TEXT(InputData[[#This Row],[DATE]],"mmm")</f>
        <v>Feb</v>
      </c>
      <c r="P291" s="1">
        <f>YEAR(InputData[[#This Row],[DATE]])</f>
        <v>2022</v>
      </c>
    </row>
    <row r="292" spans="1:16" x14ac:dyDescent="0.3">
      <c r="A292" s="2">
        <v>44597</v>
      </c>
      <c r="B292" s="1" t="s">
        <v>46</v>
      </c>
      <c r="C292">
        <v>6</v>
      </c>
      <c r="D292" s="1" t="s">
        <v>113</v>
      </c>
      <c r="E292" s="1" t="s">
        <v>112</v>
      </c>
      <c r="F292">
        <v>0</v>
      </c>
      <c r="G292" s="1" t="str">
        <f>VLOOKUP(InputData[[#This Row],[PRODUCT ID]],MasterData[],2,0)</f>
        <v>Product18</v>
      </c>
      <c r="H292" s="1" t="str">
        <f>VLOOKUP(InputData[[#This Row],[PRODUCT ID]],MasterData[],3,0)</f>
        <v>Category02</v>
      </c>
      <c r="I292" s="1" t="str">
        <f>VLOOKUP(InputData[[#This Row],[PRODUCT ID]],MasterData[],4,0)</f>
        <v>No.</v>
      </c>
      <c r="J292" s="3">
        <f>VLOOKUP(InputData[[#This Row],[PRODUCT ID]],MasterData[],5,0)</f>
        <v>37</v>
      </c>
      <c r="K292" s="3">
        <f>VLOOKUP(InputData[[#This Row],[PRODUCT ID]],MasterData[],6,0)</f>
        <v>49.21</v>
      </c>
      <c r="L292" s="3">
        <f>InputData[[#This Row],[BUYING PRIZE]]*InputData[[#This Row],[QUANTITY]]</f>
        <v>222</v>
      </c>
      <c r="M292" s="3">
        <f>InputData[[#This Row],[SELLING PRICE]]*InputData[[#This Row],[QUANTITY]]*(1-InputData[[#This Row],[DISCOUNT %]])</f>
        <v>295.26</v>
      </c>
      <c r="N292" s="1">
        <f>DAY(InputData[[#This Row],[DATE]])</f>
        <v>5</v>
      </c>
      <c r="O292" s="1" t="str">
        <f>TEXT(InputData[[#This Row],[DATE]],"mmm")</f>
        <v>Feb</v>
      </c>
      <c r="P292" s="1">
        <f>YEAR(InputData[[#This Row],[DATE]])</f>
        <v>2022</v>
      </c>
    </row>
    <row r="293" spans="1:16" x14ac:dyDescent="0.3">
      <c r="A293" s="2">
        <v>44598</v>
      </c>
      <c r="B293" s="1" t="s">
        <v>10</v>
      </c>
      <c r="C293">
        <v>6</v>
      </c>
      <c r="D293" s="1" t="s">
        <v>113</v>
      </c>
      <c r="E293" s="1" t="s">
        <v>112</v>
      </c>
      <c r="F293">
        <v>0</v>
      </c>
      <c r="G293" s="1" t="str">
        <f>VLOOKUP(InputData[[#This Row],[PRODUCT ID]],MasterData[],2,0)</f>
        <v>Product02</v>
      </c>
      <c r="H293" s="1" t="str">
        <f>VLOOKUP(InputData[[#This Row],[PRODUCT ID]],MasterData[],3,0)</f>
        <v>Category01</v>
      </c>
      <c r="I293" s="1" t="str">
        <f>VLOOKUP(InputData[[#This Row],[PRODUCT ID]],MasterData[],4,0)</f>
        <v>Kg</v>
      </c>
      <c r="J293" s="3">
        <f>VLOOKUP(InputData[[#This Row],[PRODUCT ID]],MasterData[],5,0)</f>
        <v>105</v>
      </c>
      <c r="K293" s="3">
        <f>VLOOKUP(InputData[[#This Row],[PRODUCT ID]],MasterData[],6,0)</f>
        <v>142.80000000000001</v>
      </c>
      <c r="L293" s="3">
        <f>InputData[[#This Row],[BUYING PRIZE]]*InputData[[#This Row],[QUANTITY]]</f>
        <v>630</v>
      </c>
      <c r="M293" s="3">
        <f>InputData[[#This Row],[SELLING PRICE]]*InputData[[#This Row],[QUANTITY]]*(1-InputData[[#This Row],[DISCOUNT %]])</f>
        <v>856.80000000000007</v>
      </c>
      <c r="N293" s="1">
        <f>DAY(InputData[[#This Row],[DATE]])</f>
        <v>6</v>
      </c>
      <c r="O293" s="1" t="str">
        <f>TEXT(InputData[[#This Row],[DATE]],"mmm")</f>
        <v>Feb</v>
      </c>
      <c r="P293" s="1">
        <f>YEAR(InputData[[#This Row],[DATE]])</f>
        <v>2022</v>
      </c>
    </row>
    <row r="294" spans="1:16" x14ac:dyDescent="0.3">
      <c r="A294" s="2">
        <v>44600</v>
      </c>
      <c r="B294" s="1" t="s">
        <v>17</v>
      </c>
      <c r="C294">
        <v>11</v>
      </c>
      <c r="D294" s="1" t="s">
        <v>111</v>
      </c>
      <c r="E294" s="1" t="s">
        <v>112</v>
      </c>
      <c r="F294">
        <v>0</v>
      </c>
      <c r="G294" s="1" t="str">
        <f>VLOOKUP(InputData[[#This Row],[PRODUCT ID]],MasterData[],2,0)</f>
        <v>Product05</v>
      </c>
      <c r="H294" s="1" t="str">
        <f>VLOOKUP(InputData[[#This Row],[PRODUCT ID]],MasterData[],3,0)</f>
        <v>Category01</v>
      </c>
      <c r="I294" s="1" t="str">
        <f>VLOOKUP(InputData[[#This Row],[PRODUCT ID]],MasterData[],4,0)</f>
        <v>Ft</v>
      </c>
      <c r="J294" s="3">
        <f>VLOOKUP(InputData[[#This Row],[PRODUCT ID]],MasterData[],5,0)</f>
        <v>133</v>
      </c>
      <c r="K294" s="3">
        <f>VLOOKUP(InputData[[#This Row],[PRODUCT ID]],MasterData[],6,0)</f>
        <v>155.61000000000001</v>
      </c>
      <c r="L294" s="3">
        <f>InputData[[#This Row],[BUYING PRIZE]]*InputData[[#This Row],[QUANTITY]]</f>
        <v>1463</v>
      </c>
      <c r="M294" s="3">
        <f>InputData[[#This Row],[SELLING PRICE]]*InputData[[#This Row],[QUANTITY]]*(1-InputData[[#This Row],[DISCOUNT %]])</f>
        <v>1711.71</v>
      </c>
      <c r="N294" s="1">
        <f>DAY(InputData[[#This Row],[DATE]])</f>
        <v>8</v>
      </c>
      <c r="O294" s="1" t="str">
        <f>TEXT(InputData[[#This Row],[DATE]],"mmm")</f>
        <v>Feb</v>
      </c>
      <c r="P294" s="1">
        <f>YEAR(InputData[[#This Row],[DATE]])</f>
        <v>2022</v>
      </c>
    </row>
    <row r="295" spans="1:16" x14ac:dyDescent="0.3">
      <c r="A295" s="2">
        <v>44600</v>
      </c>
      <c r="B295" s="1" t="s">
        <v>14</v>
      </c>
      <c r="C295">
        <v>3</v>
      </c>
      <c r="D295" s="1" t="s">
        <v>111</v>
      </c>
      <c r="E295" s="1" t="s">
        <v>112</v>
      </c>
      <c r="F295">
        <v>0</v>
      </c>
      <c r="G295" s="1" t="str">
        <f>VLOOKUP(InputData[[#This Row],[PRODUCT ID]],MasterData[],2,0)</f>
        <v>Product04</v>
      </c>
      <c r="H295" s="1" t="str">
        <f>VLOOKUP(InputData[[#This Row],[PRODUCT ID]],MasterData[],3,0)</f>
        <v>Category01</v>
      </c>
      <c r="I295" s="1" t="str">
        <f>VLOOKUP(InputData[[#This Row],[PRODUCT ID]],MasterData[],4,0)</f>
        <v>Lt</v>
      </c>
      <c r="J295" s="3">
        <f>VLOOKUP(InputData[[#This Row],[PRODUCT ID]],MasterData[],5,0)</f>
        <v>44</v>
      </c>
      <c r="K295" s="3">
        <f>VLOOKUP(InputData[[#This Row],[PRODUCT ID]],MasterData[],6,0)</f>
        <v>48.84</v>
      </c>
      <c r="L295" s="3">
        <f>InputData[[#This Row],[BUYING PRIZE]]*InputData[[#This Row],[QUANTITY]]</f>
        <v>132</v>
      </c>
      <c r="M295" s="3">
        <f>InputData[[#This Row],[SELLING PRICE]]*InputData[[#This Row],[QUANTITY]]*(1-InputData[[#This Row],[DISCOUNT %]])</f>
        <v>146.52000000000001</v>
      </c>
      <c r="N295" s="1">
        <f>DAY(InputData[[#This Row],[DATE]])</f>
        <v>8</v>
      </c>
      <c r="O295" s="1" t="str">
        <f>TEXT(InputData[[#This Row],[DATE]],"mmm")</f>
        <v>Feb</v>
      </c>
      <c r="P295" s="1">
        <f>YEAR(InputData[[#This Row],[DATE]])</f>
        <v>2022</v>
      </c>
    </row>
    <row r="296" spans="1:16" x14ac:dyDescent="0.3">
      <c r="A296" s="2">
        <v>44601</v>
      </c>
      <c r="B296" s="1" t="s">
        <v>76</v>
      </c>
      <c r="C296">
        <v>14</v>
      </c>
      <c r="D296" s="1" t="s">
        <v>111</v>
      </c>
      <c r="E296" s="1" t="s">
        <v>111</v>
      </c>
      <c r="F296">
        <v>0</v>
      </c>
      <c r="G296" s="1" t="str">
        <f>VLOOKUP(InputData[[#This Row],[PRODUCT ID]],MasterData[],2,0)</f>
        <v>Product32</v>
      </c>
      <c r="H296" s="1" t="str">
        <f>VLOOKUP(InputData[[#This Row],[PRODUCT ID]],MasterData[],3,0)</f>
        <v>Category04</v>
      </c>
      <c r="I296" s="1" t="str">
        <f>VLOOKUP(InputData[[#This Row],[PRODUCT ID]],MasterData[],4,0)</f>
        <v>Kg</v>
      </c>
      <c r="J296" s="3">
        <f>VLOOKUP(InputData[[#This Row],[PRODUCT ID]],MasterData[],5,0)</f>
        <v>89</v>
      </c>
      <c r="K296" s="3">
        <f>VLOOKUP(InputData[[#This Row],[PRODUCT ID]],MasterData[],6,0)</f>
        <v>117.48</v>
      </c>
      <c r="L296" s="3">
        <f>InputData[[#This Row],[BUYING PRIZE]]*InputData[[#This Row],[QUANTITY]]</f>
        <v>1246</v>
      </c>
      <c r="M296" s="3">
        <f>InputData[[#This Row],[SELLING PRICE]]*InputData[[#This Row],[QUANTITY]]*(1-InputData[[#This Row],[DISCOUNT %]])</f>
        <v>1644.72</v>
      </c>
      <c r="N296" s="1">
        <f>DAY(InputData[[#This Row],[DATE]])</f>
        <v>9</v>
      </c>
      <c r="O296" s="1" t="str">
        <f>TEXT(InputData[[#This Row],[DATE]],"mmm")</f>
        <v>Feb</v>
      </c>
      <c r="P296" s="1">
        <f>YEAR(InputData[[#This Row],[DATE]])</f>
        <v>2022</v>
      </c>
    </row>
    <row r="297" spans="1:16" x14ac:dyDescent="0.3">
      <c r="A297" s="2">
        <v>44604</v>
      </c>
      <c r="B297" s="1" t="s">
        <v>29</v>
      </c>
      <c r="C297">
        <v>13</v>
      </c>
      <c r="D297" s="1" t="s">
        <v>113</v>
      </c>
      <c r="E297" s="1" t="s">
        <v>112</v>
      </c>
      <c r="F297">
        <v>0</v>
      </c>
      <c r="G297" s="1" t="str">
        <f>VLOOKUP(InputData[[#This Row],[PRODUCT ID]],MasterData[],2,0)</f>
        <v>Product10</v>
      </c>
      <c r="H297" s="1" t="str">
        <f>VLOOKUP(InputData[[#This Row],[PRODUCT ID]],MasterData[],3,0)</f>
        <v>Category02</v>
      </c>
      <c r="I297" s="1" t="str">
        <f>VLOOKUP(InputData[[#This Row],[PRODUCT ID]],MasterData[],4,0)</f>
        <v>Ft</v>
      </c>
      <c r="J297" s="3">
        <f>VLOOKUP(InputData[[#This Row],[PRODUCT ID]],MasterData[],5,0)</f>
        <v>148</v>
      </c>
      <c r="K297" s="3">
        <f>VLOOKUP(InputData[[#This Row],[PRODUCT ID]],MasterData[],6,0)</f>
        <v>164.28</v>
      </c>
      <c r="L297" s="3">
        <f>InputData[[#This Row],[BUYING PRIZE]]*InputData[[#This Row],[QUANTITY]]</f>
        <v>1924</v>
      </c>
      <c r="M297" s="3">
        <f>InputData[[#This Row],[SELLING PRICE]]*InputData[[#This Row],[QUANTITY]]*(1-InputData[[#This Row],[DISCOUNT %]])</f>
        <v>2135.64</v>
      </c>
      <c r="N297" s="1">
        <f>DAY(InputData[[#This Row],[DATE]])</f>
        <v>12</v>
      </c>
      <c r="O297" s="1" t="str">
        <f>TEXT(InputData[[#This Row],[DATE]],"mmm")</f>
        <v>Feb</v>
      </c>
      <c r="P297" s="1">
        <f>YEAR(InputData[[#This Row],[DATE]])</f>
        <v>2022</v>
      </c>
    </row>
    <row r="298" spans="1:16" x14ac:dyDescent="0.3">
      <c r="A298" s="2">
        <v>44606</v>
      </c>
      <c r="B298" s="1" t="s">
        <v>63</v>
      </c>
      <c r="C298">
        <v>8</v>
      </c>
      <c r="D298" s="1" t="s">
        <v>111</v>
      </c>
      <c r="E298" s="1" t="s">
        <v>112</v>
      </c>
      <c r="F298">
        <v>0</v>
      </c>
      <c r="G298" s="1" t="str">
        <f>VLOOKUP(InputData[[#This Row],[PRODUCT ID]],MasterData[],2,0)</f>
        <v>Product26</v>
      </c>
      <c r="H298" s="1" t="str">
        <f>VLOOKUP(InputData[[#This Row],[PRODUCT ID]],MasterData[],3,0)</f>
        <v>Category04</v>
      </c>
      <c r="I298" s="1" t="str">
        <f>VLOOKUP(InputData[[#This Row],[PRODUCT ID]],MasterData[],4,0)</f>
        <v>No.</v>
      </c>
      <c r="J298" s="3">
        <f>VLOOKUP(InputData[[#This Row],[PRODUCT ID]],MasterData[],5,0)</f>
        <v>18</v>
      </c>
      <c r="K298" s="3">
        <f>VLOOKUP(InputData[[#This Row],[PRODUCT ID]],MasterData[],6,0)</f>
        <v>24.66</v>
      </c>
      <c r="L298" s="3">
        <f>InputData[[#This Row],[BUYING PRIZE]]*InputData[[#This Row],[QUANTITY]]</f>
        <v>144</v>
      </c>
      <c r="M298" s="3">
        <f>InputData[[#This Row],[SELLING PRICE]]*InputData[[#This Row],[QUANTITY]]*(1-InputData[[#This Row],[DISCOUNT %]])</f>
        <v>197.28</v>
      </c>
      <c r="N298" s="1">
        <f>DAY(InputData[[#This Row],[DATE]])</f>
        <v>14</v>
      </c>
      <c r="O298" s="1" t="str">
        <f>TEXT(InputData[[#This Row],[DATE]],"mmm")</f>
        <v>Feb</v>
      </c>
      <c r="P298" s="1">
        <f>YEAR(InputData[[#This Row],[DATE]])</f>
        <v>2022</v>
      </c>
    </row>
    <row r="299" spans="1:16" x14ac:dyDescent="0.3">
      <c r="A299" s="2">
        <v>44606</v>
      </c>
      <c r="B299" s="1" t="s">
        <v>68</v>
      </c>
      <c r="C299">
        <v>3</v>
      </c>
      <c r="D299" s="1" t="s">
        <v>113</v>
      </c>
      <c r="E299" s="1" t="s">
        <v>112</v>
      </c>
      <c r="F299">
        <v>0</v>
      </c>
      <c r="G299" s="1" t="str">
        <f>VLOOKUP(InputData[[#This Row],[PRODUCT ID]],MasterData[],2,0)</f>
        <v>Product28</v>
      </c>
      <c r="H299" s="1" t="str">
        <f>VLOOKUP(InputData[[#This Row],[PRODUCT ID]],MasterData[],3,0)</f>
        <v>Category04</v>
      </c>
      <c r="I299" s="1" t="str">
        <f>VLOOKUP(InputData[[#This Row],[PRODUCT ID]],MasterData[],4,0)</f>
        <v>No.</v>
      </c>
      <c r="J299" s="3">
        <f>VLOOKUP(InputData[[#This Row],[PRODUCT ID]],MasterData[],5,0)</f>
        <v>37</v>
      </c>
      <c r="K299" s="3">
        <f>VLOOKUP(InputData[[#This Row],[PRODUCT ID]],MasterData[],6,0)</f>
        <v>41.81</v>
      </c>
      <c r="L299" s="3">
        <f>InputData[[#This Row],[BUYING PRIZE]]*InputData[[#This Row],[QUANTITY]]</f>
        <v>111</v>
      </c>
      <c r="M299" s="3">
        <f>InputData[[#This Row],[SELLING PRICE]]*InputData[[#This Row],[QUANTITY]]*(1-InputData[[#This Row],[DISCOUNT %]])</f>
        <v>125.43</v>
      </c>
      <c r="N299" s="1">
        <f>DAY(InputData[[#This Row],[DATE]])</f>
        <v>14</v>
      </c>
      <c r="O299" s="1" t="str">
        <f>TEXT(InputData[[#This Row],[DATE]],"mmm")</f>
        <v>Feb</v>
      </c>
      <c r="P299" s="1">
        <f>YEAR(InputData[[#This Row],[DATE]])</f>
        <v>2022</v>
      </c>
    </row>
    <row r="300" spans="1:16" x14ac:dyDescent="0.3">
      <c r="A300" s="2">
        <v>44608</v>
      </c>
      <c r="B300" s="1" t="s">
        <v>76</v>
      </c>
      <c r="C300">
        <v>1</v>
      </c>
      <c r="D300" s="1" t="s">
        <v>111</v>
      </c>
      <c r="E300" s="1" t="s">
        <v>112</v>
      </c>
      <c r="F300">
        <v>0</v>
      </c>
      <c r="G300" s="1" t="str">
        <f>VLOOKUP(InputData[[#This Row],[PRODUCT ID]],MasterData[],2,0)</f>
        <v>Product32</v>
      </c>
      <c r="H300" s="1" t="str">
        <f>VLOOKUP(InputData[[#This Row],[PRODUCT ID]],MasterData[],3,0)</f>
        <v>Category04</v>
      </c>
      <c r="I300" s="1" t="str">
        <f>VLOOKUP(InputData[[#This Row],[PRODUCT ID]],MasterData[],4,0)</f>
        <v>Kg</v>
      </c>
      <c r="J300" s="3">
        <f>VLOOKUP(InputData[[#This Row],[PRODUCT ID]],MasterData[],5,0)</f>
        <v>89</v>
      </c>
      <c r="K300" s="3">
        <f>VLOOKUP(InputData[[#This Row],[PRODUCT ID]],MasterData[],6,0)</f>
        <v>117.48</v>
      </c>
      <c r="L300" s="3">
        <f>InputData[[#This Row],[BUYING PRIZE]]*InputData[[#This Row],[QUANTITY]]</f>
        <v>89</v>
      </c>
      <c r="M300" s="3">
        <f>InputData[[#This Row],[SELLING PRICE]]*InputData[[#This Row],[QUANTITY]]*(1-InputData[[#This Row],[DISCOUNT %]])</f>
        <v>117.48</v>
      </c>
      <c r="N300" s="1">
        <f>DAY(InputData[[#This Row],[DATE]])</f>
        <v>16</v>
      </c>
      <c r="O300" s="1" t="str">
        <f>TEXT(InputData[[#This Row],[DATE]],"mmm")</f>
        <v>Feb</v>
      </c>
      <c r="P300" s="1">
        <f>YEAR(InputData[[#This Row],[DATE]])</f>
        <v>2022</v>
      </c>
    </row>
    <row r="301" spans="1:16" x14ac:dyDescent="0.3">
      <c r="A301" s="2">
        <v>44611</v>
      </c>
      <c r="B301" s="1" t="s">
        <v>10</v>
      </c>
      <c r="C301">
        <v>13</v>
      </c>
      <c r="D301" s="1" t="s">
        <v>111</v>
      </c>
      <c r="E301" s="1" t="s">
        <v>112</v>
      </c>
      <c r="F301">
        <v>0</v>
      </c>
      <c r="G301" s="1" t="str">
        <f>VLOOKUP(InputData[[#This Row],[PRODUCT ID]],MasterData[],2,0)</f>
        <v>Product02</v>
      </c>
      <c r="H301" s="1" t="str">
        <f>VLOOKUP(InputData[[#This Row],[PRODUCT ID]],MasterData[],3,0)</f>
        <v>Category01</v>
      </c>
      <c r="I301" s="1" t="str">
        <f>VLOOKUP(InputData[[#This Row],[PRODUCT ID]],MasterData[],4,0)</f>
        <v>Kg</v>
      </c>
      <c r="J301" s="3">
        <f>VLOOKUP(InputData[[#This Row],[PRODUCT ID]],MasterData[],5,0)</f>
        <v>105</v>
      </c>
      <c r="K301" s="3">
        <f>VLOOKUP(InputData[[#This Row],[PRODUCT ID]],MasterData[],6,0)</f>
        <v>142.80000000000001</v>
      </c>
      <c r="L301" s="3">
        <f>InputData[[#This Row],[BUYING PRIZE]]*InputData[[#This Row],[QUANTITY]]</f>
        <v>1365</v>
      </c>
      <c r="M301" s="3">
        <f>InputData[[#This Row],[SELLING PRICE]]*InputData[[#This Row],[QUANTITY]]*(1-InputData[[#This Row],[DISCOUNT %]])</f>
        <v>1856.4</v>
      </c>
      <c r="N301" s="1">
        <f>DAY(InputData[[#This Row],[DATE]])</f>
        <v>19</v>
      </c>
      <c r="O301" s="1" t="str">
        <f>TEXT(InputData[[#This Row],[DATE]],"mmm")</f>
        <v>Feb</v>
      </c>
      <c r="P301" s="1">
        <f>YEAR(InputData[[#This Row],[DATE]])</f>
        <v>2022</v>
      </c>
    </row>
    <row r="302" spans="1:16" x14ac:dyDescent="0.3">
      <c r="A302" s="2">
        <v>44612</v>
      </c>
      <c r="B302" s="1" t="s">
        <v>34</v>
      </c>
      <c r="C302">
        <v>6</v>
      </c>
      <c r="D302" s="1" t="s">
        <v>113</v>
      </c>
      <c r="E302" s="1" t="s">
        <v>112</v>
      </c>
      <c r="F302">
        <v>0</v>
      </c>
      <c r="G302" s="1" t="str">
        <f>VLOOKUP(InputData[[#This Row],[PRODUCT ID]],MasterData[],2,0)</f>
        <v>Product12</v>
      </c>
      <c r="H302" s="1" t="str">
        <f>VLOOKUP(InputData[[#This Row],[PRODUCT ID]],MasterData[],3,0)</f>
        <v>Category02</v>
      </c>
      <c r="I302" s="1" t="str">
        <f>VLOOKUP(InputData[[#This Row],[PRODUCT ID]],MasterData[],4,0)</f>
        <v>Kg</v>
      </c>
      <c r="J302" s="3">
        <f>VLOOKUP(InputData[[#This Row],[PRODUCT ID]],MasterData[],5,0)</f>
        <v>73</v>
      </c>
      <c r="K302" s="3">
        <f>VLOOKUP(InputData[[#This Row],[PRODUCT ID]],MasterData[],6,0)</f>
        <v>94.17</v>
      </c>
      <c r="L302" s="3">
        <f>InputData[[#This Row],[BUYING PRIZE]]*InputData[[#This Row],[QUANTITY]]</f>
        <v>438</v>
      </c>
      <c r="M302" s="3">
        <f>InputData[[#This Row],[SELLING PRICE]]*InputData[[#This Row],[QUANTITY]]*(1-InputData[[#This Row],[DISCOUNT %]])</f>
        <v>565.02</v>
      </c>
      <c r="N302" s="1">
        <f>DAY(InputData[[#This Row],[DATE]])</f>
        <v>20</v>
      </c>
      <c r="O302" s="1" t="str">
        <f>TEXT(InputData[[#This Row],[DATE]],"mmm")</f>
        <v>Feb</v>
      </c>
      <c r="P302" s="1">
        <f>YEAR(InputData[[#This Row],[DATE]])</f>
        <v>2022</v>
      </c>
    </row>
    <row r="303" spans="1:16" x14ac:dyDescent="0.3">
      <c r="A303" s="2">
        <v>44615</v>
      </c>
      <c r="B303" s="1" t="s">
        <v>36</v>
      </c>
      <c r="C303">
        <v>6</v>
      </c>
      <c r="D303" s="1" t="s">
        <v>111</v>
      </c>
      <c r="E303" s="1" t="s">
        <v>111</v>
      </c>
      <c r="F303">
        <v>0</v>
      </c>
      <c r="G303" s="1" t="str">
        <f>VLOOKUP(InputData[[#This Row],[PRODUCT ID]],MasterData[],2,0)</f>
        <v>Product13</v>
      </c>
      <c r="H303" s="1" t="str">
        <f>VLOOKUP(InputData[[#This Row],[PRODUCT ID]],MasterData[],3,0)</f>
        <v>Category02</v>
      </c>
      <c r="I303" s="1" t="str">
        <f>VLOOKUP(InputData[[#This Row],[PRODUCT ID]],MasterData[],4,0)</f>
        <v>Kg</v>
      </c>
      <c r="J303" s="3">
        <f>VLOOKUP(InputData[[#This Row],[PRODUCT ID]],MasterData[],5,0)</f>
        <v>112</v>
      </c>
      <c r="K303" s="3">
        <f>VLOOKUP(InputData[[#This Row],[PRODUCT ID]],MasterData[],6,0)</f>
        <v>122.08</v>
      </c>
      <c r="L303" s="3">
        <f>InputData[[#This Row],[BUYING PRIZE]]*InputData[[#This Row],[QUANTITY]]</f>
        <v>672</v>
      </c>
      <c r="M303" s="3">
        <f>InputData[[#This Row],[SELLING PRICE]]*InputData[[#This Row],[QUANTITY]]*(1-InputData[[#This Row],[DISCOUNT %]])</f>
        <v>732.48</v>
      </c>
      <c r="N303" s="1">
        <f>DAY(InputData[[#This Row],[DATE]])</f>
        <v>23</v>
      </c>
      <c r="O303" s="1" t="str">
        <f>TEXT(InputData[[#This Row],[DATE]],"mmm")</f>
        <v>Feb</v>
      </c>
      <c r="P303" s="1">
        <f>YEAR(InputData[[#This Row],[DATE]])</f>
        <v>2022</v>
      </c>
    </row>
    <row r="304" spans="1:16" x14ac:dyDescent="0.3">
      <c r="A304" s="2">
        <v>44615</v>
      </c>
      <c r="B304" s="1" t="s">
        <v>42</v>
      </c>
      <c r="C304">
        <v>15</v>
      </c>
      <c r="D304" s="1" t="s">
        <v>111</v>
      </c>
      <c r="E304" s="1" t="s">
        <v>112</v>
      </c>
      <c r="F304">
        <v>0</v>
      </c>
      <c r="G304" s="1" t="str">
        <f>VLOOKUP(InputData[[#This Row],[PRODUCT ID]],MasterData[],2,0)</f>
        <v>Product16</v>
      </c>
      <c r="H304" s="1" t="str">
        <f>VLOOKUP(InputData[[#This Row],[PRODUCT ID]],MasterData[],3,0)</f>
        <v>Category02</v>
      </c>
      <c r="I304" s="1" t="str">
        <f>VLOOKUP(InputData[[#This Row],[PRODUCT ID]],MasterData[],4,0)</f>
        <v>No.</v>
      </c>
      <c r="J304" s="3">
        <f>VLOOKUP(InputData[[#This Row],[PRODUCT ID]],MasterData[],5,0)</f>
        <v>13</v>
      </c>
      <c r="K304" s="3">
        <f>VLOOKUP(InputData[[#This Row],[PRODUCT ID]],MasterData[],6,0)</f>
        <v>16.64</v>
      </c>
      <c r="L304" s="3">
        <f>InputData[[#This Row],[BUYING PRIZE]]*InputData[[#This Row],[QUANTITY]]</f>
        <v>195</v>
      </c>
      <c r="M304" s="3">
        <f>InputData[[#This Row],[SELLING PRICE]]*InputData[[#This Row],[QUANTITY]]*(1-InputData[[#This Row],[DISCOUNT %]])</f>
        <v>249.60000000000002</v>
      </c>
      <c r="N304" s="1">
        <f>DAY(InputData[[#This Row],[DATE]])</f>
        <v>23</v>
      </c>
      <c r="O304" s="1" t="str">
        <f>TEXT(InputData[[#This Row],[DATE]],"mmm")</f>
        <v>Feb</v>
      </c>
      <c r="P304" s="1">
        <f>YEAR(InputData[[#This Row],[DATE]])</f>
        <v>2022</v>
      </c>
    </row>
    <row r="305" spans="1:16" x14ac:dyDescent="0.3">
      <c r="A305" s="2">
        <v>44615</v>
      </c>
      <c r="B305" s="1" t="s">
        <v>84</v>
      </c>
      <c r="C305">
        <v>8</v>
      </c>
      <c r="D305" s="1" t="s">
        <v>113</v>
      </c>
      <c r="E305" s="1" t="s">
        <v>111</v>
      </c>
      <c r="F305">
        <v>0</v>
      </c>
      <c r="G305" s="1" t="str">
        <f>VLOOKUP(InputData[[#This Row],[PRODUCT ID]],MasterData[],2,0)</f>
        <v>Product36</v>
      </c>
      <c r="H305" s="1" t="str">
        <f>VLOOKUP(InputData[[#This Row],[PRODUCT ID]],MasterData[],3,0)</f>
        <v>Category04</v>
      </c>
      <c r="I305" s="1" t="str">
        <f>VLOOKUP(InputData[[#This Row],[PRODUCT ID]],MasterData[],4,0)</f>
        <v>Kg</v>
      </c>
      <c r="J305" s="3">
        <f>VLOOKUP(InputData[[#This Row],[PRODUCT ID]],MasterData[],5,0)</f>
        <v>90</v>
      </c>
      <c r="K305" s="3">
        <f>VLOOKUP(InputData[[#This Row],[PRODUCT ID]],MasterData[],6,0)</f>
        <v>96.3</v>
      </c>
      <c r="L305" s="3">
        <f>InputData[[#This Row],[BUYING PRIZE]]*InputData[[#This Row],[QUANTITY]]</f>
        <v>720</v>
      </c>
      <c r="M305" s="3">
        <f>InputData[[#This Row],[SELLING PRICE]]*InputData[[#This Row],[QUANTITY]]*(1-InputData[[#This Row],[DISCOUNT %]])</f>
        <v>770.4</v>
      </c>
      <c r="N305" s="1">
        <f>DAY(InputData[[#This Row],[DATE]])</f>
        <v>23</v>
      </c>
      <c r="O305" s="1" t="str">
        <f>TEXT(InputData[[#This Row],[DATE]],"mmm")</f>
        <v>Feb</v>
      </c>
      <c r="P305" s="1">
        <f>YEAR(InputData[[#This Row],[DATE]])</f>
        <v>2022</v>
      </c>
    </row>
    <row r="306" spans="1:16" x14ac:dyDescent="0.3">
      <c r="A306" s="2">
        <v>44619</v>
      </c>
      <c r="B306" s="1" t="s">
        <v>34</v>
      </c>
      <c r="C306">
        <v>7</v>
      </c>
      <c r="D306" s="1" t="s">
        <v>113</v>
      </c>
      <c r="E306" s="1" t="s">
        <v>112</v>
      </c>
      <c r="F306">
        <v>0</v>
      </c>
      <c r="G306" s="1" t="str">
        <f>VLOOKUP(InputData[[#This Row],[PRODUCT ID]],MasterData[],2,0)</f>
        <v>Product12</v>
      </c>
      <c r="H306" s="1" t="str">
        <f>VLOOKUP(InputData[[#This Row],[PRODUCT ID]],MasterData[],3,0)</f>
        <v>Category02</v>
      </c>
      <c r="I306" s="1" t="str">
        <f>VLOOKUP(InputData[[#This Row],[PRODUCT ID]],MasterData[],4,0)</f>
        <v>Kg</v>
      </c>
      <c r="J306" s="3">
        <f>VLOOKUP(InputData[[#This Row],[PRODUCT ID]],MasterData[],5,0)</f>
        <v>73</v>
      </c>
      <c r="K306" s="3">
        <f>VLOOKUP(InputData[[#This Row],[PRODUCT ID]],MasterData[],6,0)</f>
        <v>94.17</v>
      </c>
      <c r="L306" s="3">
        <f>InputData[[#This Row],[BUYING PRIZE]]*InputData[[#This Row],[QUANTITY]]</f>
        <v>511</v>
      </c>
      <c r="M306" s="3">
        <f>InputData[[#This Row],[SELLING PRICE]]*InputData[[#This Row],[QUANTITY]]*(1-InputData[[#This Row],[DISCOUNT %]])</f>
        <v>659.19</v>
      </c>
      <c r="N306" s="1">
        <f>DAY(InputData[[#This Row],[DATE]])</f>
        <v>27</v>
      </c>
      <c r="O306" s="1" t="str">
        <f>TEXT(InputData[[#This Row],[DATE]],"mmm")</f>
        <v>Feb</v>
      </c>
      <c r="P306" s="1">
        <f>YEAR(InputData[[#This Row],[DATE]])</f>
        <v>2022</v>
      </c>
    </row>
    <row r="307" spans="1:16" x14ac:dyDescent="0.3">
      <c r="A307" s="2">
        <v>44619</v>
      </c>
      <c r="B307" s="1" t="s">
        <v>17</v>
      </c>
      <c r="C307">
        <v>15</v>
      </c>
      <c r="D307" s="1" t="s">
        <v>113</v>
      </c>
      <c r="E307" s="1" t="s">
        <v>111</v>
      </c>
      <c r="F307">
        <v>0</v>
      </c>
      <c r="G307" s="1" t="str">
        <f>VLOOKUP(InputData[[#This Row],[PRODUCT ID]],MasterData[],2,0)</f>
        <v>Product05</v>
      </c>
      <c r="H307" s="1" t="str">
        <f>VLOOKUP(InputData[[#This Row],[PRODUCT ID]],MasterData[],3,0)</f>
        <v>Category01</v>
      </c>
      <c r="I307" s="1" t="str">
        <f>VLOOKUP(InputData[[#This Row],[PRODUCT ID]],MasterData[],4,0)</f>
        <v>Ft</v>
      </c>
      <c r="J307" s="3">
        <f>VLOOKUP(InputData[[#This Row],[PRODUCT ID]],MasterData[],5,0)</f>
        <v>133</v>
      </c>
      <c r="K307" s="3">
        <f>VLOOKUP(InputData[[#This Row],[PRODUCT ID]],MasterData[],6,0)</f>
        <v>155.61000000000001</v>
      </c>
      <c r="L307" s="3">
        <f>InputData[[#This Row],[BUYING PRIZE]]*InputData[[#This Row],[QUANTITY]]</f>
        <v>1995</v>
      </c>
      <c r="M307" s="3">
        <f>InputData[[#This Row],[SELLING PRICE]]*InputData[[#This Row],[QUANTITY]]*(1-InputData[[#This Row],[DISCOUNT %]])</f>
        <v>2334.15</v>
      </c>
      <c r="N307" s="1">
        <f>DAY(InputData[[#This Row],[DATE]])</f>
        <v>27</v>
      </c>
      <c r="O307" s="1" t="str">
        <f>TEXT(InputData[[#This Row],[DATE]],"mmm")</f>
        <v>Feb</v>
      </c>
      <c r="P307" s="1">
        <f>YEAR(InputData[[#This Row],[DATE]])</f>
        <v>2022</v>
      </c>
    </row>
    <row r="308" spans="1:16" x14ac:dyDescent="0.3">
      <c r="A308" s="2">
        <v>44620</v>
      </c>
      <c r="B308" s="1" t="s">
        <v>86</v>
      </c>
      <c r="C308">
        <v>15</v>
      </c>
      <c r="D308" s="1" t="s">
        <v>113</v>
      </c>
      <c r="E308" s="1" t="s">
        <v>112</v>
      </c>
      <c r="F308">
        <v>0</v>
      </c>
      <c r="G308" s="1" t="str">
        <f>VLOOKUP(InputData[[#This Row],[PRODUCT ID]],MasterData[],2,0)</f>
        <v>Product37</v>
      </c>
      <c r="H308" s="1" t="str">
        <f>VLOOKUP(InputData[[#This Row],[PRODUCT ID]],MasterData[],3,0)</f>
        <v>Category05</v>
      </c>
      <c r="I308" s="1" t="str">
        <f>VLOOKUP(InputData[[#This Row],[PRODUCT ID]],MasterData[],4,0)</f>
        <v>Kg</v>
      </c>
      <c r="J308" s="3">
        <f>VLOOKUP(InputData[[#This Row],[PRODUCT ID]],MasterData[],5,0)</f>
        <v>67</v>
      </c>
      <c r="K308" s="3">
        <f>VLOOKUP(InputData[[#This Row],[PRODUCT ID]],MasterData[],6,0)</f>
        <v>85.76</v>
      </c>
      <c r="L308" s="3">
        <f>InputData[[#This Row],[BUYING PRIZE]]*InputData[[#This Row],[QUANTITY]]</f>
        <v>1005</v>
      </c>
      <c r="M308" s="3">
        <f>InputData[[#This Row],[SELLING PRICE]]*InputData[[#This Row],[QUANTITY]]*(1-InputData[[#This Row],[DISCOUNT %]])</f>
        <v>1286.4000000000001</v>
      </c>
      <c r="N308" s="1">
        <f>DAY(InputData[[#This Row],[DATE]])</f>
        <v>28</v>
      </c>
      <c r="O308" s="1" t="str">
        <f>TEXT(InputData[[#This Row],[DATE]],"mmm")</f>
        <v>Feb</v>
      </c>
      <c r="P308" s="1">
        <f>YEAR(InputData[[#This Row],[DATE]])</f>
        <v>2022</v>
      </c>
    </row>
    <row r="309" spans="1:16" x14ac:dyDescent="0.3">
      <c r="A309" s="2">
        <v>44624</v>
      </c>
      <c r="B309" s="1" t="s">
        <v>63</v>
      </c>
      <c r="C309">
        <v>13</v>
      </c>
      <c r="D309" s="1" t="s">
        <v>110</v>
      </c>
      <c r="E309" s="1" t="s">
        <v>111</v>
      </c>
      <c r="F309">
        <v>0</v>
      </c>
      <c r="G309" s="1" t="str">
        <f>VLOOKUP(InputData[[#This Row],[PRODUCT ID]],MasterData[],2,0)</f>
        <v>Product26</v>
      </c>
      <c r="H309" s="1" t="str">
        <f>VLOOKUP(InputData[[#This Row],[PRODUCT ID]],MasterData[],3,0)</f>
        <v>Category04</v>
      </c>
      <c r="I309" s="1" t="str">
        <f>VLOOKUP(InputData[[#This Row],[PRODUCT ID]],MasterData[],4,0)</f>
        <v>No.</v>
      </c>
      <c r="J309" s="3">
        <f>VLOOKUP(InputData[[#This Row],[PRODUCT ID]],MasterData[],5,0)</f>
        <v>18</v>
      </c>
      <c r="K309" s="3">
        <f>VLOOKUP(InputData[[#This Row],[PRODUCT ID]],MasterData[],6,0)</f>
        <v>24.66</v>
      </c>
      <c r="L309" s="3">
        <f>InputData[[#This Row],[BUYING PRIZE]]*InputData[[#This Row],[QUANTITY]]</f>
        <v>234</v>
      </c>
      <c r="M309" s="3">
        <f>InputData[[#This Row],[SELLING PRICE]]*InputData[[#This Row],[QUANTITY]]*(1-InputData[[#This Row],[DISCOUNT %]])</f>
        <v>320.58</v>
      </c>
      <c r="N309" s="1">
        <f>DAY(InputData[[#This Row],[DATE]])</f>
        <v>4</v>
      </c>
      <c r="O309" s="1" t="str">
        <f>TEXT(InputData[[#This Row],[DATE]],"mmm")</f>
        <v>Mar</v>
      </c>
      <c r="P309" s="1">
        <f>YEAR(InputData[[#This Row],[DATE]])</f>
        <v>2022</v>
      </c>
    </row>
    <row r="310" spans="1:16" x14ac:dyDescent="0.3">
      <c r="A310" s="2">
        <v>44626</v>
      </c>
      <c r="B310" s="1" t="s">
        <v>14</v>
      </c>
      <c r="C310">
        <v>2</v>
      </c>
      <c r="D310" s="1" t="s">
        <v>113</v>
      </c>
      <c r="E310" s="1" t="s">
        <v>112</v>
      </c>
      <c r="F310">
        <v>0</v>
      </c>
      <c r="G310" s="1" t="str">
        <f>VLOOKUP(InputData[[#This Row],[PRODUCT ID]],MasterData[],2,0)</f>
        <v>Product04</v>
      </c>
      <c r="H310" s="1" t="str">
        <f>VLOOKUP(InputData[[#This Row],[PRODUCT ID]],MasterData[],3,0)</f>
        <v>Category01</v>
      </c>
      <c r="I310" s="1" t="str">
        <f>VLOOKUP(InputData[[#This Row],[PRODUCT ID]],MasterData[],4,0)</f>
        <v>Lt</v>
      </c>
      <c r="J310" s="3">
        <f>VLOOKUP(InputData[[#This Row],[PRODUCT ID]],MasterData[],5,0)</f>
        <v>44</v>
      </c>
      <c r="K310" s="3">
        <f>VLOOKUP(InputData[[#This Row],[PRODUCT ID]],MasterData[],6,0)</f>
        <v>48.84</v>
      </c>
      <c r="L310" s="3">
        <f>InputData[[#This Row],[BUYING PRIZE]]*InputData[[#This Row],[QUANTITY]]</f>
        <v>88</v>
      </c>
      <c r="M310" s="3">
        <f>InputData[[#This Row],[SELLING PRICE]]*InputData[[#This Row],[QUANTITY]]*(1-InputData[[#This Row],[DISCOUNT %]])</f>
        <v>97.68</v>
      </c>
      <c r="N310" s="1">
        <f>DAY(InputData[[#This Row],[DATE]])</f>
        <v>6</v>
      </c>
      <c r="O310" s="1" t="str">
        <f>TEXT(InputData[[#This Row],[DATE]],"mmm")</f>
        <v>Mar</v>
      </c>
      <c r="P310" s="1">
        <f>YEAR(InputData[[#This Row],[DATE]])</f>
        <v>2022</v>
      </c>
    </row>
    <row r="311" spans="1:16" x14ac:dyDescent="0.3">
      <c r="A311" s="2">
        <v>44627</v>
      </c>
      <c r="B311" s="1" t="s">
        <v>12</v>
      </c>
      <c r="C311">
        <v>1</v>
      </c>
      <c r="D311" s="1" t="s">
        <v>113</v>
      </c>
      <c r="E311" s="1" t="s">
        <v>112</v>
      </c>
      <c r="F311">
        <v>0</v>
      </c>
      <c r="G311" s="1" t="str">
        <f>VLOOKUP(InputData[[#This Row],[PRODUCT ID]],MasterData[],2,0)</f>
        <v>Product03</v>
      </c>
      <c r="H311" s="1" t="str">
        <f>VLOOKUP(InputData[[#This Row],[PRODUCT ID]],MasterData[],3,0)</f>
        <v>Category01</v>
      </c>
      <c r="I311" s="1" t="str">
        <f>VLOOKUP(InputData[[#This Row],[PRODUCT ID]],MasterData[],4,0)</f>
        <v>Kg</v>
      </c>
      <c r="J311" s="3">
        <f>VLOOKUP(InputData[[#This Row],[PRODUCT ID]],MasterData[],5,0)</f>
        <v>71</v>
      </c>
      <c r="K311" s="3">
        <f>VLOOKUP(InputData[[#This Row],[PRODUCT ID]],MasterData[],6,0)</f>
        <v>80.94</v>
      </c>
      <c r="L311" s="3">
        <f>InputData[[#This Row],[BUYING PRIZE]]*InputData[[#This Row],[QUANTITY]]</f>
        <v>71</v>
      </c>
      <c r="M311" s="3">
        <f>InputData[[#This Row],[SELLING PRICE]]*InputData[[#This Row],[QUANTITY]]*(1-InputData[[#This Row],[DISCOUNT %]])</f>
        <v>80.94</v>
      </c>
      <c r="N311" s="1">
        <f>DAY(InputData[[#This Row],[DATE]])</f>
        <v>7</v>
      </c>
      <c r="O311" s="1" t="str">
        <f>TEXT(InputData[[#This Row],[DATE]],"mmm")</f>
        <v>Mar</v>
      </c>
      <c r="P311" s="1">
        <f>YEAR(InputData[[#This Row],[DATE]])</f>
        <v>2022</v>
      </c>
    </row>
    <row r="312" spans="1:16" x14ac:dyDescent="0.3">
      <c r="A312" s="2">
        <v>44628</v>
      </c>
      <c r="B312" s="1" t="s">
        <v>101</v>
      </c>
      <c r="C312">
        <v>6</v>
      </c>
      <c r="D312" s="1" t="s">
        <v>113</v>
      </c>
      <c r="E312" s="1" t="s">
        <v>111</v>
      </c>
      <c r="F312">
        <v>0</v>
      </c>
      <c r="G312" s="1" t="str">
        <f>VLOOKUP(InputData[[#This Row],[PRODUCT ID]],MasterData[],2,0)</f>
        <v>Product44</v>
      </c>
      <c r="H312" s="1" t="str">
        <f>VLOOKUP(InputData[[#This Row],[PRODUCT ID]],MasterData[],3,0)</f>
        <v>Category05</v>
      </c>
      <c r="I312" s="1" t="str">
        <f>VLOOKUP(InputData[[#This Row],[PRODUCT ID]],MasterData[],4,0)</f>
        <v>Kg</v>
      </c>
      <c r="J312" s="3">
        <f>VLOOKUP(InputData[[#This Row],[PRODUCT ID]],MasterData[],5,0)</f>
        <v>76</v>
      </c>
      <c r="K312" s="3">
        <f>VLOOKUP(InputData[[#This Row],[PRODUCT ID]],MasterData[],6,0)</f>
        <v>82.08</v>
      </c>
      <c r="L312" s="3">
        <f>InputData[[#This Row],[BUYING PRIZE]]*InputData[[#This Row],[QUANTITY]]</f>
        <v>456</v>
      </c>
      <c r="M312" s="3">
        <f>InputData[[#This Row],[SELLING PRICE]]*InputData[[#This Row],[QUANTITY]]*(1-InputData[[#This Row],[DISCOUNT %]])</f>
        <v>492.48</v>
      </c>
      <c r="N312" s="1">
        <f>DAY(InputData[[#This Row],[DATE]])</f>
        <v>8</v>
      </c>
      <c r="O312" s="1" t="str">
        <f>TEXT(InputData[[#This Row],[DATE]],"mmm")</f>
        <v>Mar</v>
      </c>
      <c r="P312" s="1">
        <f>YEAR(InputData[[#This Row],[DATE]])</f>
        <v>2022</v>
      </c>
    </row>
    <row r="313" spans="1:16" x14ac:dyDescent="0.3">
      <c r="A313" s="2">
        <v>44629</v>
      </c>
      <c r="B313" s="1" t="s">
        <v>72</v>
      </c>
      <c r="C313">
        <v>3</v>
      </c>
      <c r="D313" s="1" t="s">
        <v>113</v>
      </c>
      <c r="E313" s="1" t="s">
        <v>111</v>
      </c>
      <c r="F313">
        <v>0</v>
      </c>
      <c r="G313" s="1" t="str">
        <f>VLOOKUP(InputData[[#This Row],[PRODUCT ID]],MasterData[],2,0)</f>
        <v>Product30</v>
      </c>
      <c r="H313" s="1" t="str">
        <f>VLOOKUP(InputData[[#This Row],[PRODUCT ID]],MasterData[],3,0)</f>
        <v>Category04</v>
      </c>
      <c r="I313" s="1" t="str">
        <f>VLOOKUP(InputData[[#This Row],[PRODUCT ID]],MasterData[],4,0)</f>
        <v>Ft</v>
      </c>
      <c r="J313" s="3">
        <f>VLOOKUP(InputData[[#This Row],[PRODUCT ID]],MasterData[],5,0)</f>
        <v>148</v>
      </c>
      <c r="K313" s="3">
        <f>VLOOKUP(InputData[[#This Row],[PRODUCT ID]],MasterData[],6,0)</f>
        <v>201.28</v>
      </c>
      <c r="L313" s="3">
        <f>InputData[[#This Row],[BUYING PRIZE]]*InputData[[#This Row],[QUANTITY]]</f>
        <v>444</v>
      </c>
      <c r="M313" s="3">
        <f>InputData[[#This Row],[SELLING PRICE]]*InputData[[#This Row],[QUANTITY]]*(1-InputData[[#This Row],[DISCOUNT %]])</f>
        <v>603.84</v>
      </c>
      <c r="N313" s="1">
        <f>DAY(InputData[[#This Row],[DATE]])</f>
        <v>9</v>
      </c>
      <c r="O313" s="1" t="str">
        <f>TEXT(InputData[[#This Row],[DATE]],"mmm")</f>
        <v>Mar</v>
      </c>
      <c r="P313" s="1">
        <f>YEAR(InputData[[#This Row],[DATE]])</f>
        <v>2022</v>
      </c>
    </row>
    <row r="314" spans="1:16" x14ac:dyDescent="0.3">
      <c r="A314" s="2">
        <v>44629</v>
      </c>
      <c r="B314" s="1" t="s">
        <v>14</v>
      </c>
      <c r="C314">
        <v>11</v>
      </c>
      <c r="D314" s="1" t="s">
        <v>111</v>
      </c>
      <c r="E314" s="1" t="s">
        <v>112</v>
      </c>
      <c r="F314">
        <v>0</v>
      </c>
      <c r="G314" s="1" t="str">
        <f>VLOOKUP(InputData[[#This Row],[PRODUCT ID]],MasterData[],2,0)</f>
        <v>Product04</v>
      </c>
      <c r="H314" s="1" t="str">
        <f>VLOOKUP(InputData[[#This Row],[PRODUCT ID]],MasterData[],3,0)</f>
        <v>Category01</v>
      </c>
      <c r="I314" s="1" t="str">
        <f>VLOOKUP(InputData[[#This Row],[PRODUCT ID]],MasterData[],4,0)</f>
        <v>Lt</v>
      </c>
      <c r="J314" s="3">
        <f>VLOOKUP(InputData[[#This Row],[PRODUCT ID]],MasterData[],5,0)</f>
        <v>44</v>
      </c>
      <c r="K314" s="3">
        <f>VLOOKUP(InputData[[#This Row],[PRODUCT ID]],MasterData[],6,0)</f>
        <v>48.84</v>
      </c>
      <c r="L314" s="3">
        <f>InputData[[#This Row],[BUYING PRIZE]]*InputData[[#This Row],[QUANTITY]]</f>
        <v>484</v>
      </c>
      <c r="M314" s="3">
        <f>InputData[[#This Row],[SELLING PRICE]]*InputData[[#This Row],[QUANTITY]]*(1-InputData[[#This Row],[DISCOUNT %]])</f>
        <v>537.24</v>
      </c>
      <c r="N314" s="1">
        <f>DAY(InputData[[#This Row],[DATE]])</f>
        <v>9</v>
      </c>
      <c r="O314" s="1" t="str">
        <f>TEXT(InputData[[#This Row],[DATE]],"mmm")</f>
        <v>Mar</v>
      </c>
      <c r="P314" s="1">
        <f>YEAR(InputData[[#This Row],[DATE]])</f>
        <v>2022</v>
      </c>
    </row>
    <row r="315" spans="1:16" x14ac:dyDescent="0.3">
      <c r="A315" s="2">
        <v>44630</v>
      </c>
      <c r="B315" s="1" t="s">
        <v>78</v>
      </c>
      <c r="C315">
        <v>12</v>
      </c>
      <c r="D315" s="1" t="s">
        <v>110</v>
      </c>
      <c r="E315" s="1" t="s">
        <v>111</v>
      </c>
      <c r="F315">
        <v>0</v>
      </c>
      <c r="G315" s="1" t="str">
        <f>VLOOKUP(InputData[[#This Row],[PRODUCT ID]],MasterData[],2,0)</f>
        <v>Product33</v>
      </c>
      <c r="H315" s="1" t="str">
        <f>VLOOKUP(InputData[[#This Row],[PRODUCT ID]],MasterData[],3,0)</f>
        <v>Category04</v>
      </c>
      <c r="I315" s="1" t="str">
        <f>VLOOKUP(InputData[[#This Row],[PRODUCT ID]],MasterData[],4,0)</f>
        <v>Kg</v>
      </c>
      <c r="J315" s="3">
        <f>VLOOKUP(InputData[[#This Row],[PRODUCT ID]],MasterData[],5,0)</f>
        <v>95</v>
      </c>
      <c r="K315" s="3">
        <f>VLOOKUP(InputData[[#This Row],[PRODUCT ID]],MasterData[],6,0)</f>
        <v>119.7</v>
      </c>
      <c r="L315" s="3">
        <f>InputData[[#This Row],[BUYING PRIZE]]*InputData[[#This Row],[QUANTITY]]</f>
        <v>1140</v>
      </c>
      <c r="M315" s="3">
        <f>InputData[[#This Row],[SELLING PRICE]]*InputData[[#This Row],[QUANTITY]]*(1-InputData[[#This Row],[DISCOUNT %]])</f>
        <v>1436.4</v>
      </c>
      <c r="N315" s="1">
        <f>DAY(InputData[[#This Row],[DATE]])</f>
        <v>10</v>
      </c>
      <c r="O315" s="1" t="str">
        <f>TEXT(InputData[[#This Row],[DATE]],"mmm")</f>
        <v>Mar</v>
      </c>
      <c r="P315" s="1">
        <f>YEAR(InputData[[#This Row],[DATE]])</f>
        <v>2022</v>
      </c>
    </row>
    <row r="316" spans="1:16" x14ac:dyDescent="0.3">
      <c r="A316" s="2">
        <v>44634</v>
      </c>
      <c r="B316" s="1" t="s">
        <v>42</v>
      </c>
      <c r="C316">
        <v>2</v>
      </c>
      <c r="D316" s="1" t="s">
        <v>113</v>
      </c>
      <c r="E316" s="1" t="s">
        <v>112</v>
      </c>
      <c r="F316">
        <v>0</v>
      </c>
      <c r="G316" s="1" t="str">
        <f>VLOOKUP(InputData[[#This Row],[PRODUCT ID]],MasterData[],2,0)</f>
        <v>Product16</v>
      </c>
      <c r="H316" s="1" t="str">
        <f>VLOOKUP(InputData[[#This Row],[PRODUCT ID]],MasterData[],3,0)</f>
        <v>Category02</v>
      </c>
      <c r="I316" s="1" t="str">
        <f>VLOOKUP(InputData[[#This Row],[PRODUCT ID]],MasterData[],4,0)</f>
        <v>No.</v>
      </c>
      <c r="J316" s="3">
        <f>VLOOKUP(InputData[[#This Row],[PRODUCT ID]],MasterData[],5,0)</f>
        <v>13</v>
      </c>
      <c r="K316" s="3">
        <f>VLOOKUP(InputData[[#This Row],[PRODUCT ID]],MasterData[],6,0)</f>
        <v>16.64</v>
      </c>
      <c r="L316" s="3">
        <f>InputData[[#This Row],[BUYING PRIZE]]*InputData[[#This Row],[QUANTITY]]</f>
        <v>26</v>
      </c>
      <c r="M316" s="3">
        <f>InputData[[#This Row],[SELLING PRICE]]*InputData[[#This Row],[QUANTITY]]*(1-InputData[[#This Row],[DISCOUNT %]])</f>
        <v>33.28</v>
      </c>
      <c r="N316" s="1">
        <f>DAY(InputData[[#This Row],[DATE]])</f>
        <v>14</v>
      </c>
      <c r="O316" s="1" t="str">
        <f>TEXT(InputData[[#This Row],[DATE]],"mmm")</f>
        <v>Mar</v>
      </c>
      <c r="P316" s="1">
        <f>YEAR(InputData[[#This Row],[DATE]])</f>
        <v>2022</v>
      </c>
    </row>
    <row r="317" spans="1:16" x14ac:dyDescent="0.3">
      <c r="A317" s="2">
        <v>44634</v>
      </c>
      <c r="B317" s="1" t="s">
        <v>63</v>
      </c>
      <c r="C317">
        <v>13</v>
      </c>
      <c r="D317" s="1" t="s">
        <v>113</v>
      </c>
      <c r="E317" s="1" t="s">
        <v>111</v>
      </c>
      <c r="F317">
        <v>0</v>
      </c>
      <c r="G317" s="1" t="str">
        <f>VLOOKUP(InputData[[#This Row],[PRODUCT ID]],MasterData[],2,0)</f>
        <v>Product26</v>
      </c>
      <c r="H317" s="1" t="str">
        <f>VLOOKUP(InputData[[#This Row],[PRODUCT ID]],MasterData[],3,0)</f>
        <v>Category04</v>
      </c>
      <c r="I317" s="1" t="str">
        <f>VLOOKUP(InputData[[#This Row],[PRODUCT ID]],MasterData[],4,0)</f>
        <v>No.</v>
      </c>
      <c r="J317" s="3">
        <f>VLOOKUP(InputData[[#This Row],[PRODUCT ID]],MasterData[],5,0)</f>
        <v>18</v>
      </c>
      <c r="K317" s="3">
        <f>VLOOKUP(InputData[[#This Row],[PRODUCT ID]],MasterData[],6,0)</f>
        <v>24.66</v>
      </c>
      <c r="L317" s="3">
        <f>InputData[[#This Row],[BUYING PRIZE]]*InputData[[#This Row],[QUANTITY]]</f>
        <v>234</v>
      </c>
      <c r="M317" s="3">
        <f>InputData[[#This Row],[SELLING PRICE]]*InputData[[#This Row],[QUANTITY]]*(1-InputData[[#This Row],[DISCOUNT %]])</f>
        <v>320.58</v>
      </c>
      <c r="N317" s="1">
        <f>DAY(InputData[[#This Row],[DATE]])</f>
        <v>14</v>
      </c>
      <c r="O317" s="1" t="str">
        <f>TEXT(InputData[[#This Row],[DATE]],"mmm")</f>
        <v>Mar</v>
      </c>
      <c r="P317" s="1">
        <f>YEAR(InputData[[#This Row],[DATE]])</f>
        <v>2022</v>
      </c>
    </row>
    <row r="318" spans="1:16" x14ac:dyDescent="0.3">
      <c r="A318" s="2">
        <v>44638</v>
      </c>
      <c r="B318" s="1" t="s">
        <v>48</v>
      </c>
      <c r="C318">
        <v>2</v>
      </c>
      <c r="D318" s="1" t="s">
        <v>111</v>
      </c>
      <c r="E318" s="1" t="s">
        <v>112</v>
      </c>
      <c r="F318">
        <v>0</v>
      </c>
      <c r="G318" s="1" t="str">
        <f>VLOOKUP(InputData[[#This Row],[PRODUCT ID]],MasterData[],2,0)</f>
        <v>Product19</v>
      </c>
      <c r="H318" s="1" t="str">
        <f>VLOOKUP(InputData[[#This Row],[PRODUCT ID]],MasterData[],3,0)</f>
        <v>Category02</v>
      </c>
      <c r="I318" s="1" t="str">
        <f>VLOOKUP(InputData[[#This Row],[PRODUCT ID]],MasterData[],4,0)</f>
        <v>Ft</v>
      </c>
      <c r="J318" s="3">
        <f>VLOOKUP(InputData[[#This Row],[PRODUCT ID]],MasterData[],5,0)</f>
        <v>150</v>
      </c>
      <c r="K318" s="3">
        <f>VLOOKUP(InputData[[#This Row],[PRODUCT ID]],MasterData[],6,0)</f>
        <v>210</v>
      </c>
      <c r="L318" s="3">
        <f>InputData[[#This Row],[BUYING PRIZE]]*InputData[[#This Row],[QUANTITY]]</f>
        <v>300</v>
      </c>
      <c r="M318" s="3">
        <f>InputData[[#This Row],[SELLING PRICE]]*InputData[[#This Row],[QUANTITY]]*(1-InputData[[#This Row],[DISCOUNT %]])</f>
        <v>420</v>
      </c>
      <c r="N318" s="1">
        <f>DAY(InputData[[#This Row],[DATE]])</f>
        <v>18</v>
      </c>
      <c r="O318" s="1" t="str">
        <f>TEXT(InputData[[#This Row],[DATE]],"mmm")</f>
        <v>Mar</v>
      </c>
      <c r="P318" s="1">
        <f>YEAR(InputData[[#This Row],[DATE]])</f>
        <v>2022</v>
      </c>
    </row>
    <row r="319" spans="1:16" x14ac:dyDescent="0.3">
      <c r="A319" s="2">
        <v>44638</v>
      </c>
      <c r="B319" s="1" t="s">
        <v>66</v>
      </c>
      <c r="C319">
        <v>10</v>
      </c>
      <c r="D319" s="1" t="s">
        <v>113</v>
      </c>
      <c r="E319" s="1" t="s">
        <v>112</v>
      </c>
      <c r="F319">
        <v>0</v>
      </c>
      <c r="G319" s="1" t="str">
        <f>VLOOKUP(InputData[[#This Row],[PRODUCT ID]],MasterData[],2,0)</f>
        <v>Product27</v>
      </c>
      <c r="H319" s="1" t="str">
        <f>VLOOKUP(InputData[[#This Row],[PRODUCT ID]],MasterData[],3,0)</f>
        <v>Category04</v>
      </c>
      <c r="I319" s="1" t="str">
        <f>VLOOKUP(InputData[[#This Row],[PRODUCT ID]],MasterData[],4,0)</f>
        <v>Lt</v>
      </c>
      <c r="J319" s="3">
        <f>VLOOKUP(InputData[[#This Row],[PRODUCT ID]],MasterData[],5,0)</f>
        <v>48</v>
      </c>
      <c r="K319" s="3">
        <f>VLOOKUP(InputData[[#This Row],[PRODUCT ID]],MasterData[],6,0)</f>
        <v>57.120000000000005</v>
      </c>
      <c r="L319" s="3">
        <f>InputData[[#This Row],[BUYING PRIZE]]*InputData[[#This Row],[QUANTITY]]</f>
        <v>480</v>
      </c>
      <c r="M319" s="3">
        <f>InputData[[#This Row],[SELLING PRICE]]*InputData[[#This Row],[QUANTITY]]*(1-InputData[[#This Row],[DISCOUNT %]])</f>
        <v>571.20000000000005</v>
      </c>
      <c r="N319" s="1">
        <f>DAY(InputData[[#This Row],[DATE]])</f>
        <v>18</v>
      </c>
      <c r="O319" s="1" t="str">
        <f>TEXT(InputData[[#This Row],[DATE]],"mmm")</f>
        <v>Mar</v>
      </c>
      <c r="P319" s="1">
        <f>YEAR(InputData[[#This Row],[DATE]])</f>
        <v>2022</v>
      </c>
    </row>
    <row r="320" spans="1:16" x14ac:dyDescent="0.3">
      <c r="A320" s="2">
        <v>44639</v>
      </c>
      <c r="B320" s="1" t="s">
        <v>95</v>
      </c>
      <c r="C320">
        <v>6</v>
      </c>
      <c r="D320" s="1" t="s">
        <v>110</v>
      </c>
      <c r="E320" s="1" t="s">
        <v>112</v>
      </c>
      <c r="F320">
        <v>0</v>
      </c>
      <c r="G320" s="1" t="str">
        <f>VLOOKUP(InputData[[#This Row],[PRODUCT ID]],MasterData[],2,0)</f>
        <v>Product41</v>
      </c>
      <c r="H320" s="1" t="str">
        <f>VLOOKUP(InputData[[#This Row],[PRODUCT ID]],MasterData[],3,0)</f>
        <v>Category05</v>
      </c>
      <c r="I320" s="1" t="str">
        <f>VLOOKUP(InputData[[#This Row],[PRODUCT ID]],MasterData[],4,0)</f>
        <v>Ft</v>
      </c>
      <c r="J320" s="3">
        <f>VLOOKUP(InputData[[#This Row],[PRODUCT ID]],MasterData[],5,0)</f>
        <v>138</v>
      </c>
      <c r="K320" s="3">
        <f>VLOOKUP(InputData[[#This Row],[PRODUCT ID]],MasterData[],6,0)</f>
        <v>173.88</v>
      </c>
      <c r="L320" s="3">
        <f>InputData[[#This Row],[BUYING PRIZE]]*InputData[[#This Row],[QUANTITY]]</f>
        <v>828</v>
      </c>
      <c r="M320" s="3">
        <f>InputData[[#This Row],[SELLING PRICE]]*InputData[[#This Row],[QUANTITY]]*(1-InputData[[#This Row],[DISCOUNT %]])</f>
        <v>1043.28</v>
      </c>
      <c r="N320" s="1">
        <f>DAY(InputData[[#This Row],[DATE]])</f>
        <v>19</v>
      </c>
      <c r="O320" s="1" t="str">
        <f>TEXT(InputData[[#This Row],[DATE]],"mmm")</f>
        <v>Mar</v>
      </c>
      <c r="P320" s="1">
        <f>YEAR(InputData[[#This Row],[DATE]])</f>
        <v>2022</v>
      </c>
    </row>
    <row r="321" spans="1:16" x14ac:dyDescent="0.3">
      <c r="A321" s="2">
        <v>44643</v>
      </c>
      <c r="B321" s="1" t="s">
        <v>76</v>
      </c>
      <c r="C321">
        <v>9</v>
      </c>
      <c r="D321" s="1" t="s">
        <v>113</v>
      </c>
      <c r="E321" s="1" t="s">
        <v>112</v>
      </c>
      <c r="F321">
        <v>0</v>
      </c>
      <c r="G321" s="1" t="str">
        <f>VLOOKUP(InputData[[#This Row],[PRODUCT ID]],MasterData[],2,0)</f>
        <v>Product32</v>
      </c>
      <c r="H321" s="1" t="str">
        <f>VLOOKUP(InputData[[#This Row],[PRODUCT ID]],MasterData[],3,0)</f>
        <v>Category04</v>
      </c>
      <c r="I321" s="1" t="str">
        <f>VLOOKUP(InputData[[#This Row],[PRODUCT ID]],MasterData[],4,0)</f>
        <v>Kg</v>
      </c>
      <c r="J321" s="3">
        <f>VLOOKUP(InputData[[#This Row],[PRODUCT ID]],MasterData[],5,0)</f>
        <v>89</v>
      </c>
      <c r="K321" s="3">
        <f>VLOOKUP(InputData[[#This Row],[PRODUCT ID]],MasterData[],6,0)</f>
        <v>117.48</v>
      </c>
      <c r="L321" s="3">
        <f>InputData[[#This Row],[BUYING PRIZE]]*InputData[[#This Row],[QUANTITY]]</f>
        <v>801</v>
      </c>
      <c r="M321" s="3">
        <f>InputData[[#This Row],[SELLING PRICE]]*InputData[[#This Row],[QUANTITY]]*(1-InputData[[#This Row],[DISCOUNT %]])</f>
        <v>1057.32</v>
      </c>
      <c r="N321" s="1">
        <f>DAY(InputData[[#This Row],[DATE]])</f>
        <v>23</v>
      </c>
      <c r="O321" s="1" t="str">
        <f>TEXT(InputData[[#This Row],[DATE]],"mmm")</f>
        <v>Mar</v>
      </c>
      <c r="P321" s="1">
        <f>YEAR(InputData[[#This Row],[DATE]])</f>
        <v>2022</v>
      </c>
    </row>
    <row r="322" spans="1:16" x14ac:dyDescent="0.3">
      <c r="A322" s="2">
        <v>44645</v>
      </c>
      <c r="B322" s="1" t="s">
        <v>6</v>
      </c>
      <c r="C322">
        <v>2</v>
      </c>
      <c r="D322" s="1" t="s">
        <v>110</v>
      </c>
      <c r="E322" s="1" t="s">
        <v>111</v>
      </c>
      <c r="F322">
        <v>0</v>
      </c>
      <c r="G322" s="1" t="str">
        <f>VLOOKUP(InputData[[#This Row],[PRODUCT ID]],MasterData[],2,0)</f>
        <v>Product01</v>
      </c>
      <c r="H322" s="1" t="str">
        <f>VLOOKUP(InputData[[#This Row],[PRODUCT ID]],MasterData[],3,0)</f>
        <v>Category01</v>
      </c>
      <c r="I322" s="1" t="str">
        <f>VLOOKUP(InputData[[#This Row],[PRODUCT ID]],MasterData[],4,0)</f>
        <v>Kg</v>
      </c>
      <c r="J322" s="3">
        <f>VLOOKUP(InputData[[#This Row],[PRODUCT ID]],MasterData[],5,0)</f>
        <v>98</v>
      </c>
      <c r="K322" s="3">
        <f>VLOOKUP(InputData[[#This Row],[PRODUCT ID]],MasterData[],6,0)</f>
        <v>103.88</v>
      </c>
      <c r="L322" s="3">
        <f>InputData[[#This Row],[BUYING PRIZE]]*InputData[[#This Row],[QUANTITY]]</f>
        <v>196</v>
      </c>
      <c r="M322" s="3">
        <f>InputData[[#This Row],[SELLING PRICE]]*InputData[[#This Row],[QUANTITY]]*(1-InputData[[#This Row],[DISCOUNT %]])</f>
        <v>207.76</v>
      </c>
      <c r="N322" s="1">
        <f>DAY(InputData[[#This Row],[DATE]])</f>
        <v>25</v>
      </c>
      <c r="O322" s="1" t="str">
        <f>TEXT(InputData[[#This Row],[DATE]],"mmm")</f>
        <v>Mar</v>
      </c>
      <c r="P322" s="1">
        <f>YEAR(InputData[[#This Row],[DATE]])</f>
        <v>2022</v>
      </c>
    </row>
    <row r="323" spans="1:16" x14ac:dyDescent="0.3">
      <c r="A323" s="2">
        <v>44645</v>
      </c>
      <c r="B323" s="1" t="s">
        <v>72</v>
      </c>
      <c r="C323">
        <v>11</v>
      </c>
      <c r="D323" s="1" t="s">
        <v>113</v>
      </c>
      <c r="E323" s="1" t="s">
        <v>111</v>
      </c>
      <c r="F323">
        <v>0</v>
      </c>
      <c r="G323" s="1" t="str">
        <f>VLOOKUP(InputData[[#This Row],[PRODUCT ID]],MasterData[],2,0)</f>
        <v>Product30</v>
      </c>
      <c r="H323" s="1" t="str">
        <f>VLOOKUP(InputData[[#This Row],[PRODUCT ID]],MasterData[],3,0)</f>
        <v>Category04</v>
      </c>
      <c r="I323" s="1" t="str">
        <f>VLOOKUP(InputData[[#This Row],[PRODUCT ID]],MasterData[],4,0)</f>
        <v>Ft</v>
      </c>
      <c r="J323" s="3">
        <f>VLOOKUP(InputData[[#This Row],[PRODUCT ID]],MasterData[],5,0)</f>
        <v>148</v>
      </c>
      <c r="K323" s="3">
        <f>VLOOKUP(InputData[[#This Row],[PRODUCT ID]],MasterData[],6,0)</f>
        <v>201.28</v>
      </c>
      <c r="L323" s="3">
        <f>InputData[[#This Row],[BUYING PRIZE]]*InputData[[#This Row],[QUANTITY]]</f>
        <v>1628</v>
      </c>
      <c r="M323" s="3">
        <f>InputData[[#This Row],[SELLING PRICE]]*InputData[[#This Row],[QUANTITY]]*(1-InputData[[#This Row],[DISCOUNT %]])</f>
        <v>2214.08</v>
      </c>
      <c r="N323" s="1">
        <f>DAY(InputData[[#This Row],[DATE]])</f>
        <v>25</v>
      </c>
      <c r="O323" s="1" t="str">
        <f>TEXT(InputData[[#This Row],[DATE]],"mmm")</f>
        <v>Mar</v>
      </c>
      <c r="P323" s="1">
        <f>YEAR(InputData[[#This Row],[DATE]])</f>
        <v>2022</v>
      </c>
    </row>
    <row r="324" spans="1:16" x14ac:dyDescent="0.3">
      <c r="A324" s="2">
        <v>44649</v>
      </c>
      <c r="B324" s="1" t="s">
        <v>76</v>
      </c>
      <c r="C324">
        <v>12</v>
      </c>
      <c r="D324" s="1" t="s">
        <v>111</v>
      </c>
      <c r="E324" s="1" t="s">
        <v>111</v>
      </c>
      <c r="F324">
        <v>0</v>
      </c>
      <c r="G324" s="1" t="str">
        <f>VLOOKUP(InputData[[#This Row],[PRODUCT ID]],MasterData[],2,0)</f>
        <v>Product32</v>
      </c>
      <c r="H324" s="1" t="str">
        <f>VLOOKUP(InputData[[#This Row],[PRODUCT ID]],MasterData[],3,0)</f>
        <v>Category04</v>
      </c>
      <c r="I324" s="1" t="str">
        <f>VLOOKUP(InputData[[#This Row],[PRODUCT ID]],MasterData[],4,0)</f>
        <v>Kg</v>
      </c>
      <c r="J324" s="3">
        <f>VLOOKUP(InputData[[#This Row],[PRODUCT ID]],MasterData[],5,0)</f>
        <v>89</v>
      </c>
      <c r="K324" s="3">
        <f>VLOOKUP(InputData[[#This Row],[PRODUCT ID]],MasterData[],6,0)</f>
        <v>117.48</v>
      </c>
      <c r="L324" s="3">
        <f>InputData[[#This Row],[BUYING PRIZE]]*InputData[[#This Row],[QUANTITY]]</f>
        <v>1068</v>
      </c>
      <c r="M324" s="3">
        <f>InputData[[#This Row],[SELLING PRICE]]*InputData[[#This Row],[QUANTITY]]*(1-InputData[[#This Row],[DISCOUNT %]])</f>
        <v>1409.76</v>
      </c>
      <c r="N324" s="1">
        <f>DAY(InputData[[#This Row],[DATE]])</f>
        <v>29</v>
      </c>
      <c r="O324" s="1" t="str">
        <f>TEXT(InputData[[#This Row],[DATE]],"mmm")</f>
        <v>Mar</v>
      </c>
      <c r="P324" s="1">
        <f>YEAR(InputData[[#This Row],[DATE]])</f>
        <v>2022</v>
      </c>
    </row>
    <row r="325" spans="1:16" x14ac:dyDescent="0.3">
      <c r="A325" s="2">
        <v>44650</v>
      </c>
      <c r="B325" s="1" t="s">
        <v>6</v>
      </c>
      <c r="C325">
        <v>13</v>
      </c>
      <c r="D325" s="1" t="s">
        <v>111</v>
      </c>
      <c r="E325" s="1" t="s">
        <v>112</v>
      </c>
      <c r="F325">
        <v>0</v>
      </c>
      <c r="G325" s="1" t="str">
        <f>VLOOKUP(InputData[[#This Row],[PRODUCT ID]],MasterData[],2,0)</f>
        <v>Product01</v>
      </c>
      <c r="H325" s="1" t="str">
        <f>VLOOKUP(InputData[[#This Row],[PRODUCT ID]],MasterData[],3,0)</f>
        <v>Category01</v>
      </c>
      <c r="I325" s="1" t="str">
        <f>VLOOKUP(InputData[[#This Row],[PRODUCT ID]],MasterData[],4,0)</f>
        <v>Kg</v>
      </c>
      <c r="J325" s="3">
        <f>VLOOKUP(InputData[[#This Row],[PRODUCT ID]],MasterData[],5,0)</f>
        <v>98</v>
      </c>
      <c r="K325" s="3">
        <f>VLOOKUP(InputData[[#This Row],[PRODUCT ID]],MasterData[],6,0)</f>
        <v>103.88</v>
      </c>
      <c r="L325" s="3">
        <f>InputData[[#This Row],[BUYING PRIZE]]*InputData[[#This Row],[QUANTITY]]</f>
        <v>1274</v>
      </c>
      <c r="M325" s="3">
        <f>InputData[[#This Row],[SELLING PRICE]]*InputData[[#This Row],[QUANTITY]]*(1-InputData[[#This Row],[DISCOUNT %]])</f>
        <v>1350.44</v>
      </c>
      <c r="N325" s="1">
        <f>DAY(InputData[[#This Row],[DATE]])</f>
        <v>30</v>
      </c>
      <c r="O325" s="1" t="str">
        <f>TEXT(InputData[[#This Row],[DATE]],"mmm")</f>
        <v>Mar</v>
      </c>
      <c r="P325" s="1">
        <f>YEAR(InputData[[#This Row],[DATE]])</f>
        <v>2022</v>
      </c>
    </row>
    <row r="326" spans="1:16" x14ac:dyDescent="0.3">
      <c r="A326" s="2">
        <v>44652</v>
      </c>
      <c r="B326" s="1" t="s">
        <v>10</v>
      </c>
      <c r="C326">
        <v>2</v>
      </c>
      <c r="D326" s="1" t="s">
        <v>111</v>
      </c>
      <c r="E326" s="1" t="s">
        <v>112</v>
      </c>
      <c r="F326">
        <v>0</v>
      </c>
      <c r="G326" s="1" t="str">
        <f>VLOOKUP(InputData[[#This Row],[PRODUCT ID]],MasterData[],2,0)</f>
        <v>Product02</v>
      </c>
      <c r="H326" s="1" t="str">
        <f>VLOOKUP(InputData[[#This Row],[PRODUCT ID]],MasterData[],3,0)</f>
        <v>Category01</v>
      </c>
      <c r="I326" s="1" t="str">
        <f>VLOOKUP(InputData[[#This Row],[PRODUCT ID]],MasterData[],4,0)</f>
        <v>Kg</v>
      </c>
      <c r="J326" s="3">
        <f>VLOOKUP(InputData[[#This Row],[PRODUCT ID]],MasterData[],5,0)</f>
        <v>105</v>
      </c>
      <c r="K326" s="3">
        <f>VLOOKUP(InputData[[#This Row],[PRODUCT ID]],MasterData[],6,0)</f>
        <v>142.80000000000001</v>
      </c>
      <c r="L326" s="3">
        <f>InputData[[#This Row],[BUYING PRIZE]]*InputData[[#This Row],[QUANTITY]]</f>
        <v>210</v>
      </c>
      <c r="M326" s="3">
        <f>InputData[[#This Row],[SELLING PRICE]]*InputData[[#This Row],[QUANTITY]]*(1-InputData[[#This Row],[DISCOUNT %]])</f>
        <v>285.60000000000002</v>
      </c>
      <c r="N326" s="1">
        <f>DAY(InputData[[#This Row],[DATE]])</f>
        <v>1</v>
      </c>
      <c r="O326" s="1" t="str">
        <f>TEXT(InputData[[#This Row],[DATE]],"mmm")</f>
        <v>Apr</v>
      </c>
      <c r="P326" s="1">
        <f>YEAR(InputData[[#This Row],[DATE]])</f>
        <v>2022</v>
      </c>
    </row>
    <row r="327" spans="1:16" x14ac:dyDescent="0.3">
      <c r="A327" s="2">
        <v>44653</v>
      </c>
      <c r="B327" s="1" t="s">
        <v>10</v>
      </c>
      <c r="C327">
        <v>3</v>
      </c>
      <c r="D327" s="1" t="s">
        <v>113</v>
      </c>
      <c r="E327" s="1" t="s">
        <v>112</v>
      </c>
      <c r="F327">
        <v>0</v>
      </c>
      <c r="G327" s="1" t="str">
        <f>VLOOKUP(InputData[[#This Row],[PRODUCT ID]],MasterData[],2,0)</f>
        <v>Product02</v>
      </c>
      <c r="H327" s="1" t="str">
        <f>VLOOKUP(InputData[[#This Row],[PRODUCT ID]],MasterData[],3,0)</f>
        <v>Category01</v>
      </c>
      <c r="I327" s="1" t="str">
        <f>VLOOKUP(InputData[[#This Row],[PRODUCT ID]],MasterData[],4,0)</f>
        <v>Kg</v>
      </c>
      <c r="J327" s="3">
        <f>VLOOKUP(InputData[[#This Row],[PRODUCT ID]],MasterData[],5,0)</f>
        <v>105</v>
      </c>
      <c r="K327" s="3">
        <f>VLOOKUP(InputData[[#This Row],[PRODUCT ID]],MasterData[],6,0)</f>
        <v>142.80000000000001</v>
      </c>
      <c r="L327" s="3">
        <f>InputData[[#This Row],[BUYING PRIZE]]*InputData[[#This Row],[QUANTITY]]</f>
        <v>315</v>
      </c>
      <c r="M327" s="3">
        <f>InputData[[#This Row],[SELLING PRICE]]*InputData[[#This Row],[QUANTITY]]*(1-InputData[[#This Row],[DISCOUNT %]])</f>
        <v>428.40000000000003</v>
      </c>
      <c r="N327" s="1">
        <f>DAY(InputData[[#This Row],[DATE]])</f>
        <v>2</v>
      </c>
      <c r="O327" s="1" t="str">
        <f>TEXT(InputData[[#This Row],[DATE]],"mmm")</f>
        <v>Apr</v>
      </c>
      <c r="P327" s="1">
        <f>YEAR(InputData[[#This Row],[DATE]])</f>
        <v>2022</v>
      </c>
    </row>
    <row r="328" spans="1:16" x14ac:dyDescent="0.3">
      <c r="A328" s="2">
        <v>44657</v>
      </c>
      <c r="B328" s="1" t="s">
        <v>93</v>
      </c>
      <c r="C328">
        <v>2</v>
      </c>
      <c r="D328" s="1" t="s">
        <v>110</v>
      </c>
      <c r="E328" s="1" t="s">
        <v>112</v>
      </c>
      <c r="F328">
        <v>0</v>
      </c>
      <c r="G328" s="1" t="str">
        <f>VLOOKUP(InputData[[#This Row],[PRODUCT ID]],MasterData[],2,0)</f>
        <v>Product40</v>
      </c>
      <c r="H328" s="1" t="str">
        <f>VLOOKUP(InputData[[#This Row],[PRODUCT ID]],MasterData[],3,0)</f>
        <v>Category05</v>
      </c>
      <c r="I328" s="1" t="str">
        <f>VLOOKUP(InputData[[#This Row],[PRODUCT ID]],MasterData[],4,0)</f>
        <v>Kg</v>
      </c>
      <c r="J328" s="3">
        <f>VLOOKUP(InputData[[#This Row],[PRODUCT ID]],MasterData[],5,0)</f>
        <v>90</v>
      </c>
      <c r="K328" s="3">
        <f>VLOOKUP(InputData[[#This Row],[PRODUCT ID]],MasterData[],6,0)</f>
        <v>115.2</v>
      </c>
      <c r="L328" s="3">
        <f>InputData[[#This Row],[BUYING PRIZE]]*InputData[[#This Row],[QUANTITY]]</f>
        <v>180</v>
      </c>
      <c r="M328" s="3">
        <f>InputData[[#This Row],[SELLING PRICE]]*InputData[[#This Row],[QUANTITY]]*(1-InputData[[#This Row],[DISCOUNT %]])</f>
        <v>230.4</v>
      </c>
      <c r="N328" s="1">
        <f>DAY(InputData[[#This Row],[DATE]])</f>
        <v>6</v>
      </c>
      <c r="O328" s="1" t="str">
        <f>TEXT(InputData[[#This Row],[DATE]],"mmm")</f>
        <v>Apr</v>
      </c>
      <c r="P328" s="1">
        <f>YEAR(InputData[[#This Row],[DATE]])</f>
        <v>2022</v>
      </c>
    </row>
    <row r="329" spans="1:16" x14ac:dyDescent="0.3">
      <c r="A329" s="2">
        <v>44658</v>
      </c>
      <c r="B329" s="1" t="s">
        <v>63</v>
      </c>
      <c r="C329">
        <v>7</v>
      </c>
      <c r="D329" s="1" t="s">
        <v>113</v>
      </c>
      <c r="E329" s="1" t="s">
        <v>111</v>
      </c>
      <c r="F329">
        <v>0</v>
      </c>
      <c r="G329" s="1" t="str">
        <f>VLOOKUP(InputData[[#This Row],[PRODUCT ID]],MasterData[],2,0)</f>
        <v>Product26</v>
      </c>
      <c r="H329" s="1" t="str">
        <f>VLOOKUP(InputData[[#This Row],[PRODUCT ID]],MasterData[],3,0)</f>
        <v>Category04</v>
      </c>
      <c r="I329" s="1" t="str">
        <f>VLOOKUP(InputData[[#This Row],[PRODUCT ID]],MasterData[],4,0)</f>
        <v>No.</v>
      </c>
      <c r="J329" s="3">
        <f>VLOOKUP(InputData[[#This Row],[PRODUCT ID]],MasterData[],5,0)</f>
        <v>18</v>
      </c>
      <c r="K329" s="3">
        <f>VLOOKUP(InputData[[#This Row],[PRODUCT ID]],MasterData[],6,0)</f>
        <v>24.66</v>
      </c>
      <c r="L329" s="3">
        <f>InputData[[#This Row],[BUYING PRIZE]]*InputData[[#This Row],[QUANTITY]]</f>
        <v>126</v>
      </c>
      <c r="M329" s="3">
        <f>InputData[[#This Row],[SELLING PRICE]]*InputData[[#This Row],[QUANTITY]]*(1-InputData[[#This Row],[DISCOUNT %]])</f>
        <v>172.62</v>
      </c>
      <c r="N329" s="1">
        <f>DAY(InputData[[#This Row],[DATE]])</f>
        <v>7</v>
      </c>
      <c r="O329" s="1" t="str">
        <f>TEXT(InputData[[#This Row],[DATE]],"mmm")</f>
        <v>Apr</v>
      </c>
      <c r="P329" s="1">
        <f>YEAR(InputData[[#This Row],[DATE]])</f>
        <v>2022</v>
      </c>
    </row>
    <row r="330" spans="1:16" x14ac:dyDescent="0.3">
      <c r="A330" s="2">
        <v>44660</v>
      </c>
      <c r="B330" s="1" t="s">
        <v>91</v>
      </c>
      <c r="C330">
        <v>12</v>
      </c>
      <c r="D330" s="1" t="s">
        <v>110</v>
      </c>
      <c r="E330" s="1" t="s">
        <v>112</v>
      </c>
      <c r="F330">
        <v>0</v>
      </c>
      <c r="G330" s="1" t="str">
        <f>VLOOKUP(InputData[[#This Row],[PRODUCT ID]],MasterData[],2,0)</f>
        <v>Product39</v>
      </c>
      <c r="H330" s="1" t="str">
        <f>VLOOKUP(InputData[[#This Row],[PRODUCT ID]],MasterData[],3,0)</f>
        <v>Category05</v>
      </c>
      <c r="I330" s="1" t="str">
        <f>VLOOKUP(InputData[[#This Row],[PRODUCT ID]],MasterData[],4,0)</f>
        <v>No.</v>
      </c>
      <c r="J330" s="3">
        <f>VLOOKUP(InputData[[#This Row],[PRODUCT ID]],MasterData[],5,0)</f>
        <v>37</v>
      </c>
      <c r="K330" s="3">
        <f>VLOOKUP(InputData[[#This Row],[PRODUCT ID]],MasterData[],6,0)</f>
        <v>42.55</v>
      </c>
      <c r="L330" s="3">
        <f>InputData[[#This Row],[BUYING PRIZE]]*InputData[[#This Row],[QUANTITY]]</f>
        <v>444</v>
      </c>
      <c r="M330" s="3">
        <f>InputData[[#This Row],[SELLING PRICE]]*InputData[[#This Row],[QUANTITY]]*(1-InputData[[#This Row],[DISCOUNT %]])</f>
        <v>510.59999999999997</v>
      </c>
      <c r="N330" s="1">
        <f>DAY(InputData[[#This Row],[DATE]])</f>
        <v>9</v>
      </c>
      <c r="O330" s="1" t="str">
        <f>TEXT(InputData[[#This Row],[DATE]],"mmm")</f>
        <v>Apr</v>
      </c>
      <c r="P330" s="1">
        <f>YEAR(InputData[[#This Row],[DATE]])</f>
        <v>2022</v>
      </c>
    </row>
    <row r="331" spans="1:16" x14ac:dyDescent="0.3">
      <c r="A331" s="2">
        <v>44660</v>
      </c>
      <c r="B331" s="1" t="s">
        <v>10</v>
      </c>
      <c r="C331">
        <v>9</v>
      </c>
      <c r="D331" s="1" t="s">
        <v>111</v>
      </c>
      <c r="E331" s="1" t="s">
        <v>111</v>
      </c>
      <c r="F331">
        <v>0</v>
      </c>
      <c r="G331" s="1" t="str">
        <f>VLOOKUP(InputData[[#This Row],[PRODUCT ID]],MasterData[],2,0)</f>
        <v>Product02</v>
      </c>
      <c r="H331" s="1" t="str">
        <f>VLOOKUP(InputData[[#This Row],[PRODUCT ID]],MasterData[],3,0)</f>
        <v>Category01</v>
      </c>
      <c r="I331" s="1" t="str">
        <f>VLOOKUP(InputData[[#This Row],[PRODUCT ID]],MasterData[],4,0)</f>
        <v>Kg</v>
      </c>
      <c r="J331" s="3">
        <f>VLOOKUP(InputData[[#This Row],[PRODUCT ID]],MasterData[],5,0)</f>
        <v>105</v>
      </c>
      <c r="K331" s="3">
        <f>VLOOKUP(InputData[[#This Row],[PRODUCT ID]],MasterData[],6,0)</f>
        <v>142.80000000000001</v>
      </c>
      <c r="L331" s="3">
        <f>InputData[[#This Row],[BUYING PRIZE]]*InputData[[#This Row],[QUANTITY]]</f>
        <v>945</v>
      </c>
      <c r="M331" s="3">
        <f>InputData[[#This Row],[SELLING PRICE]]*InputData[[#This Row],[QUANTITY]]*(1-InputData[[#This Row],[DISCOUNT %]])</f>
        <v>1285.2</v>
      </c>
      <c r="N331" s="1">
        <f>DAY(InputData[[#This Row],[DATE]])</f>
        <v>9</v>
      </c>
      <c r="O331" s="1" t="str">
        <f>TEXT(InputData[[#This Row],[DATE]],"mmm")</f>
        <v>Apr</v>
      </c>
      <c r="P331" s="1">
        <f>YEAR(InputData[[#This Row],[DATE]])</f>
        <v>2022</v>
      </c>
    </row>
    <row r="332" spans="1:16" x14ac:dyDescent="0.3">
      <c r="A332" s="2">
        <v>44664</v>
      </c>
      <c r="B332" s="1" t="s">
        <v>42</v>
      </c>
      <c r="C332">
        <v>14</v>
      </c>
      <c r="D332" s="1" t="s">
        <v>110</v>
      </c>
      <c r="E332" s="1" t="s">
        <v>111</v>
      </c>
      <c r="F332">
        <v>0</v>
      </c>
      <c r="G332" s="1" t="str">
        <f>VLOOKUP(InputData[[#This Row],[PRODUCT ID]],MasterData[],2,0)</f>
        <v>Product16</v>
      </c>
      <c r="H332" s="1" t="str">
        <f>VLOOKUP(InputData[[#This Row],[PRODUCT ID]],MasterData[],3,0)</f>
        <v>Category02</v>
      </c>
      <c r="I332" s="1" t="str">
        <f>VLOOKUP(InputData[[#This Row],[PRODUCT ID]],MasterData[],4,0)</f>
        <v>No.</v>
      </c>
      <c r="J332" s="3">
        <f>VLOOKUP(InputData[[#This Row],[PRODUCT ID]],MasterData[],5,0)</f>
        <v>13</v>
      </c>
      <c r="K332" s="3">
        <f>VLOOKUP(InputData[[#This Row],[PRODUCT ID]],MasterData[],6,0)</f>
        <v>16.64</v>
      </c>
      <c r="L332" s="3">
        <f>InputData[[#This Row],[BUYING PRIZE]]*InputData[[#This Row],[QUANTITY]]</f>
        <v>182</v>
      </c>
      <c r="M332" s="3">
        <f>InputData[[#This Row],[SELLING PRICE]]*InputData[[#This Row],[QUANTITY]]*(1-InputData[[#This Row],[DISCOUNT %]])</f>
        <v>232.96</v>
      </c>
      <c r="N332" s="1">
        <f>DAY(InputData[[#This Row],[DATE]])</f>
        <v>13</v>
      </c>
      <c r="O332" s="1" t="str">
        <f>TEXT(InputData[[#This Row],[DATE]],"mmm")</f>
        <v>Apr</v>
      </c>
      <c r="P332" s="1">
        <f>YEAR(InputData[[#This Row],[DATE]])</f>
        <v>2022</v>
      </c>
    </row>
    <row r="333" spans="1:16" x14ac:dyDescent="0.3">
      <c r="A333" s="2">
        <v>44669</v>
      </c>
      <c r="B333" s="1" t="s">
        <v>95</v>
      </c>
      <c r="C333">
        <v>9</v>
      </c>
      <c r="D333" s="1" t="s">
        <v>113</v>
      </c>
      <c r="E333" s="1" t="s">
        <v>112</v>
      </c>
      <c r="F333">
        <v>0</v>
      </c>
      <c r="G333" s="1" t="str">
        <f>VLOOKUP(InputData[[#This Row],[PRODUCT ID]],MasterData[],2,0)</f>
        <v>Product41</v>
      </c>
      <c r="H333" s="1" t="str">
        <f>VLOOKUP(InputData[[#This Row],[PRODUCT ID]],MasterData[],3,0)</f>
        <v>Category05</v>
      </c>
      <c r="I333" s="1" t="str">
        <f>VLOOKUP(InputData[[#This Row],[PRODUCT ID]],MasterData[],4,0)</f>
        <v>Ft</v>
      </c>
      <c r="J333" s="3">
        <f>VLOOKUP(InputData[[#This Row],[PRODUCT ID]],MasterData[],5,0)</f>
        <v>138</v>
      </c>
      <c r="K333" s="3">
        <f>VLOOKUP(InputData[[#This Row],[PRODUCT ID]],MasterData[],6,0)</f>
        <v>173.88</v>
      </c>
      <c r="L333" s="3">
        <f>InputData[[#This Row],[BUYING PRIZE]]*InputData[[#This Row],[QUANTITY]]</f>
        <v>1242</v>
      </c>
      <c r="M333" s="3">
        <f>InputData[[#This Row],[SELLING PRICE]]*InputData[[#This Row],[QUANTITY]]*(1-InputData[[#This Row],[DISCOUNT %]])</f>
        <v>1564.92</v>
      </c>
      <c r="N333" s="1">
        <f>DAY(InputData[[#This Row],[DATE]])</f>
        <v>18</v>
      </c>
      <c r="O333" s="1" t="str">
        <f>TEXT(InputData[[#This Row],[DATE]],"mmm")</f>
        <v>Apr</v>
      </c>
      <c r="P333" s="1">
        <f>YEAR(InputData[[#This Row],[DATE]])</f>
        <v>2022</v>
      </c>
    </row>
    <row r="334" spans="1:16" x14ac:dyDescent="0.3">
      <c r="A334" s="2">
        <v>44671</v>
      </c>
      <c r="B334" s="1" t="s">
        <v>46</v>
      </c>
      <c r="C334">
        <v>2</v>
      </c>
      <c r="D334" s="1" t="s">
        <v>110</v>
      </c>
      <c r="E334" s="1" t="s">
        <v>111</v>
      </c>
      <c r="F334">
        <v>0</v>
      </c>
      <c r="G334" s="1" t="str">
        <f>VLOOKUP(InputData[[#This Row],[PRODUCT ID]],MasterData[],2,0)</f>
        <v>Product18</v>
      </c>
      <c r="H334" s="1" t="str">
        <f>VLOOKUP(InputData[[#This Row],[PRODUCT ID]],MasterData[],3,0)</f>
        <v>Category02</v>
      </c>
      <c r="I334" s="1" t="str">
        <f>VLOOKUP(InputData[[#This Row],[PRODUCT ID]],MasterData[],4,0)</f>
        <v>No.</v>
      </c>
      <c r="J334" s="3">
        <f>VLOOKUP(InputData[[#This Row],[PRODUCT ID]],MasterData[],5,0)</f>
        <v>37</v>
      </c>
      <c r="K334" s="3">
        <f>VLOOKUP(InputData[[#This Row],[PRODUCT ID]],MasterData[],6,0)</f>
        <v>49.21</v>
      </c>
      <c r="L334" s="3">
        <f>InputData[[#This Row],[BUYING PRIZE]]*InputData[[#This Row],[QUANTITY]]</f>
        <v>74</v>
      </c>
      <c r="M334" s="3">
        <f>InputData[[#This Row],[SELLING PRICE]]*InputData[[#This Row],[QUANTITY]]*(1-InputData[[#This Row],[DISCOUNT %]])</f>
        <v>98.42</v>
      </c>
      <c r="N334" s="1">
        <f>DAY(InputData[[#This Row],[DATE]])</f>
        <v>20</v>
      </c>
      <c r="O334" s="1" t="str">
        <f>TEXT(InputData[[#This Row],[DATE]],"mmm")</f>
        <v>Apr</v>
      </c>
      <c r="P334" s="1">
        <f>YEAR(InputData[[#This Row],[DATE]])</f>
        <v>2022</v>
      </c>
    </row>
    <row r="335" spans="1:16" x14ac:dyDescent="0.3">
      <c r="A335" s="2">
        <v>44671</v>
      </c>
      <c r="B335" s="1" t="s">
        <v>34</v>
      </c>
      <c r="C335">
        <v>4</v>
      </c>
      <c r="D335" s="1" t="s">
        <v>113</v>
      </c>
      <c r="E335" s="1" t="s">
        <v>111</v>
      </c>
      <c r="F335">
        <v>0</v>
      </c>
      <c r="G335" s="1" t="str">
        <f>VLOOKUP(InputData[[#This Row],[PRODUCT ID]],MasterData[],2,0)</f>
        <v>Product12</v>
      </c>
      <c r="H335" s="1" t="str">
        <f>VLOOKUP(InputData[[#This Row],[PRODUCT ID]],MasterData[],3,0)</f>
        <v>Category02</v>
      </c>
      <c r="I335" s="1" t="str">
        <f>VLOOKUP(InputData[[#This Row],[PRODUCT ID]],MasterData[],4,0)</f>
        <v>Kg</v>
      </c>
      <c r="J335" s="3">
        <f>VLOOKUP(InputData[[#This Row],[PRODUCT ID]],MasterData[],5,0)</f>
        <v>73</v>
      </c>
      <c r="K335" s="3">
        <f>VLOOKUP(InputData[[#This Row],[PRODUCT ID]],MasterData[],6,0)</f>
        <v>94.17</v>
      </c>
      <c r="L335" s="3">
        <f>InputData[[#This Row],[BUYING PRIZE]]*InputData[[#This Row],[QUANTITY]]</f>
        <v>292</v>
      </c>
      <c r="M335" s="3">
        <f>InputData[[#This Row],[SELLING PRICE]]*InputData[[#This Row],[QUANTITY]]*(1-InputData[[#This Row],[DISCOUNT %]])</f>
        <v>376.68</v>
      </c>
      <c r="N335" s="1">
        <f>DAY(InputData[[#This Row],[DATE]])</f>
        <v>20</v>
      </c>
      <c r="O335" s="1" t="str">
        <f>TEXT(InputData[[#This Row],[DATE]],"mmm")</f>
        <v>Apr</v>
      </c>
      <c r="P335" s="1">
        <f>YEAR(InputData[[#This Row],[DATE]])</f>
        <v>2022</v>
      </c>
    </row>
    <row r="336" spans="1:16" x14ac:dyDescent="0.3">
      <c r="A336" s="2">
        <v>44672</v>
      </c>
      <c r="B336" s="1" t="s">
        <v>72</v>
      </c>
      <c r="C336">
        <v>2</v>
      </c>
      <c r="D336" s="1" t="s">
        <v>113</v>
      </c>
      <c r="E336" s="1" t="s">
        <v>112</v>
      </c>
      <c r="F336">
        <v>0</v>
      </c>
      <c r="G336" s="1" t="str">
        <f>VLOOKUP(InputData[[#This Row],[PRODUCT ID]],MasterData[],2,0)</f>
        <v>Product30</v>
      </c>
      <c r="H336" s="1" t="str">
        <f>VLOOKUP(InputData[[#This Row],[PRODUCT ID]],MasterData[],3,0)</f>
        <v>Category04</v>
      </c>
      <c r="I336" s="1" t="str">
        <f>VLOOKUP(InputData[[#This Row],[PRODUCT ID]],MasterData[],4,0)</f>
        <v>Ft</v>
      </c>
      <c r="J336" s="3">
        <f>VLOOKUP(InputData[[#This Row],[PRODUCT ID]],MasterData[],5,0)</f>
        <v>148</v>
      </c>
      <c r="K336" s="3">
        <f>VLOOKUP(InputData[[#This Row],[PRODUCT ID]],MasterData[],6,0)</f>
        <v>201.28</v>
      </c>
      <c r="L336" s="3">
        <f>InputData[[#This Row],[BUYING PRIZE]]*InputData[[#This Row],[QUANTITY]]</f>
        <v>296</v>
      </c>
      <c r="M336" s="3">
        <f>InputData[[#This Row],[SELLING PRICE]]*InputData[[#This Row],[QUANTITY]]*(1-InputData[[#This Row],[DISCOUNT %]])</f>
        <v>402.56</v>
      </c>
      <c r="N336" s="1">
        <f>DAY(InputData[[#This Row],[DATE]])</f>
        <v>21</v>
      </c>
      <c r="O336" s="1" t="str">
        <f>TEXT(InputData[[#This Row],[DATE]],"mmm")</f>
        <v>Apr</v>
      </c>
      <c r="P336" s="1">
        <f>YEAR(InputData[[#This Row],[DATE]])</f>
        <v>2022</v>
      </c>
    </row>
    <row r="337" spans="1:16" x14ac:dyDescent="0.3">
      <c r="A337" s="2">
        <v>44672</v>
      </c>
      <c r="B337" s="1" t="s">
        <v>63</v>
      </c>
      <c r="C337">
        <v>14</v>
      </c>
      <c r="D337" s="1" t="s">
        <v>111</v>
      </c>
      <c r="E337" s="1" t="s">
        <v>111</v>
      </c>
      <c r="F337">
        <v>0</v>
      </c>
      <c r="G337" s="1" t="str">
        <f>VLOOKUP(InputData[[#This Row],[PRODUCT ID]],MasterData[],2,0)</f>
        <v>Product26</v>
      </c>
      <c r="H337" s="1" t="str">
        <f>VLOOKUP(InputData[[#This Row],[PRODUCT ID]],MasterData[],3,0)</f>
        <v>Category04</v>
      </c>
      <c r="I337" s="1" t="str">
        <f>VLOOKUP(InputData[[#This Row],[PRODUCT ID]],MasterData[],4,0)</f>
        <v>No.</v>
      </c>
      <c r="J337" s="3">
        <f>VLOOKUP(InputData[[#This Row],[PRODUCT ID]],MasterData[],5,0)</f>
        <v>18</v>
      </c>
      <c r="K337" s="3">
        <f>VLOOKUP(InputData[[#This Row],[PRODUCT ID]],MasterData[],6,0)</f>
        <v>24.66</v>
      </c>
      <c r="L337" s="3">
        <f>InputData[[#This Row],[BUYING PRIZE]]*InputData[[#This Row],[QUANTITY]]</f>
        <v>252</v>
      </c>
      <c r="M337" s="3">
        <f>InputData[[#This Row],[SELLING PRICE]]*InputData[[#This Row],[QUANTITY]]*(1-InputData[[#This Row],[DISCOUNT %]])</f>
        <v>345.24</v>
      </c>
      <c r="N337" s="1">
        <f>DAY(InputData[[#This Row],[DATE]])</f>
        <v>21</v>
      </c>
      <c r="O337" s="1" t="str">
        <f>TEXT(InputData[[#This Row],[DATE]],"mmm")</f>
        <v>Apr</v>
      </c>
      <c r="P337" s="1">
        <f>YEAR(InputData[[#This Row],[DATE]])</f>
        <v>2022</v>
      </c>
    </row>
    <row r="338" spans="1:16" x14ac:dyDescent="0.3">
      <c r="A338" s="2">
        <v>44674</v>
      </c>
      <c r="B338" s="1" t="s">
        <v>101</v>
      </c>
      <c r="C338">
        <v>15</v>
      </c>
      <c r="D338" s="1" t="s">
        <v>111</v>
      </c>
      <c r="E338" s="1" t="s">
        <v>111</v>
      </c>
      <c r="F338">
        <v>0</v>
      </c>
      <c r="G338" s="1" t="str">
        <f>VLOOKUP(InputData[[#This Row],[PRODUCT ID]],MasterData[],2,0)</f>
        <v>Product44</v>
      </c>
      <c r="H338" s="1" t="str">
        <f>VLOOKUP(InputData[[#This Row],[PRODUCT ID]],MasterData[],3,0)</f>
        <v>Category05</v>
      </c>
      <c r="I338" s="1" t="str">
        <f>VLOOKUP(InputData[[#This Row],[PRODUCT ID]],MasterData[],4,0)</f>
        <v>Kg</v>
      </c>
      <c r="J338" s="3">
        <f>VLOOKUP(InputData[[#This Row],[PRODUCT ID]],MasterData[],5,0)</f>
        <v>76</v>
      </c>
      <c r="K338" s="3">
        <f>VLOOKUP(InputData[[#This Row],[PRODUCT ID]],MasterData[],6,0)</f>
        <v>82.08</v>
      </c>
      <c r="L338" s="3">
        <f>InputData[[#This Row],[BUYING PRIZE]]*InputData[[#This Row],[QUANTITY]]</f>
        <v>1140</v>
      </c>
      <c r="M338" s="3">
        <f>InputData[[#This Row],[SELLING PRICE]]*InputData[[#This Row],[QUANTITY]]*(1-InputData[[#This Row],[DISCOUNT %]])</f>
        <v>1231.2</v>
      </c>
      <c r="N338" s="1">
        <f>DAY(InputData[[#This Row],[DATE]])</f>
        <v>23</v>
      </c>
      <c r="O338" s="1" t="str">
        <f>TEXT(InputData[[#This Row],[DATE]],"mmm")</f>
        <v>Apr</v>
      </c>
      <c r="P338" s="1">
        <f>YEAR(InputData[[#This Row],[DATE]])</f>
        <v>2022</v>
      </c>
    </row>
    <row r="339" spans="1:16" x14ac:dyDescent="0.3">
      <c r="A339" s="2">
        <v>44675</v>
      </c>
      <c r="B339" s="1" t="s">
        <v>80</v>
      </c>
      <c r="C339">
        <v>4</v>
      </c>
      <c r="D339" s="1" t="s">
        <v>113</v>
      </c>
      <c r="E339" s="1" t="s">
        <v>111</v>
      </c>
      <c r="F339">
        <v>0</v>
      </c>
      <c r="G339" s="1" t="str">
        <f>VLOOKUP(InputData[[#This Row],[PRODUCT ID]],MasterData[],2,0)</f>
        <v>Product34</v>
      </c>
      <c r="H339" s="1" t="str">
        <f>VLOOKUP(InputData[[#This Row],[PRODUCT ID]],MasterData[],3,0)</f>
        <v>Category04</v>
      </c>
      <c r="I339" s="1" t="str">
        <f>VLOOKUP(InputData[[#This Row],[PRODUCT ID]],MasterData[],4,0)</f>
        <v>Lt</v>
      </c>
      <c r="J339" s="3">
        <f>VLOOKUP(InputData[[#This Row],[PRODUCT ID]],MasterData[],5,0)</f>
        <v>55</v>
      </c>
      <c r="K339" s="3">
        <f>VLOOKUP(InputData[[#This Row],[PRODUCT ID]],MasterData[],6,0)</f>
        <v>58.3</v>
      </c>
      <c r="L339" s="3">
        <f>InputData[[#This Row],[BUYING PRIZE]]*InputData[[#This Row],[QUANTITY]]</f>
        <v>220</v>
      </c>
      <c r="M339" s="3">
        <f>InputData[[#This Row],[SELLING PRICE]]*InputData[[#This Row],[QUANTITY]]*(1-InputData[[#This Row],[DISCOUNT %]])</f>
        <v>233.2</v>
      </c>
      <c r="N339" s="1">
        <f>DAY(InputData[[#This Row],[DATE]])</f>
        <v>24</v>
      </c>
      <c r="O339" s="1" t="str">
        <f>TEXT(InputData[[#This Row],[DATE]],"mmm")</f>
        <v>Apr</v>
      </c>
      <c r="P339" s="1">
        <f>YEAR(InputData[[#This Row],[DATE]])</f>
        <v>2022</v>
      </c>
    </row>
    <row r="340" spans="1:16" x14ac:dyDescent="0.3">
      <c r="A340" s="2">
        <v>44676</v>
      </c>
      <c r="B340" s="1" t="s">
        <v>14</v>
      </c>
      <c r="C340">
        <v>9</v>
      </c>
      <c r="D340" s="1" t="s">
        <v>113</v>
      </c>
      <c r="E340" s="1" t="s">
        <v>112</v>
      </c>
      <c r="F340">
        <v>0</v>
      </c>
      <c r="G340" s="1" t="str">
        <f>VLOOKUP(InputData[[#This Row],[PRODUCT ID]],MasterData[],2,0)</f>
        <v>Product04</v>
      </c>
      <c r="H340" s="1" t="str">
        <f>VLOOKUP(InputData[[#This Row],[PRODUCT ID]],MasterData[],3,0)</f>
        <v>Category01</v>
      </c>
      <c r="I340" s="1" t="str">
        <f>VLOOKUP(InputData[[#This Row],[PRODUCT ID]],MasterData[],4,0)</f>
        <v>Lt</v>
      </c>
      <c r="J340" s="3">
        <f>VLOOKUP(InputData[[#This Row],[PRODUCT ID]],MasterData[],5,0)</f>
        <v>44</v>
      </c>
      <c r="K340" s="3">
        <f>VLOOKUP(InputData[[#This Row],[PRODUCT ID]],MasterData[],6,0)</f>
        <v>48.84</v>
      </c>
      <c r="L340" s="3">
        <f>InputData[[#This Row],[BUYING PRIZE]]*InputData[[#This Row],[QUANTITY]]</f>
        <v>396</v>
      </c>
      <c r="M340" s="3">
        <f>InputData[[#This Row],[SELLING PRICE]]*InputData[[#This Row],[QUANTITY]]*(1-InputData[[#This Row],[DISCOUNT %]])</f>
        <v>439.56000000000006</v>
      </c>
      <c r="N340" s="1">
        <f>DAY(InputData[[#This Row],[DATE]])</f>
        <v>25</v>
      </c>
      <c r="O340" s="1" t="str">
        <f>TEXT(InputData[[#This Row],[DATE]],"mmm")</f>
        <v>Apr</v>
      </c>
      <c r="P340" s="1">
        <f>YEAR(InputData[[#This Row],[DATE]])</f>
        <v>2022</v>
      </c>
    </row>
    <row r="341" spans="1:16" x14ac:dyDescent="0.3">
      <c r="A341" s="2">
        <v>44676</v>
      </c>
      <c r="B341" s="1" t="s">
        <v>12</v>
      </c>
      <c r="C341">
        <v>8</v>
      </c>
      <c r="D341" s="1" t="s">
        <v>111</v>
      </c>
      <c r="E341" s="1" t="s">
        <v>111</v>
      </c>
      <c r="F341">
        <v>0</v>
      </c>
      <c r="G341" s="1" t="str">
        <f>VLOOKUP(InputData[[#This Row],[PRODUCT ID]],MasterData[],2,0)</f>
        <v>Product03</v>
      </c>
      <c r="H341" s="1" t="str">
        <f>VLOOKUP(InputData[[#This Row],[PRODUCT ID]],MasterData[],3,0)</f>
        <v>Category01</v>
      </c>
      <c r="I341" s="1" t="str">
        <f>VLOOKUP(InputData[[#This Row],[PRODUCT ID]],MasterData[],4,0)</f>
        <v>Kg</v>
      </c>
      <c r="J341" s="3">
        <f>VLOOKUP(InputData[[#This Row],[PRODUCT ID]],MasterData[],5,0)</f>
        <v>71</v>
      </c>
      <c r="K341" s="3">
        <f>VLOOKUP(InputData[[#This Row],[PRODUCT ID]],MasterData[],6,0)</f>
        <v>80.94</v>
      </c>
      <c r="L341" s="3">
        <f>InputData[[#This Row],[BUYING PRIZE]]*InputData[[#This Row],[QUANTITY]]</f>
        <v>568</v>
      </c>
      <c r="M341" s="3">
        <f>InputData[[#This Row],[SELLING PRICE]]*InputData[[#This Row],[QUANTITY]]*(1-InputData[[#This Row],[DISCOUNT %]])</f>
        <v>647.52</v>
      </c>
      <c r="N341" s="1">
        <f>DAY(InputData[[#This Row],[DATE]])</f>
        <v>25</v>
      </c>
      <c r="O341" s="1" t="str">
        <f>TEXT(InputData[[#This Row],[DATE]],"mmm")</f>
        <v>Apr</v>
      </c>
      <c r="P341" s="1">
        <f>YEAR(InputData[[#This Row],[DATE]])</f>
        <v>2022</v>
      </c>
    </row>
    <row r="342" spans="1:16" x14ac:dyDescent="0.3">
      <c r="A342" s="2">
        <v>44677</v>
      </c>
      <c r="B342" s="1" t="s">
        <v>66</v>
      </c>
      <c r="C342">
        <v>2</v>
      </c>
      <c r="D342" s="1" t="s">
        <v>113</v>
      </c>
      <c r="E342" s="1" t="s">
        <v>112</v>
      </c>
      <c r="F342">
        <v>0</v>
      </c>
      <c r="G342" s="1" t="str">
        <f>VLOOKUP(InputData[[#This Row],[PRODUCT ID]],MasterData[],2,0)</f>
        <v>Product27</v>
      </c>
      <c r="H342" s="1" t="str">
        <f>VLOOKUP(InputData[[#This Row],[PRODUCT ID]],MasterData[],3,0)</f>
        <v>Category04</v>
      </c>
      <c r="I342" s="1" t="str">
        <f>VLOOKUP(InputData[[#This Row],[PRODUCT ID]],MasterData[],4,0)</f>
        <v>Lt</v>
      </c>
      <c r="J342" s="3">
        <f>VLOOKUP(InputData[[#This Row],[PRODUCT ID]],MasterData[],5,0)</f>
        <v>48</v>
      </c>
      <c r="K342" s="3">
        <f>VLOOKUP(InputData[[#This Row],[PRODUCT ID]],MasterData[],6,0)</f>
        <v>57.120000000000005</v>
      </c>
      <c r="L342" s="3">
        <f>InputData[[#This Row],[BUYING PRIZE]]*InputData[[#This Row],[QUANTITY]]</f>
        <v>96</v>
      </c>
      <c r="M342" s="3">
        <f>InputData[[#This Row],[SELLING PRICE]]*InputData[[#This Row],[QUANTITY]]*(1-InputData[[#This Row],[DISCOUNT %]])</f>
        <v>114.24000000000001</v>
      </c>
      <c r="N342" s="1">
        <f>DAY(InputData[[#This Row],[DATE]])</f>
        <v>26</v>
      </c>
      <c r="O342" s="1" t="str">
        <f>TEXT(InputData[[#This Row],[DATE]],"mmm")</f>
        <v>Apr</v>
      </c>
      <c r="P342" s="1">
        <f>YEAR(InputData[[#This Row],[DATE]])</f>
        <v>2022</v>
      </c>
    </row>
    <row r="343" spans="1:16" x14ac:dyDescent="0.3">
      <c r="A343" s="2">
        <v>44679</v>
      </c>
      <c r="B343" s="1" t="s">
        <v>38</v>
      </c>
      <c r="C343">
        <v>14</v>
      </c>
      <c r="D343" s="1" t="s">
        <v>113</v>
      </c>
      <c r="E343" s="1" t="s">
        <v>112</v>
      </c>
      <c r="F343">
        <v>0</v>
      </c>
      <c r="G343" s="1" t="str">
        <f>VLOOKUP(InputData[[#This Row],[PRODUCT ID]],MasterData[],2,0)</f>
        <v>Product14</v>
      </c>
      <c r="H343" s="1" t="str">
        <f>VLOOKUP(InputData[[#This Row],[PRODUCT ID]],MasterData[],3,0)</f>
        <v>Category02</v>
      </c>
      <c r="I343" s="1" t="str">
        <f>VLOOKUP(InputData[[#This Row],[PRODUCT ID]],MasterData[],4,0)</f>
        <v>Kg</v>
      </c>
      <c r="J343" s="3">
        <f>VLOOKUP(InputData[[#This Row],[PRODUCT ID]],MasterData[],5,0)</f>
        <v>112</v>
      </c>
      <c r="K343" s="3">
        <f>VLOOKUP(InputData[[#This Row],[PRODUCT ID]],MasterData[],6,0)</f>
        <v>146.72</v>
      </c>
      <c r="L343" s="3">
        <f>InputData[[#This Row],[BUYING PRIZE]]*InputData[[#This Row],[QUANTITY]]</f>
        <v>1568</v>
      </c>
      <c r="M343" s="3">
        <f>InputData[[#This Row],[SELLING PRICE]]*InputData[[#This Row],[QUANTITY]]*(1-InputData[[#This Row],[DISCOUNT %]])</f>
        <v>2054.08</v>
      </c>
      <c r="N343" s="1">
        <f>DAY(InputData[[#This Row],[DATE]])</f>
        <v>28</v>
      </c>
      <c r="O343" s="1" t="str">
        <f>TEXT(InputData[[#This Row],[DATE]],"mmm")</f>
        <v>Apr</v>
      </c>
      <c r="P343" s="1">
        <f>YEAR(InputData[[#This Row],[DATE]])</f>
        <v>2022</v>
      </c>
    </row>
    <row r="344" spans="1:16" x14ac:dyDescent="0.3">
      <c r="A344" s="2">
        <v>44681</v>
      </c>
      <c r="B344" s="1" t="s">
        <v>42</v>
      </c>
      <c r="C344">
        <v>13</v>
      </c>
      <c r="D344" s="1" t="s">
        <v>111</v>
      </c>
      <c r="E344" s="1" t="s">
        <v>111</v>
      </c>
      <c r="F344">
        <v>0</v>
      </c>
      <c r="G344" s="1" t="str">
        <f>VLOOKUP(InputData[[#This Row],[PRODUCT ID]],MasterData[],2,0)</f>
        <v>Product16</v>
      </c>
      <c r="H344" s="1" t="str">
        <f>VLOOKUP(InputData[[#This Row],[PRODUCT ID]],MasterData[],3,0)</f>
        <v>Category02</v>
      </c>
      <c r="I344" s="1" t="str">
        <f>VLOOKUP(InputData[[#This Row],[PRODUCT ID]],MasterData[],4,0)</f>
        <v>No.</v>
      </c>
      <c r="J344" s="3">
        <f>VLOOKUP(InputData[[#This Row],[PRODUCT ID]],MasterData[],5,0)</f>
        <v>13</v>
      </c>
      <c r="K344" s="3">
        <f>VLOOKUP(InputData[[#This Row],[PRODUCT ID]],MasterData[],6,0)</f>
        <v>16.64</v>
      </c>
      <c r="L344" s="3">
        <f>InputData[[#This Row],[BUYING PRIZE]]*InputData[[#This Row],[QUANTITY]]</f>
        <v>169</v>
      </c>
      <c r="M344" s="3">
        <f>InputData[[#This Row],[SELLING PRICE]]*InputData[[#This Row],[QUANTITY]]*(1-InputData[[#This Row],[DISCOUNT %]])</f>
        <v>216.32</v>
      </c>
      <c r="N344" s="1">
        <f>DAY(InputData[[#This Row],[DATE]])</f>
        <v>30</v>
      </c>
      <c r="O344" s="1" t="str">
        <f>TEXT(InputData[[#This Row],[DATE]],"mmm")</f>
        <v>Apr</v>
      </c>
      <c r="P344" s="1">
        <f>YEAR(InputData[[#This Row],[DATE]])</f>
        <v>2022</v>
      </c>
    </row>
    <row r="345" spans="1:16" x14ac:dyDescent="0.3">
      <c r="A345" s="2">
        <v>44681</v>
      </c>
      <c r="B345" s="1" t="s">
        <v>66</v>
      </c>
      <c r="C345">
        <v>8</v>
      </c>
      <c r="D345" s="1" t="s">
        <v>113</v>
      </c>
      <c r="E345" s="1" t="s">
        <v>111</v>
      </c>
      <c r="F345">
        <v>0</v>
      </c>
      <c r="G345" s="1" t="str">
        <f>VLOOKUP(InputData[[#This Row],[PRODUCT ID]],MasterData[],2,0)</f>
        <v>Product27</v>
      </c>
      <c r="H345" s="1" t="str">
        <f>VLOOKUP(InputData[[#This Row],[PRODUCT ID]],MasterData[],3,0)</f>
        <v>Category04</v>
      </c>
      <c r="I345" s="1" t="str">
        <f>VLOOKUP(InputData[[#This Row],[PRODUCT ID]],MasterData[],4,0)</f>
        <v>Lt</v>
      </c>
      <c r="J345" s="3">
        <f>VLOOKUP(InputData[[#This Row],[PRODUCT ID]],MasterData[],5,0)</f>
        <v>48</v>
      </c>
      <c r="K345" s="3">
        <f>VLOOKUP(InputData[[#This Row],[PRODUCT ID]],MasterData[],6,0)</f>
        <v>57.120000000000005</v>
      </c>
      <c r="L345" s="3">
        <f>InputData[[#This Row],[BUYING PRIZE]]*InputData[[#This Row],[QUANTITY]]</f>
        <v>384</v>
      </c>
      <c r="M345" s="3">
        <f>InputData[[#This Row],[SELLING PRICE]]*InputData[[#This Row],[QUANTITY]]*(1-InputData[[#This Row],[DISCOUNT %]])</f>
        <v>456.96000000000004</v>
      </c>
      <c r="N345" s="1">
        <f>DAY(InputData[[#This Row],[DATE]])</f>
        <v>30</v>
      </c>
      <c r="O345" s="1" t="str">
        <f>TEXT(InputData[[#This Row],[DATE]],"mmm")</f>
        <v>Apr</v>
      </c>
      <c r="P345" s="1">
        <f>YEAR(InputData[[#This Row],[DATE]])</f>
        <v>2022</v>
      </c>
    </row>
    <row r="346" spans="1:16" x14ac:dyDescent="0.3">
      <c r="A346" s="2">
        <v>44682</v>
      </c>
      <c r="B346" s="1" t="s">
        <v>80</v>
      </c>
      <c r="C346">
        <v>9</v>
      </c>
      <c r="D346" s="1" t="s">
        <v>110</v>
      </c>
      <c r="E346" s="1" t="s">
        <v>111</v>
      </c>
      <c r="F346">
        <v>0</v>
      </c>
      <c r="G346" s="1" t="str">
        <f>VLOOKUP(InputData[[#This Row],[PRODUCT ID]],MasterData[],2,0)</f>
        <v>Product34</v>
      </c>
      <c r="H346" s="1" t="str">
        <f>VLOOKUP(InputData[[#This Row],[PRODUCT ID]],MasterData[],3,0)</f>
        <v>Category04</v>
      </c>
      <c r="I346" s="1" t="str">
        <f>VLOOKUP(InputData[[#This Row],[PRODUCT ID]],MasterData[],4,0)</f>
        <v>Lt</v>
      </c>
      <c r="J346" s="3">
        <f>VLOOKUP(InputData[[#This Row],[PRODUCT ID]],MasterData[],5,0)</f>
        <v>55</v>
      </c>
      <c r="K346" s="3">
        <f>VLOOKUP(InputData[[#This Row],[PRODUCT ID]],MasterData[],6,0)</f>
        <v>58.3</v>
      </c>
      <c r="L346" s="3">
        <f>InputData[[#This Row],[BUYING PRIZE]]*InputData[[#This Row],[QUANTITY]]</f>
        <v>495</v>
      </c>
      <c r="M346" s="3">
        <f>InputData[[#This Row],[SELLING PRICE]]*InputData[[#This Row],[QUANTITY]]*(1-InputData[[#This Row],[DISCOUNT %]])</f>
        <v>524.69999999999993</v>
      </c>
      <c r="N346" s="1">
        <f>DAY(InputData[[#This Row],[DATE]])</f>
        <v>1</v>
      </c>
      <c r="O346" s="1" t="str">
        <f>TEXT(InputData[[#This Row],[DATE]],"mmm")</f>
        <v>May</v>
      </c>
      <c r="P346" s="1">
        <f>YEAR(InputData[[#This Row],[DATE]])</f>
        <v>2022</v>
      </c>
    </row>
    <row r="347" spans="1:16" x14ac:dyDescent="0.3">
      <c r="A347" s="2">
        <v>44682</v>
      </c>
      <c r="B347" s="1" t="s">
        <v>78</v>
      </c>
      <c r="C347">
        <v>6</v>
      </c>
      <c r="D347" s="1" t="s">
        <v>111</v>
      </c>
      <c r="E347" s="1" t="s">
        <v>111</v>
      </c>
      <c r="F347">
        <v>0</v>
      </c>
      <c r="G347" s="1" t="str">
        <f>VLOOKUP(InputData[[#This Row],[PRODUCT ID]],MasterData[],2,0)</f>
        <v>Product33</v>
      </c>
      <c r="H347" s="1" t="str">
        <f>VLOOKUP(InputData[[#This Row],[PRODUCT ID]],MasterData[],3,0)</f>
        <v>Category04</v>
      </c>
      <c r="I347" s="1" t="str">
        <f>VLOOKUP(InputData[[#This Row],[PRODUCT ID]],MasterData[],4,0)</f>
        <v>Kg</v>
      </c>
      <c r="J347" s="3">
        <f>VLOOKUP(InputData[[#This Row],[PRODUCT ID]],MasterData[],5,0)</f>
        <v>95</v>
      </c>
      <c r="K347" s="3">
        <f>VLOOKUP(InputData[[#This Row],[PRODUCT ID]],MasterData[],6,0)</f>
        <v>119.7</v>
      </c>
      <c r="L347" s="3">
        <f>InputData[[#This Row],[BUYING PRIZE]]*InputData[[#This Row],[QUANTITY]]</f>
        <v>570</v>
      </c>
      <c r="M347" s="3">
        <f>InputData[[#This Row],[SELLING PRICE]]*InputData[[#This Row],[QUANTITY]]*(1-InputData[[#This Row],[DISCOUNT %]])</f>
        <v>718.2</v>
      </c>
      <c r="N347" s="1">
        <f>DAY(InputData[[#This Row],[DATE]])</f>
        <v>1</v>
      </c>
      <c r="O347" s="1" t="str">
        <f>TEXT(InputData[[#This Row],[DATE]],"mmm")</f>
        <v>May</v>
      </c>
      <c r="P347" s="1">
        <f>YEAR(InputData[[#This Row],[DATE]])</f>
        <v>2022</v>
      </c>
    </row>
    <row r="348" spans="1:16" x14ac:dyDescent="0.3">
      <c r="A348" s="2">
        <v>44683</v>
      </c>
      <c r="B348" s="1" t="s">
        <v>36</v>
      </c>
      <c r="C348">
        <v>4</v>
      </c>
      <c r="D348" s="1" t="s">
        <v>111</v>
      </c>
      <c r="E348" s="1" t="s">
        <v>112</v>
      </c>
      <c r="F348">
        <v>0</v>
      </c>
      <c r="G348" s="1" t="str">
        <f>VLOOKUP(InputData[[#This Row],[PRODUCT ID]],MasterData[],2,0)</f>
        <v>Product13</v>
      </c>
      <c r="H348" s="1" t="str">
        <f>VLOOKUP(InputData[[#This Row],[PRODUCT ID]],MasterData[],3,0)</f>
        <v>Category02</v>
      </c>
      <c r="I348" s="1" t="str">
        <f>VLOOKUP(InputData[[#This Row],[PRODUCT ID]],MasterData[],4,0)</f>
        <v>Kg</v>
      </c>
      <c r="J348" s="3">
        <f>VLOOKUP(InputData[[#This Row],[PRODUCT ID]],MasterData[],5,0)</f>
        <v>112</v>
      </c>
      <c r="K348" s="3">
        <f>VLOOKUP(InputData[[#This Row],[PRODUCT ID]],MasterData[],6,0)</f>
        <v>122.08</v>
      </c>
      <c r="L348" s="3">
        <f>InputData[[#This Row],[BUYING PRIZE]]*InputData[[#This Row],[QUANTITY]]</f>
        <v>448</v>
      </c>
      <c r="M348" s="3">
        <f>InputData[[#This Row],[SELLING PRICE]]*InputData[[#This Row],[QUANTITY]]*(1-InputData[[#This Row],[DISCOUNT %]])</f>
        <v>488.32</v>
      </c>
      <c r="N348" s="1">
        <f>DAY(InputData[[#This Row],[DATE]])</f>
        <v>2</v>
      </c>
      <c r="O348" s="1" t="str">
        <f>TEXT(InputData[[#This Row],[DATE]],"mmm")</f>
        <v>May</v>
      </c>
      <c r="P348" s="1">
        <f>YEAR(InputData[[#This Row],[DATE]])</f>
        <v>2022</v>
      </c>
    </row>
    <row r="349" spans="1:16" x14ac:dyDescent="0.3">
      <c r="A349" s="2">
        <v>44685</v>
      </c>
      <c r="B349" s="1" t="s">
        <v>50</v>
      </c>
      <c r="C349">
        <v>10</v>
      </c>
      <c r="D349" s="1" t="s">
        <v>113</v>
      </c>
      <c r="E349" s="1" t="s">
        <v>111</v>
      </c>
      <c r="F349">
        <v>0</v>
      </c>
      <c r="G349" s="1" t="str">
        <f>VLOOKUP(InputData[[#This Row],[PRODUCT ID]],MasterData[],2,0)</f>
        <v>Product20</v>
      </c>
      <c r="H349" s="1" t="str">
        <f>VLOOKUP(InputData[[#This Row],[PRODUCT ID]],MasterData[],3,0)</f>
        <v>Category03</v>
      </c>
      <c r="I349" s="1" t="str">
        <f>VLOOKUP(InputData[[#This Row],[PRODUCT ID]],MasterData[],4,0)</f>
        <v>Lt</v>
      </c>
      <c r="J349" s="3">
        <f>VLOOKUP(InputData[[#This Row],[PRODUCT ID]],MasterData[],5,0)</f>
        <v>61</v>
      </c>
      <c r="K349" s="3">
        <f>VLOOKUP(InputData[[#This Row],[PRODUCT ID]],MasterData[],6,0)</f>
        <v>76.25</v>
      </c>
      <c r="L349" s="3">
        <f>InputData[[#This Row],[BUYING PRIZE]]*InputData[[#This Row],[QUANTITY]]</f>
        <v>610</v>
      </c>
      <c r="M349" s="3">
        <f>InputData[[#This Row],[SELLING PRICE]]*InputData[[#This Row],[QUANTITY]]*(1-InputData[[#This Row],[DISCOUNT %]])</f>
        <v>762.5</v>
      </c>
      <c r="N349" s="1">
        <f>DAY(InputData[[#This Row],[DATE]])</f>
        <v>4</v>
      </c>
      <c r="O349" s="1" t="str">
        <f>TEXT(InputData[[#This Row],[DATE]],"mmm")</f>
        <v>May</v>
      </c>
      <c r="P349" s="1">
        <f>YEAR(InputData[[#This Row],[DATE]])</f>
        <v>2022</v>
      </c>
    </row>
    <row r="350" spans="1:16" x14ac:dyDescent="0.3">
      <c r="A350" s="2">
        <v>44687</v>
      </c>
      <c r="B350" s="1" t="s">
        <v>80</v>
      </c>
      <c r="C350">
        <v>7</v>
      </c>
      <c r="D350" s="1" t="s">
        <v>113</v>
      </c>
      <c r="E350" s="1" t="s">
        <v>111</v>
      </c>
      <c r="F350">
        <v>0</v>
      </c>
      <c r="G350" s="1" t="str">
        <f>VLOOKUP(InputData[[#This Row],[PRODUCT ID]],MasterData[],2,0)</f>
        <v>Product34</v>
      </c>
      <c r="H350" s="1" t="str">
        <f>VLOOKUP(InputData[[#This Row],[PRODUCT ID]],MasterData[],3,0)</f>
        <v>Category04</v>
      </c>
      <c r="I350" s="1" t="str">
        <f>VLOOKUP(InputData[[#This Row],[PRODUCT ID]],MasterData[],4,0)</f>
        <v>Lt</v>
      </c>
      <c r="J350" s="3">
        <f>VLOOKUP(InputData[[#This Row],[PRODUCT ID]],MasterData[],5,0)</f>
        <v>55</v>
      </c>
      <c r="K350" s="3">
        <f>VLOOKUP(InputData[[#This Row],[PRODUCT ID]],MasterData[],6,0)</f>
        <v>58.3</v>
      </c>
      <c r="L350" s="3">
        <f>InputData[[#This Row],[BUYING PRIZE]]*InputData[[#This Row],[QUANTITY]]</f>
        <v>385</v>
      </c>
      <c r="M350" s="3">
        <f>InputData[[#This Row],[SELLING PRICE]]*InputData[[#This Row],[QUANTITY]]*(1-InputData[[#This Row],[DISCOUNT %]])</f>
        <v>408.09999999999997</v>
      </c>
      <c r="N350" s="1">
        <f>DAY(InputData[[#This Row],[DATE]])</f>
        <v>6</v>
      </c>
      <c r="O350" s="1" t="str">
        <f>TEXT(InputData[[#This Row],[DATE]],"mmm")</f>
        <v>May</v>
      </c>
      <c r="P350" s="1">
        <f>YEAR(InputData[[#This Row],[DATE]])</f>
        <v>2022</v>
      </c>
    </row>
    <row r="351" spans="1:16" x14ac:dyDescent="0.3">
      <c r="A351" s="2">
        <v>44688</v>
      </c>
      <c r="B351" s="1" t="s">
        <v>40</v>
      </c>
      <c r="C351">
        <v>4</v>
      </c>
      <c r="D351" s="1" t="s">
        <v>111</v>
      </c>
      <c r="E351" s="1" t="s">
        <v>112</v>
      </c>
      <c r="F351">
        <v>0</v>
      </c>
      <c r="G351" s="1" t="str">
        <f>VLOOKUP(InputData[[#This Row],[PRODUCT ID]],MasterData[],2,0)</f>
        <v>Product15</v>
      </c>
      <c r="H351" s="1" t="str">
        <f>VLOOKUP(InputData[[#This Row],[PRODUCT ID]],MasterData[],3,0)</f>
        <v>Category02</v>
      </c>
      <c r="I351" s="1" t="str">
        <f>VLOOKUP(InputData[[#This Row],[PRODUCT ID]],MasterData[],4,0)</f>
        <v>No.</v>
      </c>
      <c r="J351" s="3">
        <f>VLOOKUP(InputData[[#This Row],[PRODUCT ID]],MasterData[],5,0)</f>
        <v>12</v>
      </c>
      <c r="K351" s="3">
        <f>VLOOKUP(InputData[[#This Row],[PRODUCT ID]],MasterData[],6,0)</f>
        <v>15.719999999999999</v>
      </c>
      <c r="L351" s="3">
        <f>InputData[[#This Row],[BUYING PRIZE]]*InputData[[#This Row],[QUANTITY]]</f>
        <v>48</v>
      </c>
      <c r="M351" s="3">
        <f>InputData[[#This Row],[SELLING PRICE]]*InputData[[#This Row],[QUANTITY]]*(1-InputData[[#This Row],[DISCOUNT %]])</f>
        <v>62.879999999999995</v>
      </c>
      <c r="N351" s="1">
        <f>DAY(InputData[[#This Row],[DATE]])</f>
        <v>7</v>
      </c>
      <c r="O351" s="1" t="str">
        <f>TEXT(InputData[[#This Row],[DATE]],"mmm")</f>
        <v>May</v>
      </c>
      <c r="P351" s="1">
        <f>YEAR(InputData[[#This Row],[DATE]])</f>
        <v>2022</v>
      </c>
    </row>
    <row r="352" spans="1:16" x14ac:dyDescent="0.3">
      <c r="A352" s="2">
        <v>44688</v>
      </c>
      <c r="B352" s="1" t="s">
        <v>66</v>
      </c>
      <c r="C352">
        <v>1</v>
      </c>
      <c r="D352" s="1" t="s">
        <v>111</v>
      </c>
      <c r="E352" s="1" t="s">
        <v>111</v>
      </c>
      <c r="F352">
        <v>0</v>
      </c>
      <c r="G352" s="1" t="str">
        <f>VLOOKUP(InputData[[#This Row],[PRODUCT ID]],MasterData[],2,0)</f>
        <v>Product27</v>
      </c>
      <c r="H352" s="1" t="str">
        <f>VLOOKUP(InputData[[#This Row],[PRODUCT ID]],MasterData[],3,0)</f>
        <v>Category04</v>
      </c>
      <c r="I352" s="1" t="str">
        <f>VLOOKUP(InputData[[#This Row],[PRODUCT ID]],MasterData[],4,0)</f>
        <v>Lt</v>
      </c>
      <c r="J352" s="3">
        <f>VLOOKUP(InputData[[#This Row],[PRODUCT ID]],MasterData[],5,0)</f>
        <v>48</v>
      </c>
      <c r="K352" s="3">
        <f>VLOOKUP(InputData[[#This Row],[PRODUCT ID]],MasterData[],6,0)</f>
        <v>57.120000000000005</v>
      </c>
      <c r="L352" s="3">
        <f>InputData[[#This Row],[BUYING PRIZE]]*InputData[[#This Row],[QUANTITY]]</f>
        <v>48</v>
      </c>
      <c r="M352" s="3">
        <f>InputData[[#This Row],[SELLING PRICE]]*InputData[[#This Row],[QUANTITY]]*(1-InputData[[#This Row],[DISCOUNT %]])</f>
        <v>57.120000000000005</v>
      </c>
      <c r="N352" s="1">
        <f>DAY(InputData[[#This Row],[DATE]])</f>
        <v>7</v>
      </c>
      <c r="O352" s="1" t="str">
        <f>TEXT(InputData[[#This Row],[DATE]],"mmm")</f>
        <v>May</v>
      </c>
      <c r="P352" s="1">
        <f>YEAR(InputData[[#This Row],[DATE]])</f>
        <v>2022</v>
      </c>
    </row>
    <row r="353" spans="1:16" x14ac:dyDescent="0.3">
      <c r="A353" s="2">
        <v>44689</v>
      </c>
      <c r="B353" s="1" t="s">
        <v>55</v>
      </c>
      <c r="C353">
        <v>7</v>
      </c>
      <c r="D353" s="1" t="s">
        <v>111</v>
      </c>
      <c r="E353" s="1" t="s">
        <v>111</v>
      </c>
      <c r="F353">
        <v>0</v>
      </c>
      <c r="G353" s="1" t="str">
        <f>VLOOKUP(InputData[[#This Row],[PRODUCT ID]],MasterData[],2,0)</f>
        <v>Product22</v>
      </c>
      <c r="H353" s="1" t="str">
        <f>VLOOKUP(InputData[[#This Row],[PRODUCT ID]],MasterData[],3,0)</f>
        <v>Category03</v>
      </c>
      <c r="I353" s="1" t="str">
        <f>VLOOKUP(InputData[[#This Row],[PRODUCT ID]],MasterData[],4,0)</f>
        <v>Ft</v>
      </c>
      <c r="J353" s="3">
        <f>VLOOKUP(InputData[[#This Row],[PRODUCT ID]],MasterData[],5,0)</f>
        <v>121</v>
      </c>
      <c r="K353" s="3">
        <f>VLOOKUP(InputData[[#This Row],[PRODUCT ID]],MasterData[],6,0)</f>
        <v>141.57</v>
      </c>
      <c r="L353" s="3">
        <f>InputData[[#This Row],[BUYING PRIZE]]*InputData[[#This Row],[QUANTITY]]</f>
        <v>847</v>
      </c>
      <c r="M353" s="3">
        <f>InputData[[#This Row],[SELLING PRICE]]*InputData[[#This Row],[QUANTITY]]*(1-InputData[[#This Row],[DISCOUNT %]])</f>
        <v>990.99</v>
      </c>
      <c r="N353" s="1">
        <f>DAY(InputData[[#This Row],[DATE]])</f>
        <v>8</v>
      </c>
      <c r="O353" s="1" t="str">
        <f>TEXT(InputData[[#This Row],[DATE]],"mmm")</f>
        <v>May</v>
      </c>
      <c r="P353" s="1">
        <f>YEAR(InputData[[#This Row],[DATE]])</f>
        <v>2022</v>
      </c>
    </row>
    <row r="354" spans="1:16" x14ac:dyDescent="0.3">
      <c r="A354" s="2">
        <v>44690</v>
      </c>
      <c r="B354" s="1" t="s">
        <v>44</v>
      </c>
      <c r="C354">
        <v>12</v>
      </c>
      <c r="D354" s="1" t="s">
        <v>110</v>
      </c>
      <c r="E354" s="1" t="s">
        <v>112</v>
      </c>
      <c r="F354">
        <v>0</v>
      </c>
      <c r="G354" s="1" t="str">
        <f>VLOOKUP(InputData[[#This Row],[PRODUCT ID]],MasterData[],2,0)</f>
        <v>Product17</v>
      </c>
      <c r="H354" s="1" t="str">
        <f>VLOOKUP(InputData[[#This Row],[PRODUCT ID]],MasterData[],3,0)</f>
        <v>Category02</v>
      </c>
      <c r="I354" s="1" t="str">
        <f>VLOOKUP(InputData[[#This Row],[PRODUCT ID]],MasterData[],4,0)</f>
        <v>Ft</v>
      </c>
      <c r="J354" s="3">
        <f>VLOOKUP(InputData[[#This Row],[PRODUCT ID]],MasterData[],5,0)</f>
        <v>134</v>
      </c>
      <c r="K354" s="3">
        <f>VLOOKUP(InputData[[#This Row],[PRODUCT ID]],MasterData[],6,0)</f>
        <v>156.78</v>
      </c>
      <c r="L354" s="3">
        <f>InputData[[#This Row],[BUYING PRIZE]]*InputData[[#This Row],[QUANTITY]]</f>
        <v>1608</v>
      </c>
      <c r="M354" s="3">
        <f>InputData[[#This Row],[SELLING PRICE]]*InputData[[#This Row],[QUANTITY]]*(1-InputData[[#This Row],[DISCOUNT %]])</f>
        <v>1881.3600000000001</v>
      </c>
      <c r="N354" s="1">
        <f>DAY(InputData[[#This Row],[DATE]])</f>
        <v>9</v>
      </c>
      <c r="O354" s="1" t="str">
        <f>TEXT(InputData[[#This Row],[DATE]],"mmm")</f>
        <v>May</v>
      </c>
      <c r="P354" s="1">
        <f>YEAR(InputData[[#This Row],[DATE]])</f>
        <v>2022</v>
      </c>
    </row>
    <row r="355" spans="1:16" x14ac:dyDescent="0.3">
      <c r="A355" s="2">
        <v>44691</v>
      </c>
      <c r="B355" s="1" t="s">
        <v>26</v>
      </c>
      <c r="C355">
        <v>6</v>
      </c>
      <c r="D355" s="1" t="s">
        <v>113</v>
      </c>
      <c r="E355" s="1" t="s">
        <v>111</v>
      </c>
      <c r="F355">
        <v>0</v>
      </c>
      <c r="G355" s="1" t="str">
        <f>VLOOKUP(InputData[[#This Row],[PRODUCT ID]],MasterData[],2,0)</f>
        <v>Product09</v>
      </c>
      <c r="H355" s="1" t="str">
        <f>VLOOKUP(InputData[[#This Row],[PRODUCT ID]],MasterData[],3,0)</f>
        <v>Category01</v>
      </c>
      <c r="I355" s="1" t="str">
        <f>VLOOKUP(InputData[[#This Row],[PRODUCT ID]],MasterData[],4,0)</f>
        <v>No.</v>
      </c>
      <c r="J355" s="3">
        <f>VLOOKUP(InputData[[#This Row],[PRODUCT ID]],MasterData[],5,0)</f>
        <v>6</v>
      </c>
      <c r="K355" s="3">
        <f>VLOOKUP(InputData[[#This Row],[PRODUCT ID]],MasterData[],6,0)</f>
        <v>7.8599999999999994</v>
      </c>
      <c r="L355" s="3">
        <f>InputData[[#This Row],[BUYING PRIZE]]*InputData[[#This Row],[QUANTITY]]</f>
        <v>36</v>
      </c>
      <c r="M355" s="3">
        <f>InputData[[#This Row],[SELLING PRICE]]*InputData[[#This Row],[QUANTITY]]*(1-InputData[[#This Row],[DISCOUNT %]])</f>
        <v>47.16</v>
      </c>
      <c r="N355" s="1">
        <f>DAY(InputData[[#This Row],[DATE]])</f>
        <v>10</v>
      </c>
      <c r="O355" s="1" t="str">
        <f>TEXT(InputData[[#This Row],[DATE]],"mmm")</f>
        <v>May</v>
      </c>
      <c r="P355" s="1">
        <f>YEAR(InputData[[#This Row],[DATE]])</f>
        <v>2022</v>
      </c>
    </row>
    <row r="356" spans="1:16" x14ac:dyDescent="0.3">
      <c r="A356" s="2">
        <v>44693</v>
      </c>
      <c r="B356" s="1" t="s">
        <v>32</v>
      </c>
      <c r="C356">
        <v>7</v>
      </c>
      <c r="D356" s="1" t="s">
        <v>111</v>
      </c>
      <c r="E356" s="1" t="s">
        <v>112</v>
      </c>
      <c r="F356">
        <v>0</v>
      </c>
      <c r="G356" s="1" t="str">
        <f>VLOOKUP(InputData[[#This Row],[PRODUCT ID]],MasterData[],2,0)</f>
        <v>Product11</v>
      </c>
      <c r="H356" s="1" t="str">
        <f>VLOOKUP(InputData[[#This Row],[PRODUCT ID]],MasterData[],3,0)</f>
        <v>Category02</v>
      </c>
      <c r="I356" s="1" t="str">
        <f>VLOOKUP(InputData[[#This Row],[PRODUCT ID]],MasterData[],4,0)</f>
        <v>Lt</v>
      </c>
      <c r="J356" s="3">
        <f>VLOOKUP(InputData[[#This Row],[PRODUCT ID]],MasterData[],5,0)</f>
        <v>44</v>
      </c>
      <c r="K356" s="3">
        <f>VLOOKUP(InputData[[#This Row],[PRODUCT ID]],MasterData[],6,0)</f>
        <v>48.4</v>
      </c>
      <c r="L356" s="3">
        <f>InputData[[#This Row],[BUYING PRIZE]]*InputData[[#This Row],[QUANTITY]]</f>
        <v>308</v>
      </c>
      <c r="M356" s="3">
        <f>InputData[[#This Row],[SELLING PRICE]]*InputData[[#This Row],[QUANTITY]]*(1-InputData[[#This Row],[DISCOUNT %]])</f>
        <v>338.8</v>
      </c>
      <c r="N356" s="1">
        <f>DAY(InputData[[#This Row],[DATE]])</f>
        <v>12</v>
      </c>
      <c r="O356" s="1" t="str">
        <f>TEXT(InputData[[#This Row],[DATE]],"mmm")</f>
        <v>May</v>
      </c>
      <c r="P356" s="1">
        <f>YEAR(InputData[[#This Row],[DATE]])</f>
        <v>2022</v>
      </c>
    </row>
    <row r="357" spans="1:16" x14ac:dyDescent="0.3">
      <c r="A357" s="2">
        <v>44694</v>
      </c>
      <c r="B357" s="1" t="s">
        <v>34</v>
      </c>
      <c r="C357">
        <v>5</v>
      </c>
      <c r="D357" s="1" t="s">
        <v>113</v>
      </c>
      <c r="E357" s="1" t="s">
        <v>111</v>
      </c>
      <c r="F357">
        <v>0</v>
      </c>
      <c r="G357" s="1" t="str">
        <f>VLOOKUP(InputData[[#This Row],[PRODUCT ID]],MasterData[],2,0)</f>
        <v>Product12</v>
      </c>
      <c r="H357" s="1" t="str">
        <f>VLOOKUP(InputData[[#This Row],[PRODUCT ID]],MasterData[],3,0)</f>
        <v>Category02</v>
      </c>
      <c r="I357" s="1" t="str">
        <f>VLOOKUP(InputData[[#This Row],[PRODUCT ID]],MasterData[],4,0)</f>
        <v>Kg</v>
      </c>
      <c r="J357" s="3">
        <f>VLOOKUP(InputData[[#This Row],[PRODUCT ID]],MasterData[],5,0)</f>
        <v>73</v>
      </c>
      <c r="K357" s="3">
        <f>VLOOKUP(InputData[[#This Row],[PRODUCT ID]],MasterData[],6,0)</f>
        <v>94.17</v>
      </c>
      <c r="L357" s="3">
        <f>InputData[[#This Row],[BUYING PRIZE]]*InputData[[#This Row],[QUANTITY]]</f>
        <v>365</v>
      </c>
      <c r="M357" s="3">
        <f>InputData[[#This Row],[SELLING PRICE]]*InputData[[#This Row],[QUANTITY]]*(1-InputData[[#This Row],[DISCOUNT %]])</f>
        <v>470.85</v>
      </c>
      <c r="N357" s="1">
        <f>DAY(InputData[[#This Row],[DATE]])</f>
        <v>13</v>
      </c>
      <c r="O357" s="1" t="str">
        <f>TEXT(InputData[[#This Row],[DATE]],"mmm")</f>
        <v>May</v>
      </c>
      <c r="P357" s="1">
        <f>YEAR(InputData[[#This Row],[DATE]])</f>
        <v>2022</v>
      </c>
    </row>
    <row r="358" spans="1:16" x14ac:dyDescent="0.3">
      <c r="A358" s="2">
        <v>44695</v>
      </c>
      <c r="B358" s="1" t="s">
        <v>24</v>
      </c>
      <c r="C358">
        <v>14</v>
      </c>
      <c r="D358" s="1" t="s">
        <v>113</v>
      </c>
      <c r="E358" s="1" t="s">
        <v>112</v>
      </c>
      <c r="F358">
        <v>0</v>
      </c>
      <c r="G358" s="1" t="str">
        <f>VLOOKUP(InputData[[#This Row],[PRODUCT ID]],MasterData[],2,0)</f>
        <v>Product08</v>
      </c>
      <c r="H358" s="1" t="str">
        <f>VLOOKUP(InputData[[#This Row],[PRODUCT ID]],MasterData[],3,0)</f>
        <v>Category01</v>
      </c>
      <c r="I358" s="1" t="str">
        <f>VLOOKUP(InputData[[#This Row],[PRODUCT ID]],MasterData[],4,0)</f>
        <v>Kg</v>
      </c>
      <c r="J358" s="3">
        <f>VLOOKUP(InputData[[#This Row],[PRODUCT ID]],MasterData[],5,0)</f>
        <v>83</v>
      </c>
      <c r="K358" s="3">
        <f>VLOOKUP(InputData[[#This Row],[PRODUCT ID]],MasterData[],6,0)</f>
        <v>94.62</v>
      </c>
      <c r="L358" s="3">
        <f>InputData[[#This Row],[BUYING PRIZE]]*InputData[[#This Row],[QUANTITY]]</f>
        <v>1162</v>
      </c>
      <c r="M358" s="3">
        <f>InputData[[#This Row],[SELLING PRICE]]*InputData[[#This Row],[QUANTITY]]*(1-InputData[[#This Row],[DISCOUNT %]])</f>
        <v>1324.68</v>
      </c>
      <c r="N358" s="1">
        <f>DAY(InputData[[#This Row],[DATE]])</f>
        <v>14</v>
      </c>
      <c r="O358" s="1" t="str">
        <f>TEXT(InputData[[#This Row],[DATE]],"mmm")</f>
        <v>May</v>
      </c>
      <c r="P358" s="1">
        <f>YEAR(InputData[[#This Row],[DATE]])</f>
        <v>2022</v>
      </c>
    </row>
    <row r="359" spans="1:16" x14ac:dyDescent="0.3">
      <c r="A359" s="2">
        <v>44696</v>
      </c>
      <c r="B359" s="1" t="s">
        <v>50</v>
      </c>
      <c r="C359">
        <v>5</v>
      </c>
      <c r="D359" s="1" t="s">
        <v>111</v>
      </c>
      <c r="E359" s="1" t="s">
        <v>111</v>
      </c>
      <c r="F359">
        <v>0</v>
      </c>
      <c r="G359" s="1" t="str">
        <f>VLOOKUP(InputData[[#This Row],[PRODUCT ID]],MasterData[],2,0)</f>
        <v>Product20</v>
      </c>
      <c r="H359" s="1" t="str">
        <f>VLOOKUP(InputData[[#This Row],[PRODUCT ID]],MasterData[],3,0)</f>
        <v>Category03</v>
      </c>
      <c r="I359" s="1" t="str">
        <f>VLOOKUP(InputData[[#This Row],[PRODUCT ID]],MasterData[],4,0)</f>
        <v>Lt</v>
      </c>
      <c r="J359" s="3">
        <f>VLOOKUP(InputData[[#This Row],[PRODUCT ID]],MasterData[],5,0)</f>
        <v>61</v>
      </c>
      <c r="K359" s="3">
        <f>VLOOKUP(InputData[[#This Row],[PRODUCT ID]],MasterData[],6,0)</f>
        <v>76.25</v>
      </c>
      <c r="L359" s="3">
        <f>InputData[[#This Row],[BUYING PRIZE]]*InputData[[#This Row],[QUANTITY]]</f>
        <v>305</v>
      </c>
      <c r="M359" s="3">
        <f>InputData[[#This Row],[SELLING PRICE]]*InputData[[#This Row],[QUANTITY]]*(1-InputData[[#This Row],[DISCOUNT %]])</f>
        <v>381.25</v>
      </c>
      <c r="N359" s="1">
        <f>DAY(InputData[[#This Row],[DATE]])</f>
        <v>15</v>
      </c>
      <c r="O359" s="1" t="str">
        <f>TEXT(InputData[[#This Row],[DATE]],"mmm")</f>
        <v>May</v>
      </c>
      <c r="P359" s="1">
        <f>YEAR(InputData[[#This Row],[DATE]])</f>
        <v>2022</v>
      </c>
    </row>
    <row r="360" spans="1:16" x14ac:dyDescent="0.3">
      <c r="A360" s="2">
        <v>44697</v>
      </c>
      <c r="B360" s="1" t="s">
        <v>29</v>
      </c>
      <c r="C360">
        <v>13</v>
      </c>
      <c r="D360" s="1" t="s">
        <v>113</v>
      </c>
      <c r="E360" s="1" t="s">
        <v>112</v>
      </c>
      <c r="F360">
        <v>0</v>
      </c>
      <c r="G360" s="1" t="str">
        <f>VLOOKUP(InputData[[#This Row],[PRODUCT ID]],MasterData[],2,0)</f>
        <v>Product10</v>
      </c>
      <c r="H360" s="1" t="str">
        <f>VLOOKUP(InputData[[#This Row],[PRODUCT ID]],MasterData[],3,0)</f>
        <v>Category02</v>
      </c>
      <c r="I360" s="1" t="str">
        <f>VLOOKUP(InputData[[#This Row],[PRODUCT ID]],MasterData[],4,0)</f>
        <v>Ft</v>
      </c>
      <c r="J360" s="3">
        <f>VLOOKUP(InputData[[#This Row],[PRODUCT ID]],MasterData[],5,0)</f>
        <v>148</v>
      </c>
      <c r="K360" s="3">
        <f>VLOOKUP(InputData[[#This Row],[PRODUCT ID]],MasterData[],6,0)</f>
        <v>164.28</v>
      </c>
      <c r="L360" s="3">
        <f>InputData[[#This Row],[BUYING PRIZE]]*InputData[[#This Row],[QUANTITY]]</f>
        <v>1924</v>
      </c>
      <c r="M360" s="3">
        <f>InputData[[#This Row],[SELLING PRICE]]*InputData[[#This Row],[QUANTITY]]*(1-InputData[[#This Row],[DISCOUNT %]])</f>
        <v>2135.64</v>
      </c>
      <c r="N360" s="1">
        <f>DAY(InputData[[#This Row],[DATE]])</f>
        <v>16</v>
      </c>
      <c r="O360" s="1" t="str">
        <f>TEXT(InputData[[#This Row],[DATE]],"mmm")</f>
        <v>May</v>
      </c>
      <c r="P360" s="1">
        <f>YEAR(InputData[[#This Row],[DATE]])</f>
        <v>2022</v>
      </c>
    </row>
    <row r="361" spans="1:16" x14ac:dyDescent="0.3">
      <c r="A361" s="2">
        <v>44697</v>
      </c>
      <c r="B361" s="1" t="s">
        <v>74</v>
      </c>
      <c r="C361">
        <v>13</v>
      </c>
      <c r="D361" s="1" t="s">
        <v>111</v>
      </c>
      <c r="E361" s="1" t="s">
        <v>111</v>
      </c>
      <c r="F361">
        <v>0</v>
      </c>
      <c r="G361" s="1" t="str">
        <f>VLOOKUP(InputData[[#This Row],[PRODUCT ID]],MasterData[],2,0)</f>
        <v>Product31</v>
      </c>
      <c r="H361" s="1" t="str">
        <f>VLOOKUP(InputData[[#This Row],[PRODUCT ID]],MasterData[],3,0)</f>
        <v>Category04</v>
      </c>
      <c r="I361" s="1" t="str">
        <f>VLOOKUP(InputData[[#This Row],[PRODUCT ID]],MasterData[],4,0)</f>
        <v>Kg</v>
      </c>
      <c r="J361" s="3">
        <f>VLOOKUP(InputData[[#This Row],[PRODUCT ID]],MasterData[],5,0)</f>
        <v>93</v>
      </c>
      <c r="K361" s="3">
        <f>VLOOKUP(InputData[[#This Row],[PRODUCT ID]],MasterData[],6,0)</f>
        <v>104.16</v>
      </c>
      <c r="L361" s="3">
        <f>InputData[[#This Row],[BUYING PRIZE]]*InputData[[#This Row],[QUANTITY]]</f>
        <v>1209</v>
      </c>
      <c r="M361" s="3">
        <f>InputData[[#This Row],[SELLING PRICE]]*InputData[[#This Row],[QUANTITY]]*(1-InputData[[#This Row],[DISCOUNT %]])</f>
        <v>1354.08</v>
      </c>
      <c r="N361" s="1">
        <f>DAY(InputData[[#This Row],[DATE]])</f>
        <v>16</v>
      </c>
      <c r="O361" s="1" t="str">
        <f>TEXT(InputData[[#This Row],[DATE]],"mmm")</f>
        <v>May</v>
      </c>
      <c r="P361" s="1">
        <f>YEAR(InputData[[#This Row],[DATE]])</f>
        <v>2022</v>
      </c>
    </row>
    <row r="362" spans="1:16" x14ac:dyDescent="0.3">
      <c r="A362" s="2">
        <v>44698</v>
      </c>
      <c r="B362" s="1" t="s">
        <v>66</v>
      </c>
      <c r="C362">
        <v>8</v>
      </c>
      <c r="D362" s="1" t="s">
        <v>113</v>
      </c>
      <c r="E362" s="1" t="s">
        <v>112</v>
      </c>
      <c r="F362">
        <v>0</v>
      </c>
      <c r="G362" s="1" t="str">
        <f>VLOOKUP(InputData[[#This Row],[PRODUCT ID]],MasterData[],2,0)</f>
        <v>Product27</v>
      </c>
      <c r="H362" s="1" t="str">
        <f>VLOOKUP(InputData[[#This Row],[PRODUCT ID]],MasterData[],3,0)</f>
        <v>Category04</v>
      </c>
      <c r="I362" s="1" t="str">
        <f>VLOOKUP(InputData[[#This Row],[PRODUCT ID]],MasterData[],4,0)</f>
        <v>Lt</v>
      </c>
      <c r="J362" s="3">
        <f>VLOOKUP(InputData[[#This Row],[PRODUCT ID]],MasterData[],5,0)</f>
        <v>48</v>
      </c>
      <c r="K362" s="3">
        <f>VLOOKUP(InputData[[#This Row],[PRODUCT ID]],MasterData[],6,0)</f>
        <v>57.120000000000005</v>
      </c>
      <c r="L362" s="3">
        <f>InputData[[#This Row],[BUYING PRIZE]]*InputData[[#This Row],[QUANTITY]]</f>
        <v>384</v>
      </c>
      <c r="M362" s="3">
        <f>InputData[[#This Row],[SELLING PRICE]]*InputData[[#This Row],[QUANTITY]]*(1-InputData[[#This Row],[DISCOUNT %]])</f>
        <v>456.96000000000004</v>
      </c>
      <c r="N362" s="1">
        <f>DAY(InputData[[#This Row],[DATE]])</f>
        <v>17</v>
      </c>
      <c r="O362" s="1" t="str">
        <f>TEXT(InputData[[#This Row],[DATE]],"mmm")</f>
        <v>May</v>
      </c>
      <c r="P362" s="1">
        <f>YEAR(InputData[[#This Row],[DATE]])</f>
        <v>2022</v>
      </c>
    </row>
    <row r="363" spans="1:16" x14ac:dyDescent="0.3">
      <c r="A363" s="2">
        <v>44699</v>
      </c>
      <c r="B363" s="1" t="s">
        <v>66</v>
      </c>
      <c r="C363">
        <v>4</v>
      </c>
      <c r="D363" s="1" t="s">
        <v>110</v>
      </c>
      <c r="E363" s="1" t="s">
        <v>111</v>
      </c>
      <c r="F363">
        <v>0</v>
      </c>
      <c r="G363" s="1" t="str">
        <f>VLOOKUP(InputData[[#This Row],[PRODUCT ID]],MasterData[],2,0)</f>
        <v>Product27</v>
      </c>
      <c r="H363" s="1" t="str">
        <f>VLOOKUP(InputData[[#This Row],[PRODUCT ID]],MasterData[],3,0)</f>
        <v>Category04</v>
      </c>
      <c r="I363" s="1" t="str">
        <f>VLOOKUP(InputData[[#This Row],[PRODUCT ID]],MasterData[],4,0)</f>
        <v>Lt</v>
      </c>
      <c r="J363" s="3">
        <f>VLOOKUP(InputData[[#This Row],[PRODUCT ID]],MasterData[],5,0)</f>
        <v>48</v>
      </c>
      <c r="K363" s="3">
        <f>VLOOKUP(InputData[[#This Row],[PRODUCT ID]],MasterData[],6,0)</f>
        <v>57.120000000000005</v>
      </c>
      <c r="L363" s="3">
        <f>InputData[[#This Row],[BUYING PRIZE]]*InputData[[#This Row],[QUANTITY]]</f>
        <v>192</v>
      </c>
      <c r="M363" s="3">
        <f>InputData[[#This Row],[SELLING PRICE]]*InputData[[#This Row],[QUANTITY]]*(1-InputData[[#This Row],[DISCOUNT %]])</f>
        <v>228.48000000000002</v>
      </c>
      <c r="N363" s="1">
        <f>DAY(InputData[[#This Row],[DATE]])</f>
        <v>18</v>
      </c>
      <c r="O363" s="1" t="str">
        <f>TEXT(InputData[[#This Row],[DATE]],"mmm")</f>
        <v>May</v>
      </c>
      <c r="P363" s="1">
        <f>YEAR(InputData[[#This Row],[DATE]])</f>
        <v>2022</v>
      </c>
    </row>
    <row r="364" spans="1:16" x14ac:dyDescent="0.3">
      <c r="A364" s="2">
        <v>44699</v>
      </c>
      <c r="B364" s="1" t="s">
        <v>89</v>
      </c>
      <c r="C364">
        <v>8</v>
      </c>
      <c r="D364" s="1" t="s">
        <v>110</v>
      </c>
      <c r="E364" s="1" t="s">
        <v>111</v>
      </c>
      <c r="F364">
        <v>0</v>
      </c>
      <c r="G364" s="1" t="str">
        <f>VLOOKUP(InputData[[#This Row],[PRODUCT ID]],MasterData[],2,0)</f>
        <v>Product38</v>
      </c>
      <c r="H364" s="1" t="str">
        <f>VLOOKUP(InputData[[#This Row],[PRODUCT ID]],MasterData[],3,0)</f>
        <v>Category05</v>
      </c>
      <c r="I364" s="1" t="str">
        <f>VLOOKUP(InputData[[#This Row],[PRODUCT ID]],MasterData[],4,0)</f>
        <v>Kg</v>
      </c>
      <c r="J364" s="3">
        <f>VLOOKUP(InputData[[#This Row],[PRODUCT ID]],MasterData[],5,0)</f>
        <v>72</v>
      </c>
      <c r="K364" s="3">
        <f>VLOOKUP(InputData[[#This Row],[PRODUCT ID]],MasterData[],6,0)</f>
        <v>79.92</v>
      </c>
      <c r="L364" s="3">
        <f>InputData[[#This Row],[BUYING PRIZE]]*InputData[[#This Row],[QUANTITY]]</f>
        <v>576</v>
      </c>
      <c r="M364" s="3">
        <f>InputData[[#This Row],[SELLING PRICE]]*InputData[[#This Row],[QUANTITY]]*(1-InputData[[#This Row],[DISCOUNT %]])</f>
        <v>639.36</v>
      </c>
      <c r="N364" s="1">
        <f>DAY(InputData[[#This Row],[DATE]])</f>
        <v>18</v>
      </c>
      <c r="O364" s="1" t="str">
        <f>TEXT(InputData[[#This Row],[DATE]],"mmm")</f>
        <v>May</v>
      </c>
      <c r="P364" s="1">
        <f>YEAR(InputData[[#This Row],[DATE]])</f>
        <v>2022</v>
      </c>
    </row>
    <row r="365" spans="1:16" x14ac:dyDescent="0.3">
      <c r="A365" s="2">
        <v>44701</v>
      </c>
      <c r="B365" s="1" t="s">
        <v>101</v>
      </c>
      <c r="C365">
        <v>15</v>
      </c>
      <c r="D365" s="1" t="s">
        <v>111</v>
      </c>
      <c r="E365" s="1" t="s">
        <v>112</v>
      </c>
      <c r="F365">
        <v>0</v>
      </c>
      <c r="G365" s="1" t="str">
        <f>VLOOKUP(InputData[[#This Row],[PRODUCT ID]],MasterData[],2,0)</f>
        <v>Product44</v>
      </c>
      <c r="H365" s="1" t="str">
        <f>VLOOKUP(InputData[[#This Row],[PRODUCT ID]],MasterData[],3,0)</f>
        <v>Category05</v>
      </c>
      <c r="I365" s="1" t="str">
        <f>VLOOKUP(InputData[[#This Row],[PRODUCT ID]],MasterData[],4,0)</f>
        <v>Kg</v>
      </c>
      <c r="J365" s="3">
        <f>VLOOKUP(InputData[[#This Row],[PRODUCT ID]],MasterData[],5,0)</f>
        <v>76</v>
      </c>
      <c r="K365" s="3">
        <f>VLOOKUP(InputData[[#This Row],[PRODUCT ID]],MasterData[],6,0)</f>
        <v>82.08</v>
      </c>
      <c r="L365" s="3">
        <f>InputData[[#This Row],[BUYING PRIZE]]*InputData[[#This Row],[QUANTITY]]</f>
        <v>1140</v>
      </c>
      <c r="M365" s="3">
        <f>InputData[[#This Row],[SELLING PRICE]]*InputData[[#This Row],[QUANTITY]]*(1-InputData[[#This Row],[DISCOUNT %]])</f>
        <v>1231.2</v>
      </c>
      <c r="N365" s="1">
        <f>DAY(InputData[[#This Row],[DATE]])</f>
        <v>20</v>
      </c>
      <c r="O365" s="1" t="str">
        <f>TEXT(InputData[[#This Row],[DATE]],"mmm")</f>
        <v>May</v>
      </c>
      <c r="P365" s="1">
        <f>YEAR(InputData[[#This Row],[DATE]])</f>
        <v>2022</v>
      </c>
    </row>
    <row r="366" spans="1:16" x14ac:dyDescent="0.3">
      <c r="A366" s="2">
        <v>44703</v>
      </c>
      <c r="B366" s="1" t="s">
        <v>40</v>
      </c>
      <c r="C366">
        <v>12</v>
      </c>
      <c r="D366" s="1" t="s">
        <v>113</v>
      </c>
      <c r="E366" s="1" t="s">
        <v>111</v>
      </c>
      <c r="F366">
        <v>0</v>
      </c>
      <c r="G366" s="1" t="str">
        <f>VLOOKUP(InputData[[#This Row],[PRODUCT ID]],MasterData[],2,0)</f>
        <v>Product15</v>
      </c>
      <c r="H366" s="1" t="str">
        <f>VLOOKUP(InputData[[#This Row],[PRODUCT ID]],MasterData[],3,0)</f>
        <v>Category02</v>
      </c>
      <c r="I366" s="1" t="str">
        <f>VLOOKUP(InputData[[#This Row],[PRODUCT ID]],MasterData[],4,0)</f>
        <v>No.</v>
      </c>
      <c r="J366" s="3">
        <f>VLOOKUP(InputData[[#This Row],[PRODUCT ID]],MasterData[],5,0)</f>
        <v>12</v>
      </c>
      <c r="K366" s="3">
        <f>VLOOKUP(InputData[[#This Row],[PRODUCT ID]],MasterData[],6,0)</f>
        <v>15.719999999999999</v>
      </c>
      <c r="L366" s="3">
        <f>InputData[[#This Row],[BUYING PRIZE]]*InputData[[#This Row],[QUANTITY]]</f>
        <v>144</v>
      </c>
      <c r="M366" s="3">
        <f>InputData[[#This Row],[SELLING PRICE]]*InputData[[#This Row],[QUANTITY]]*(1-InputData[[#This Row],[DISCOUNT %]])</f>
        <v>188.64</v>
      </c>
      <c r="N366" s="1">
        <f>DAY(InputData[[#This Row],[DATE]])</f>
        <v>22</v>
      </c>
      <c r="O366" s="1" t="str">
        <f>TEXT(InputData[[#This Row],[DATE]],"mmm")</f>
        <v>May</v>
      </c>
      <c r="P366" s="1">
        <f>YEAR(InputData[[#This Row],[DATE]])</f>
        <v>2022</v>
      </c>
    </row>
    <row r="367" spans="1:16" x14ac:dyDescent="0.3">
      <c r="A367" s="2">
        <v>44706</v>
      </c>
      <c r="B367" s="1" t="s">
        <v>10</v>
      </c>
      <c r="C367">
        <v>7</v>
      </c>
      <c r="D367" s="1" t="s">
        <v>111</v>
      </c>
      <c r="E367" s="1" t="s">
        <v>111</v>
      </c>
      <c r="F367">
        <v>0</v>
      </c>
      <c r="G367" s="1" t="str">
        <f>VLOOKUP(InputData[[#This Row],[PRODUCT ID]],MasterData[],2,0)</f>
        <v>Product02</v>
      </c>
      <c r="H367" s="1" t="str">
        <f>VLOOKUP(InputData[[#This Row],[PRODUCT ID]],MasterData[],3,0)</f>
        <v>Category01</v>
      </c>
      <c r="I367" s="1" t="str">
        <f>VLOOKUP(InputData[[#This Row],[PRODUCT ID]],MasterData[],4,0)</f>
        <v>Kg</v>
      </c>
      <c r="J367" s="3">
        <f>VLOOKUP(InputData[[#This Row],[PRODUCT ID]],MasterData[],5,0)</f>
        <v>105</v>
      </c>
      <c r="K367" s="3">
        <f>VLOOKUP(InputData[[#This Row],[PRODUCT ID]],MasterData[],6,0)</f>
        <v>142.80000000000001</v>
      </c>
      <c r="L367" s="3">
        <f>InputData[[#This Row],[BUYING PRIZE]]*InputData[[#This Row],[QUANTITY]]</f>
        <v>735</v>
      </c>
      <c r="M367" s="3">
        <f>InputData[[#This Row],[SELLING PRICE]]*InputData[[#This Row],[QUANTITY]]*(1-InputData[[#This Row],[DISCOUNT %]])</f>
        <v>999.60000000000014</v>
      </c>
      <c r="N367" s="1">
        <f>DAY(InputData[[#This Row],[DATE]])</f>
        <v>25</v>
      </c>
      <c r="O367" s="1" t="str">
        <f>TEXT(InputData[[#This Row],[DATE]],"mmm")</f>
        <v>May</v>
      </c>
      <c r="P367" s="1">
        <f>YEAR(InputData[[#This Row],[DATE]])</f>
        <v>2022</v>
      </c>
    </row>
    <row r="368" spans="1:16" x14ac:dyDescent="0.3">
      <c r="A368" s="2">
        <v>44707</v>
      </c>
      <c r="B368" s="1" t="s">
        <v>68</v>
      </c>
      <c r="C368">
        <v>2</v>
      </c>
      <c r="D368" s="1" t="s">
        <v>113</v>
      </c>
      <c r="E368" s="1" t="s">
        <v>111</v>
      </c>
      <c r="F368">
        <v>0</v>
      </c>
      <c r="G368" s="1" t="str">
        <f>VLOOKUP(InputData[[#This Row],[PRODUCT ID]],MasterData[],2,0)</f>
        <v>Product28</v>
      </c>
      <c r="H368" s="1" t="str">
        <f>VLOOKUP(InputData[[#This Row],[PRODUCT ID]],MasterData[],3,0)</f>
        <v>Category04</v>
      </c>
      <c r="I368" s="1" t="str">
        <f>VLOOKUP(InputData[[#This Row],[PRODUCT ID]],MasterData[],4,0)</f>
        <v>No.</v>
      </c>
      <c r="J368" s="3">
        <f>VLOOKUP(InputData[[#This Row],[PRODUCT ID]],MasterData[],5,0)</f>
        <v>37</v>
      </c>
      <c r="K368" s="3">
        <f>VLOOKUP(InputData[[#This Row],[PRODUCT ID]],MasterData[],6,0)</f>
        <v>41.81</v>
      </c>
      <c r="L368" s="3">
        <f>InputData[[#This Row],[BUYING PRIZE]]*InputData[[#This Row],[QUANTITY]]</f>
        <v>74</v>
      </c>
      <c r="M368" s="3">
        <f>InputData[[#This Row],[SELLING PRICE]]*InputData[[#This Row],[QUANTITY]]*(1-InputData[[#This Row],[DISCOUNT %]])</f>
        <v>83.62</v>
      </c>
      <c r="N368" s="1">
        <f>DAY(InputData[[#This Row],[DATE]])</f>
        <v>26</v>
      </c>
      <c r="O368" s="1" t="str">
        <f>TEXT(InputData[[#This Row],[DATE]],"mmm")</f>
        <v>May</v>
      </c>
      <c r="P368" s="1">
        <f>YEAR(InputData[[#This Row],[DATE]])</f>
        <v>2022</v>
      </c>
    </row>
    <row r="369" spans="1:16" x14ac:dyDescent="0.3">
      <c r="A369" s="2">
        <v>44707</v>
      </c>
      <c r="B369" s="1" t="s">
        <v>66</v>
      </c>
      <c r="C369">
        <v>2</v>
      </c>
      <c r="D369" s="1" t="s">
        <v>111</v>
      </c>
      <c r="E369" s="1" t="s">
        <v>111</v>
      </c>
      <c r="F369">
        <v>0</v>
      </c>
      <c r="G369" s="1" t="str">
        <f>VLOOKUP(InputData[[#This Row],[PRODUCT ID]],MasterData[],2,0)</f>
        <v>Product27</v>
      </c>
      <c r="H369" s="1" t="str">
        <f>VLOOKUP(InputData[[#This Row],[PRODUCT ID]],MasterData[],3,0)</f>
        <v>Category04</v>
      </c>
      <c r="I369" s="1" t="str">
        <f>VLOOKUP(InputData[[#This Row],[PRODUCT ID]],MasterData[],4,0)</f>
        <v>Lt</v>
      </c>
      <c r="J369" s="3">
        <f>VLOOKUP(InputData[[#This Row],[PRODUCT ID]],MasterData[],5,0)</f>
        <v>48</v>
      </c>
      <c r="K369" s="3">
        <f>VLOOKUP(InputData[[#This Row],[PRODUCT ID]],MasterData[],6,0)</f>
        <v>57.120000000000005</v>
      </c>
      <c r="L369" s="3">
        <f>InputData[[#This Row],[BUYING PRIZE]]*InputData[[#This Row],[QUANTITY]]</f>
        <v>96</v>
      </c>
      <c r="M369" s="3">
        <f>InputData[[#This Row],[SELLING PRICE]]*InputData[[#This Row],[QUANTITY]]*(1-InputData[[#This Row],[DISCOUNT %]])</f>
        <v>114.24000000000001</v>
      </c>
      <c r="N369" s="1">
        <f>DAY(InputData[[#This Row],[DATE]])</f>
        <v>26</v>
      </c>
      <c r="O369" s="1" t="str">
        <f>TEXT(InputData[[#This Row],[DATE]],"mmm")</f>
        <v>May</v>
      </c>
      <c r="P369" s="1">
        <f>YEAR(InputData[[#This Row],[DATE]])</f>
        <v>2022</v>
      </c>
    </row>
    <row r="370" spans="1:16" x14ac:dyDescent="0.3">
      <c r="A370" s="2">
        <v>44709</v>
      </c>
      <c r="B370" s="1" t="s">
        <v>95</v>
      </c>
      <c r="C370">
        <v>10</v>
      </c>
      <c r="D370" s="1" t="s">
        <v>110</v>
      </c>
      <c r="E370" s="1" t="s">
        <v>112</v>
      </c>
      <c r="F370">
        <v>0</v>
      </c>
      <c r="G370" s="1" t="str">
        <f>VLOOKUP(InputData[[#This Row],[PRODUCT ID]],MasterData[],2,0)</f>
        <v>Product41</v>
      </c>
      <c r="H370" s="1" t="str">
        <f>VLOOKUP(InputData[[#This Row],[PRODUCT ID]],MasterData[],3,0)</f>
        <v>Category05</v>
      </c>
      <c r="I370" s="1" t="str">
        <f>VLOOKUP(InputData[[#This Row],[PRODUCT ID]],MasterData[],4,0)</f>
        <v>Ft</v>
      </c>
      <c r="J370" s="3">
        <f>VLOOKUP(InputData[[#This Row],[PRODUCT ID]],MasterData[],5,0)</f>
        <v>138</v>
      </c>
      <c r="K370" s="3">
        <f>VLOOKUP(InputData[[#This Row],[PRODUCT ID]],MasterData[],6,0)</f>
        <v>173.88</v>
      </c>
      <c r="L370" s="3">
        <f>InputData[[#This Row],[BUYING PRIZE]]*InputData[[#This Row],[QUANTITY]]</f>
        <v>1380</v>
      </c>
      <c r="M370" s="3">
        <f>InputData[[#This Row],[SELLING PRICE]]*InputData[[#This Row],[QUANTITY]]*(1-InputData[[#This Row],[DISCOUNT %]])</f>
        <v>1738.8</v>
      </c>
      <c r="N370" s="1">
        <f>DAY(InputData[[#This Row],[DATE]])</f>
        <v>28</v>
      </c>
      <c r="O370" s="1" t="str">
        <f>TEXT(InputData[[#This Row],[DATE]],"mmm")</f>
        <v>May</v>
      </c>
      <c r="P370" s="1">
        <f>YEAR(InputData[[#This Row],[DATE]])</f>
        <v>2022</v>
      </c>
    </row>
    <row r="371" spans="1:16" x14ac:dyDescent="0.3">
      <c r="A371" s="2">
        <v>44709</v>
      </c>
      <c r="B371" s="1" t="s">
        <v>24</v>
      </c>
      <c r="C371">
        <v>5</v>
      </c>
      <c r="D371" s="1" t="s">
        <v>110</v>
      </c>
      <c r="E371" s="1" t="s">
        <v>111</v>
      </c>
      <c r="F371">
        <v>0</v>
      </c>
      <c r="G371" s="1" t="str">
        <f>VLOOKUP(InputData[[#This Row],[PRODUCT ID]],MasterData[],2,0)</f>
        <v>Product08</v>
      </c>
      <c r="H371" s="1" t="str">
        <f>VLOOKUP(InputData[[#This Row],[PRODUCT ID]],MasterData[],3,0)</f>
        <v>Category01</v>
      </c>
      <c r="I371" s="1" t="str">
        <f>VLOOKUP(InputData[[#This Row],[PRODUCT ID]],MasterData[],4,0)</f>
        <v>Kg</v>
      </c>
      <c r="J371" s="3">
        <f>VLOOKUP(InputData[[#This Row],[PRODUCT ID]],MasterData[],5,0)</f>
        <v>83</v>
      </c>
      <c r="K371" s="3">
        <f>VLOOKUP(InputData[[#This Row],[PRODUCT ID]],MasterData[],6,0)</f>
        <v>94.62</v>
      </c>
      <c r="L371" s="3">
        <f>InputData[[#This Row],[BUYING PRIZE]]*InputData[[#This Row],[QUANTITY]]</f>
        <v>415</v>
      </c>
      <c r="M371" s="3">
        <f>InputData[[#This Row],[SELLING PRICE]]*InputData[[#This Row],[QUANTITY]]*(1-InputData[[#This Row],[DISCOUNT %]])</f>
        <v>473.1</v>
      </c>
      <c r="N371" s="1">
        <f>DAY(InputData[[#This Row],[DATE]])</f>
        <v>28</v>
      </c>
      <c r="O371" s="1" t="str">
        <f>TEXT(InputData[[#This Row],[DATE]],"mmm")</f>
        <v>May</v>
      </c>
      <c r="P371" s="1">
        <f>YEAR(InputData[[#This Row],[DATE]])</f>
        <v>2022</v>
      </c>
    </row>
    <row r="372" spans="1:16" x14ac:dyDescent="0.3">
      <c r="A372" s="2">
        <v>44709</v>
      </c>
      <c r="B372" s="1" t="s">
        <v>29</v>
      </c>
      <c r="C372">
        <v>9</v>
      </c>
      <c r="D372" s="1" t="s">
        <v>111</v>
      </c>
      <c r="E372" s="1" t="s">
        <v>112</v>
      </c>
      <c r="F372">
        <v>0</v>
      </c>
      <c r="G372" s="1" t="str">
        <f>VLOOKUP(InputData[[#This Row],[PRODUCT ID]],MasterData[],2,0)</f>
        <v>Product10</v>
      </c>
      <c r="H372" s="1" t="str">
        <f>VLOOKUP(InputData[[#This Row],[PRODUCT ID]],MasterData[],3,0)</f>
        <v>Category02</v>
      </c>
      <c r="I372" s="1" t="str">
        <f>VLOOKUP(InputData[[#This Row],[PRODUCT ID]],MasterData[],4,0)</f>
        <v>Ft</v>
      </c>
      <c r="J372" s="3">
        <f>VLOOKUP(InputData[[#This Row],[PRODUCT ID]],MasterData[],5,0)</f>
        <v>148</v>
      </c>
      <c r="K372" s="3">
        <f>VLOOKUP(InputData[[#This Row],[PRODUCT ID]],MasterData[],6,0)</f>
        <v>164.28</v>
      </c>
      <c r="L372" s="3">
        <f>InputData[[#This Row],[BUYING PRIZE]]*InputData[[#This Row],[QUANTITY]]</f>
        <v>1332</v>
      </c>
      <c r="M372" s="3">
        <f>InputData[[#This Row],[SELLING PRICE]]*InputData[[#This Row],[QUANTITY]]*(1-InputData[[#This Row],[DISCOUNT %]])</f>
        <v>1478.52</v>
      </c>
      <c r="N372" s="1">
        <f>DAY(InputData[[#This Row],[DATE]])</f>
        <v>28</v>
      </c>
      <c r="O372" s="1" t="str">
        <f>TEXT(InputData[[#This Row],[DATE]],"mmm")</f>
        <v>May</v>
      </c>
      <c r="P372" s="1">
        <f>YEAR(InputData[[#This Row],[DATE]])</f>
        <v>2022</v>
      </c>
    </row>
    <row r="373" spans="1:16" x14ac:dyDescent="0.3">
      <c r="A373" s="2">
        <v>44709</v>
      </c>
      <c r="B373" s="1" t="s">
        <v>14</v>
      </c>
      <c r="C373">
        <v>12</v>
      </c>
      <c r="D373" s="1" t="s">
        <v>111</v>
      </c>
      <c r="E373" s="1" t="s">
        <v>111</v>
      </c>
      <c r="F373">
        <v>0</v>
      </c>
      <c r="G373" s="1" t="str">
        <f>VLOOKUP(InputData[[#This Row],[PRODUCT ID]],MasterData[],2,0)</f>
        <v>Product04</v>
      </c>
      <c r="H373" s="1" t="str">
        <f>VLOOKUP(InputData[[#This Row],[PRODUCT ID]],MasterData[],3,0)</f>
        <v>Category01</v>
      </c>
      <c r="I373" s="1" t="str">
        <f>VLOOKUP(InputData[[#This Row],[PRODUCT ID]],MasterData[],4,0)</f>
        <v>Lt</v>
      </c>
      <c r="J373" s="3">
        <f>VLOOKUP(InputData[[#This Row],[PRODUCT ID]],MasterData[],5,0)</f>
        <v>44</v>
      </c>
      <c r="K373" s="3">
        <f>VLOOKUP(InputData[[#This Row],[PRODUCT ID]],MasterData[],6,0)</f>
        <v>48.84</v>
      </c>
      <c r="L373" s="3">
        <f>InputData[[#This Row],[BUYING PRIZE]]*InputData[[#This Row],[QUANTITY]]</f>
        <v>528</v>
      </c>
      <c r="M373" s="3">
        <f>InputData[[#This Row],[SELLING PRICE]]*InputData[[#This Row],[QUANTITY]]*(1-InputData[[#This Row],[DISCOUNT %]])</f>
        <v>586.08000000000004</v>
      </c>
      <c r="N373" s="1">
        <f>DAY(InputData[[#This Row],[DATE]])</f>
        <v>28</v>
      </c>
      <c r="O373" s="1" t="str">
        <f>TEXT(InputData[[#This Row],[DATE]],"mmm")</f>
        <v>May</v>
      </c>
      <c r="P373" s="1">
        <f>YEAR(InputData[[#This Row],[DATE]])</f>
        <v>2022</v>
      </c>
    </row>
    <row r="374" spans="1:16" x14ac:dyDescent="0.3">
      <c r="A374" s="2">
        <v>44709</v>
      </c>
      <c r="B374" s="1" t="s">
        <v>50</v>
      </c>
      <c r="C374">
        <v>14</v>
      </c>
      <c r="D374" s="1" t="s">
        <v>113</v>
      </c>
      <c r="E374" s="1" t="s">
        <v>112</v>
      </c>
      <c r="F374">
        <v>0</v>
      </c>
      <c r="G374" s="1" t="str">
        <f>VLOOKUP(InputData[[#This Row],[PRODUCT ID]],MasterData[],2,0)</f>
        <v>Product20</v>
      </c>
      <c r="H374" s="1" t="str">
        <f>VLOOKUP(InputData[[#This Row],[PRODUCT ID]],MasterData[],3,0)</f>
        <v>Category03</v>
      </c>
      <c r="I374" s="1" t="str">
        <f>VLOOKUP(InputData[[#This Row],[PRODUCT ID]],MasterData[],4,0)</f>
        <v>Lt</v>
      </c>
      <c r="J374" s="3">
        <f>VLOOKUP(InputData[[#This Row],[PRODUCT ID]],MasterData[],5,0)</f>
        <v>61</v>
      </c>
      <c r="K374" s="3">
        <f>VLOOKUP(InputData[[#This Row],[PRODUCT ID]],MasterData[],6,0)</f>
        <v>76.25</v>
      </c>
      <c r="L374" s="3">
        <f>InputData[[#This Row],[BUYING PRIZE]]*InputData[[#This Row],[QUANTITY]]</f>
        <v>854</v>
      </c>
      <c r="M374" s="3">
        <f>InputData[[#This Row],[SELLING PRICE]]*InputData[[#This Row],[QUANTITY]]*(1-InputData[[#This Row],[DISCOUNT %]])</f>
        <v>1067.5</v>
      </c>
      <c r="N374" s="1">
        <f>DAY(InputData[[#This Row],[DATE]])</f>
        <v>28</v>
      </c>
      <c r="O374" s="1" t="str">
        <f>TEXT(InputData[[#This Row],[DATE]],"mmm")</f>
        <v>May</v>
      </c>
      <c r="P374" s="1">
        <f>YEAR(InputData[[#This Row],[DATE]])</f>
        <v>2022</v>
      </c>
    </row>
    <row r="375" spans="1:16" x14ac:dyDescent="0.3">
      <c r="A375" s="2">
        <v>44711</v>
      </c>
      <c r="B375" s="1" t="s">
        <v>101</v>
      </c>
      <c r="C375">
        <v>9</v>
      </c>
      <c r="D375" s="1" t="s">
        <v>113</v>
      </c>
      <c r="E375" s="1" t="s">
        <v>111</v>
      </c>
      <c r="F375">
        <v>0</v>
      </c>
      <c r="G375" s="1" t="str">
        <f>VLOOKUP(InputData[[#This Row],[PRODUCT ID]],MasterData[],2,0)</f>
        <v>Product44</v>
      </c>
      <c r="H375" s="1" t="str">
        <f>VLOOKUP(InputData[[#This Row],[PRODUCT ID]],MasterData[],3,0)</f>
        <v>Category05</v>
      </c>
      <c r="I375" s="1" t="str">
        <f>VLOOKUP(InputData[[#This Row],[PRODUCT ID]],MasterData[],4,0)</f>
        <v>Kg</v>
      </c>
      <c r="J375" s="3">
        <f>VLOOKUP(InputData[[#This Row],[PRODUCT ID]],MasterData[],5,0)</f>
        <v>76</v>
      </c>
      <c r="K375" s="3">
        <f>VLOOKUP(InputData[[#This Row],[PRODUCT ID]],MasterData[],6,0)</f>
        <v>82.08</v>
      </c>
      <c r="L375" s="3">
        <f>InputData[[#This Row],[BUYING PRIZE]]*InputData[[#This Row],[QUANTITY]]</f>
        <v>684</v>
      </c>
      <c r="M375" s="3">
        <f>InputData[[#This Row],[SELLING PRICE]]*InputData[[#This Row],[QUANTITY]]*(1-InputData[[#This Row],[DISCOUNT %]])</f>
        <v>738.72</v>
      </c>
      <c r="N375" s="1">
        <f>DAY(InputData[[#This Row],[DATE]])</f>
        <v>30</v>
      </c>
      <c r="O375" s="1" t="str">
        <f>TEXT(InputData[[#This Row],[DATE]],"mmm")</f>
        <v>May</v>
      </c>
      <c r="P375" s="1">
        <f>YEAR(InputData[[#This Row],[DATE]])</f>
        <v>2022</v>
      </c>
    </row>
    <row r="376" spans="1:16" x14ac:dyDescent="0.3">
      <c r="A376" s="2">
        <v>44711</v>
      </c>
      <c r="B376" s="1" t="s">
        <v>17</v>
      </c>
      <c r="C376">
        <v>4</v>
      </c>
      <c r="D376" s="1" t="s">
        <v>110</v>
      </c>
      <c r="E376" s="1" t="s">
        <v>112</v>
      </c>
      <c r="F376">
        <v>0</v>
      </c>
      <c r="G376" s="1" t="str">
        <f>VLOOKUP(InputData[[#This Row],[PRODUCT ID]],MasterData[],2,0)</f>
        <v>Product05</v>
      </c>
      <c r="H376" s="1" t="str">
        <f>VLOOKUP(InputData[[#This Row],[PRODUCT ID]],MasterData[],3,0)</f>
        <v>Category01</v>
      </c>
      <c r="I376" s="1" t="str">
        <f>VLOOKUP(InputData[[#This Row],[PRODUCT ID]],MasterData[],4,0)</f>
        <v>Ft</v>
      </c>
      <c r="J376" s="3">
        <f>VLOOKUP(InputData[[#This Row],[PRODUCT ID]],MasterData[],5,0)</f>
        <v>133</v>
      </c>
      <c r="K376" s="3">
        <f>VLOOKUP(InputData[[#This Row],[PRODUCT ID]],MasterData[],6,0)</f>
        <v>155.61000000000001</v>
      </c>
      <c r="L376" s="3">
        <f>InputData[[#This Row],[BUYING PRIZE]]*InputData[[#This Row],[QUANTITY]]</f>
        <v>532</v>
      </c>
      <c r="M376" s="3">
        <f>InputData[[#This Row],[SELLING PRICE]]*InputData[[#This Row],[QUANTITY]]*(1-InputData[[#This Row],[DISCOUNT %]])</f>
        <v>622.44000000000005</v>
      </c>
      <c r="N376" s="1">
        <f>DAY(InputData[[#This Row],[DATE]])</f>
        <v>30</v>
      </c>
      <c r="O376" s="1" t="str">
        <f>TEXT(InputData[[#This Row],[DATE]],"mmm")</f>
        <v>May</v>
      </c>
      <c r="P376" s="1">
        <f>YEAR(InputData[[#This Row],[DATE]])</f>
        <v>2022</v>
      </c>
    </row>
    <row r="377" spans="1:16" x14ac:dyDescent="0.3">
      <c r="A377" s="2">
        <v>44711</v>
      </c>
      <c r="B377" s="1" t="s">
        <v>78</v>
      </c>
      <c r="C377">
        <v>3</v>
      </c>
      <c r="D377" s="1" t="s">
        <v>111</v>
      </c>
      <c r="E377" s="1" t="s">
        <v>112</v>
      </c>
      <c r="F377">
        <v>0</v>
      </c>
      <c r="G377" s="1" t="str">
        <f>VLOOKUP(InputData[[#This Row],[PRODUCT ID]],MasterData[],2,0)</f>
        <v>Product33</v>
      </c>
      <c r="H377" s="1" t="str">
        <f>VLOOKUP(InputData[[#This Row],[PRODUCT ID]],MasterData[],3,0)</f>
        <v>Category04</v>
      </c>
      <c r="I377" s="1" t="str">
        <f>VLOOKUP(InputData[[#This Row],[PRODUCT ID]],MasterData[],4,0)</f>
        <v>Kg</v>
      </c>
      <c r="J377" s="3">
        <f>VLOOKUP(InputData[[#This Row],[PRODUCT ID]],MasterData[],5,0)</f>
        <v>95</v>
      </c>
      <c r="K377" s="3">
        <f>VLOOKUP(InputData[[#This Row],[PRODUCT ID]],MasterData[],6,0)</f>
        <v>119.7</v>
      </c>
      <c r="L377" s="3">
        <f>InputData[[#This Row],[BUYING PRIZE]]*InputData[[#This Row],[QUANTITY]]</f>
        <v>285</v>
      </c>
      <c r="M377" s="3">
        <f>InputData[[#This Row],[SELLING PRICE]]*InputData[[#This Row],[QUANTITY]]*(1-InputData[[#This Row],[DISCOUNT %]])</f>
        <v>359.1</v>
      </c>
      <c r="N377" s="1">
        <f>DAY(InputData[[#This Row],[DATE]])</f>
        <v>30</v>
      </c>
      <c r="O377" s="1" t="str">
        <f>TEXT(InputData[[#This Row],[DATE]],"mmm")</f>
        <v>May</v>
      </c>
      <c r="P377" s="1">
        <f>YEAR(InputData[[#This Row],[DATE]])</f>
        <v>2022</v>
      </c>
    </row>
    <row r="378" spans="1:16" x14ac:dyDescent="0.3">
      <c r="A378" s="2">
        <v>44715</v>
      </c>
      <c r="B378" s="1" t="s">
        <v>24</v>
      </c>
      <c r="C378">
        <v>14</v>
      </c>
      <c r="D378" s="1" t="s">
        <v>111</v>
      </c>
      <c r="E378" s="1" t="s">
        <v>111</v>
      </c>
      <c r="F378">
        <v>0</v>
      </c>
      <c r="G378" s="1" t="str">
        <f>VLOOKUP(InputData[[#This Row],[PRODUCT ID]],MasterData[],2,0)</f>
        <v>Product08</v>
      </c>
      <c r="H378" s="1" t="str">
        <f>VLOOKUP(InputData[[#This Row],[PRODUCT ID]],MasterData[],3,0)</f>
        <v>Category01</v>
      </c>
      <c r="I378" s="1" t="str">
        <f>VLOOKUP(InputData[[#This Row],[PRODUCT ID]],MasterData[],4,0)</f>
        <v>Kg</v>
      </c>
      <c r="J378" s="3">
        <f>VLOOKUP(InputData[[#This Row],[PRODUCT ID]],MasterData[],5,0)</f>
        <v>83</v>
      </c>
      <c r="K378" s="3">
        <f>VLOOKUP(InputData[[#This Row],[PRODUCT ID]],MasterData[],6,0)</f>
        <v>94.62</v>
      </c>
      <c r="L378" s="3">
        <f>InputData[[#This Row],[BUYING PRIZE]]*InputData[[#This Row],[QUANTITY]]</f>
        <v>1162</v>
      </c>
      <c r="M378" s="3">
        <f>InputData[[#This Row],[SELLING PRICE]]*InputData[[#This Row],[QUANTITY]]*(1-InputData[[#This Row],[DISCOUNT %]])</f>
        <v>1324.68</v>
      </c>
      <c r="N378" s="1">
        <f>DAY(InputData[[#This Row],[DATE]])</f>
        <v>3</v>
      </c>
      <c r="O378" s="1" t="str">
        <f>TEXT(InputData[[#This Row],[DATE]],"mmm")</f>
        <v>Jun</v>
      </c>
      <c r="P378" s="1">
        <f>YEAR(InputData[[#This Row],[DATE]])</f>
        <v>2022</v>
      </c>
    </row>
    <row r="379" spans="1:16" x14ac:dyDescent="0.3">
      <c r="A379" s="2">
        <v>44722</v>
      </c>
      <c r="B379" s="1" t="s">
        <v>68</v>
      </c>
      <c r="C379">
        <v>8</v>
      </c>
      <c r="D379" s="1" t="s">
        <v>110</v>
      </c>
      <c r="E379" s="1" t="s">
        <v>111</v>
      </c>
      <c r="F379">
        <v>0</v>
      </c>
      <c r="G379" s="1" t="str">
        <f>VLOOKUP(InputData[[#This Row],[PRODUCT ID]],MasterData[],2,0)</f>
        <v>Product28</v>
      </c>
      <c r="H379" s="1" t="str">
        <f>VLOOKUP(InputData[[#This Row],[PRODUCT ID]],MasterData[],3,0)</f>
        <v>Category04</v>
      </c>
      <c r="I379" s="1" t="str">
        <f>VLOOKUP(InputData[[#This Row],[PRODUCT ID]],MasterData[],4,0)</f>
        <v>No.</v>
      </c>
      <c r="J379" s="3">
        <f>VLOOKUP(InputData[[#This Row],[PRODUCT ID]],MasterData[],5,0)</f>
        <v>37</v>
      </c>
      <c r="K379" s="3">
        <f>VLOOKUP(InputData[[#This Row],[PRODUCT ID]],MasterData[],6,0)</f>
        <v>41.81</v>
      </c>
      <c r="L379" s="3">
        <f>InputData[[#This Row],[BUYING PRIZE]]*InputData[[#This Row],[QUANTITY]]</f>
        <v>296</v>
      </c>
      <c r="M379" s="3">
        <f>InputData[[#This Row],[SELLING PRICE]]*InputData[[#This Row],[QUANTITY]]*(1-InputData[[#This Row],[DISCOUNT %]])</f>
        <v>334.48</v>
      </c>
      <c r="N379" s="1">
        <f>DAY(InputData[[#This Row],[DATE]])</f>
        <v>10</v>
      </c>
      <c r="O379" s="1" t="str">
        <f>TEXT(InputData[[#This Row],[DATE]],"mmm")</f>
        <v>Jun</v>
      </c>
      <c r="P379" s="1">
        <f>YEAR(InputData[[#This Row],[DATE]])</f>
        <v>2022</v>
      </c>
    </row>
    <row r="380" spans="1:16" x14ac:dyDescent="0.3">
      <c r="A380" s="2">
        <v>44723</v>
      </c>
      <c r="B380" s="1" t="s">
        <v>91</v>
      </c>
      <c r="C380">
        <v>13</v>
      </c>
      <c r="D380" s="1" t="s">
        <v>111</v>
      </c>
      <c r="E380" s="1" t="s">
        <v>112</v>
      </c>
      <c r="F380">
        <v>0</v>
      </c>
      <c r="G380" s="1" t="str">
        <f>VLOOKUP(InputData[[#This Row],[PRODUCT ID]],MasterData[],2,0)</f>
        <v>Product39</v>
      </c>
      <c r="H380" s="1" t="str">
        <f>VLOOKUP(InputData[[#This Row],[PRODUCT ID]],MasterData[],3,0)</f>
        <v>Category05</v>
      </c>
      <c r="I380" s="1" t="str">
        <f>VLOOKUP(InputData[[#This Row],[PRODUCT ID]],MasterData[],4,0)</f>
        <v>No.</v>
      </c>
      <c r="J380" s="3">
        <f>VLOOKUP(InputData[[#This Row],[PRODUCT ID]],MasterData[],5,0)</f>
        <v>37</v>
      </c>
      <c r="K380" s="3">
        <f>VLOOKUP(InputData[[#This Row],[PRODUCT ID]],MasterData[],6,0)</f>
        <v>42.55</v>
      </c>
      <c r="L380" s="3">
        <f>InputData[[#This Row],[BUYING PRIZE]]*InputData[[#This Row],[QUANTITY]]</f>
        <v>481</v>
      </c>
      <c r="M380" s="3">
        <f>InputData[[#This Row],[SELLING PRICE]]*InputData[[#This Row],[QUANTITY]]*(1-InputData[[#This Row],[DISCOUNT %]])</f>
        <v>553.15</v>
      </c>
      <c r="N380" s="1">
        <f>DAY(InputData[[#This Row],[DATE]])</f>
        <v>11</v>
      </c>
      <c r="O380" s="1" t="str">
        <f>TEXT(InputData[[#This Row],[DATE]],"mmm")</f>
        <v>Jun</v>
      </c>
      <c r="P380" s="1">
        <f>YEAR(InputData[[#This Row],[DATE]])</f>
        <v>2022</v>
      </c>
    </row>
    <row r="381" spans="1:16" x14ac:dyDescent="0.3">
      <c r="A381" s="2">
        <v>44723</v>
      </c>
      <c r="B381" s="1" t="s">
        <v>53</v>
      </c>
      <c r="C381">
        <v>6</v>
      </c>
      <c r="D381" s="1" t="s">
        <v>113</v>
      </c>
      <c r="E381" s="1" t="s">
        <v>111</v>
      </c>
      <c r="F381">
        <v>0</v>
      </c>
      <c r="G381" s="1" t="str">
        <f>VLOOKUP(InputData[[#This Row],[PRODUCT ID]],MasterData[],2,0)</f>
        <v>Product21</v>
      </c>
      <c r="H381" s="1" t="str">
        <f>VLOOKUP(InputData[[#This Row],[PRODUCT ID]],MasterData[],3,0)</f>
        <v>Category03</v>
      </c>
      <c r="I381" s="1" t="str">
        <f>VLOOKUP(InputData[[#This Row],[PRODUCT ID]],MasterData[],4,0)</f>
        <v>Ft</v>
      </c>
      <c r="J381" s="3">
        <f>VLOOKUP(InputData[[#This Row],[PRODUCT ID]],MasterData[],5,0)</f>
        <v>126</v>
      </c>
      <c r="K381" s="3">
        <f>VLOOKUP(InputData[[#This Row],[PRODUCT ID]],MasterData[],6,0)</f>
        <v>162.54</v>
      </c>
      <c r="L381" s="3">
        <f>InputData[[#This Row],[BUYING PRIZE]]*InputData[[#This Row],[QUANTITY]]</f>
        <v>756</v>
      </c>
      <c r="M381" s="3">
        <f>InputData[[#This Row],[SELLING PRICE]]*InputData[[#This Row],[QUANTITY]]*(1-InputData[[#This Row],[DISCOUNT %]])</f>
        <v>975.24</v>
      </c>
      <c r="N381" s="1">
        <f>DAY(InputData[[#This Row],[DATE]])</f>
        <v>11</v>
      </c>
      <c r="O381" s="1" t="str">
        <f>TEXT(InputData[[#This Row],[DATE]],"mmm")</f>
        <v>Jun</v>
      </c>
      <c r="P381" s="1">
        <f>YEAR(InputData[[#This Row],[DATE]])</f>
        <v>2022</v>
      </c>
    </row>
    <row r="382" spans="1:16" x14ac:dyDescent="0.3">
      <c r="A382" s="2">
        <v>44725</v>
      </c>
      <c r="B382" s="1" t="s">
        <v>63</v>
      </c>
      <c r="C382">
        <v>6</v>
      </c>
      <c r="D382" s="1" t="s">
        <v>113</v>
      </c>
      <c r="E382" s="1" t="s">
        <v>112</v>
      </c>
      <c r="F382">
        <v>0</v>
      </c>
      <c r="G382" s="1" t="str">
        <f>VLOOKUP(InputData[[#This Row],[PRODUCT ID]],MasterData[],2,0)</f>
        <v>Product26</v>
      </c>
      <c r="H382" s="1" t="str">
        <f>VLOOKUP(InputData[[#This Row],[PRODUCT ID]],MasterData[],3,0)</f>
        <v>Category04</v>
      </c>
      <c r="I382" s="1" t="str">
        <f>VLOOKUP(InputData[[#This Row],[PRODUCT ID]],MasterData[],4,0)</f>
        <v>No.</v>
      </c>
      <c r="J382" s="3">
        <f>VLOOKUP(InputData[[#This Row],[PRODUCT ID]],MasterData[],5,0)</f>
        <v>18</v>
      </c>
      <c r="K382" s="3">
        <f>VLOOKUP(InputData[[#This Row],[PRODUCT ID]],MasterData[],6,0)</f>
        <v>24.66</v>
      </c>
      <c r="L382" s="3">
        <f>InputData[[#This Row],[BUYING PRIZE]]*InputData[[#This Row],[QUANTITY]]</f>
        <v>108</v>
      </c>
      <c r="M382" s="3">
        <f>InputData[[#This Row],[SELLING PRICE]]*InputData[[#This Row],[QUANTITY]]*(1-InputData[[#This Row],[DISCOUNT %]])</f>
        <v>147.96</v>
      </c>
      <c r="N382" s="1">
        <f>DAY(InputData[[#This Row],[DATE]])</f>
        <v>13</v>
      </c>
      <c r="O382" s="1" t="str">
        <f>TEXT(InputData[[#This Row],[DATE]],"mmm")</f>
        <v>Jun</v>
      </c>
      <c r="P382" s="1">
        <f>YEAR(InputData[[#This Row],[DATE]])</f>
        <v>2022</v>
      </c>
    </row>
    <row r="383" spans="1:16" x14ac:dyDescent="0.3">
      <c r="A383" s="2">
        <v>44727</v>
      </c>
      <c r="B383" s="1" t="s">
        <v>97</v>
      </c>
      <c r="C383">
        <v>15</v>
      </c>
      <c r="D383" s="1" t="s">
        <v>110</v>
      </c>
      <c r="E383" s="1" t="s">
        <v>111</v>
      </c>
      <c r="F383">
        <v>0</v>
      </c>
      <c r="G383" s="1" t="str">
        <f>VLOOKUP(InputData[[#This Row],[PRODUCT ID]],MasterData[],2,0)</f>
        <v>Product42</v>
      </c>
      <c r="H383" s="1" t="str">
        <f>VLOOKUP(InputData[[#This Row],[PRODUCT ID]],MasterData[],3,0)</f>
        <v>Category05</v>
      </c>
      <c r="I383" s="1" t="str">
        <f>VLOOKUP(InputData[[#This Row],[PRODUCT ID]],MasterData[],4,0)</f>
        <v>Ft</v>
      </c>
      <c r="J383" s="3">
        <f>VLOOKUP(InputData[[#This Row],[PRODUCT ID]],MasterData[],5,0)</f>
        <v>120</v>
      </c>
      <c r="K383" s="3">
        <f>VLOOKUP(InputData[[#This Row],[PRODUCT ID]],MasterData[],6,0)</f>
        <v>162</v>
      </c>
      <c r="L383" s="3">
        <f>InputData[[#This Row],[BUYING PRIZE]]*InputData[[#This Row],[QUANTITY]]</f>
        <v>1800</v>
      </c>
      <c r="M383" s="3">
        <f>InputData[[#This Row],[SELLING PRICE]]*InputData[[#This Row],[QUANTITY]]*(1-InputData[[#This Row],[DISCOUNT %]])</f>
        <v>2430</v>
      </c>
      <c r="N383" s="1">
        <f>DAY(InputData[[#This Row],[DATE]])</f>
        <v>15</v>
      </c>
      <c r="O383" s="1" t="str">
        <f>TEXT(InputData[[#This Row],[DATE]],"mmm")</f>
        <v>Jun</v>
      </c>
      <c r="P383" s="1">
        <f>YEAR(InputData[[#This Row],[DATE]])</f>
        <v>2022</v>
      </c>
    </row>
    <row r="384" spans="1:16" x14ac:dyDescent="0.3">
      <c r="A384" s="2">
        <v>44728</v>
      </c>
      <c r="B384" s="1" t="s">
        <v>70</v>
      </c>
      <c r="C384">
        <v>15</v>
      </c>
      <c r="D384" s="1" t="s">
        <v>111</v>
      </c>
      <c r="E384" s="1" t="s">
        <v>112</v>
      </c>
      <c r="F384">
        <v>0</v>
      </c>
      <c r="G384" s="1" t="str">
        <f>VLOOKUP(InputData[[#This Row],[PRODUCT ID]],MasterData[],2,0)</f>
        <v>Product29</v>
      </c>
      <c r="H384" s="1" t="str">
        <f>VLOOKUP(InputData[[#This Row],[PRODUCT ID]],MasterData[],3,0)</f>
        <v>Category04</v>
      </c>
      <c r="I384" s="1" t="str">
        <f>VLOOKUP(InputData[[#This Row],[PRODUCT ID]],MasterData[],4,0)</f>
        <v>Lt</v>
      </c>
      <c r="J384" s="3">
        <f>VLOOKUP(InputData[[#This Row],[PRODUCT ID]],MasterData[],5,0)</f>
        <v>47</v>
      </c>
      <c r="K384" s="3">
        <f>VLOOKUP(InputData[[#This Row],[PRODUCT ID]],MasterData[],6,0)</f>
        <v>53.11</v>
      </c>
      <c r="L384" s="3">
        <f>InputData[[#This Row],[BUYING PRIZE]]*InputData[[#This Row],[QUANTITY]]</f>
        <v>705</v>
      </c>
      <c r="M384" s="3">
        <f>InputData[[#This Row],[SELLING PRICE]]*InputData[[#This Row],[QUANTITY]]*(1-InputData[[#This Row],[DISCOUNT %]])</f>
        <v>796.65</v>
      </c>
      <c r="N384" s="1">
        <f>DAY(InputData[[#This Row],[DATE]])</f>
        <v>16</v>
      </c>
      <c r="O384" s="1" t="str">
        <f>TEXT(InputData[[#This Row],[DATE]],"mmm")</f>
        <v>Jun</v>
      </c>
      <c r="P384" s="1">
        <f>YEAR(InputData[[#This Row],[DATE]])</f>
        <v>2022</v>
      </c>
    </row>
    <row r="385" spans="1:16" x14ac:dyDescent="0.3">
      <c r="A385" s="2">
        <v>44731</v>
      </c>
      <c r="B385" s="1" t="s">
        <v>10</v>
      </c>
      <c r="C385">
        <v>8</v>
      </c>
      <c r="D385" s="1" t="s">
        <v>113</v>
      </c>
      <c r="E385" s="1" t="s">
        <v>112</v>
      </c>
      <c r="F385">
        <v>0</v>
      </c>
      <c r="G385" s="1" t="str">
        <f>VLOOKUP(InputData[[#This Row],[PRODUCT ID]],MasterData[],2,0)</f>
        <v>Product02</v>
      </c>
      <c r="H385" s="1" t="str">
        <f>VLOOKUP(InputData[[#This Row],[PRODUCT ID]],MasterData[],3,0)</f>
        <v>Category01</v>
      </c>
      <c r="I385" s="1" t="str">
        <f>VLOOKUP(InputData[[#This Row],[PRODUCT ID]],MasterData[],4,0)</f>
        <v>Kg</v>
      </c>
      <c r="J385" s="3">
        <f>VLOOKUP(InputData[[#This Row],[PRODUCT ID]],MasterData[],5,0)</f>
        <v>105</v>
      </c>
      <c r="K385" s="3">
        <f>VLOOKUP(InputData[[#This Row],[PRODUCT ID]],MasterData[],6,0)</f>
        <v>142.80000000000001</v>
      </c>
      <c r="L385" s="3">
        <f>InputData[[#This Row],[BUYING PRIZE]]*InputData[[#This Row],[QUANTITY]]</f>
        <v>840</v>
      </c>
      <c r="M385" s="3">
        <f>InputData[[#This Row],[SELLING PRICE]]*InputData[[#This Row],[QUANTITY]]*(1-InputData[[#This Row],[DISCOUNT %]])</f>
        <v>1142.4000000000001</v>
      </c>
      <c r="N385" s="1">
        <f>DAY(InputData[[#This Row],[DATE]])</f>
        <v>19</v>
      </c>
      <c r="O385" s="1" t="str">
        <f>TEXT(InputData[[#This Row],[DATE]],"mmm")</f>
        <v>Jun</v>
      </c>
      <c r="P385" s="1">
        <f>YEAR(InputData[[#This Row],[DATE]])</f>
        <v>2022</v>
      </c>
    </row>
    <row r="386" spans="1:16" x14ac:dyDescent="0.3">
      <c r="A386" s="2">
        <v>44733</v>
      </c>
      <c r="B386" s="1" t="s">
        <v>44</v>
      </c>
      <c r="C386">
        <v>14</v>
      </c>
      <c r="D386" s="1" t="s">
        <v>113</v>
      </c>
      <c r="E386" s="1" t="s">
        <v>112</v>
      </c>
      <c r="F386">
        <v>0</v>
      </c>
      <c r="G386" s="1" t="str">
        <f>VLOOKUP(InputData[[#This Row],[PRODUCT ID]],MasterData[],2,0)</f>
        <v>Product17</v>
      </c>
      <c r="H386" s="1" t="str">
        <f>VLOOKUP(InputData[[#This Row],[PRODUCT ID]],MasterData[],3,0)</f>
        <v>Category02</v>
      </c>
      <c r="I386" s="1" t="str">
        <f>VLOOKUP(InputData[[#This Row],[PRODUCT ID]],MasterData[],4,0)</f>
        <v>Ft</v>
      </c>
      <c r="J386" s="3">
        <f>VLOOKUP(InputData[[#This Row],[PRODUCT ID]],MasterData[],5,0)</f>
        <v>134</v>
      </c>
      <c r="K386" s="3">
        <f>VLOOKUP(InputData[[#This Row],[PRODUCT ID]],MasterData[],6,0)</f>
        <v>156.78</v>
      </c>
      <c r="L386" s="3">
        <f>InputData[[#This Row],[BUYING PRIZE]]*InputData[[#This Row],[QUANTITY]]</f>
        <v>1876</v>
      </c>
      <c r="M386" s="3">
        <f>InputData[[#This Row],[SELLING PRICE]]*InputData[[#This Row],[QUANTITY]]*(1-InputData[[#This Row],[DISCOUNT %]])</f>
        <v>2194.92</v>
      </c>
      <c r="N386" s="1">
        <f>DAY(InputData[[#This Row],[DATE]])</f>
        <v>21</v>
      </c>
      <c r="O386" s="1" t="str">
        <f>TEXT(InputData[[#This Row],[DATE]],"mmm")</f>
        <v>Jun</v>
      </c>
      <c r="P386" s="1">
        <f>YEAR(InputData[[#This Row],[DATE]])</f>
        <v>2022</v>
      </c>
    </row>
    <row r="387" spans="1:16" x14ac:dyDescent="0.3">
      <c r="A387" s="2">
        <v>44734</v>
      </c>
      <c r="B387" s="1" t="s">
        <v>93</v>
      </c>
      <c r="C387">
        <v>10</v>
      </c>
      <c r="D387" s="1" t="s">
        <v>111</v>
      </c>
      <c r="E387" s="1" t="s">
        <v>112</v>
      </c>
      <c r="F387">
        <v>0</v>
      </c>
      <c r="G387" s="1" t="str">
        <f>VLOOKUP(InputData[[#This Row],[PRODUCT ID]],MasterData[],2,0)</f>
        <v>Product40</v>
      </c>
      <c r="H387" s="1" t="str">
        <f>VLOOKUP(InputData[[#This Row],[PRODUCT ID]],MasterData[],3,0)</f>
        <v>Category05</v>
      </c>
      <c r="I387" s="1" t="str">
        <f>VLOOKUP(InputData[[#This Row],[PRODUCT ID]],MasterData[],4,0)</f>
        <v>Kg</v>
      </c>
      <c r="J387" s="3">
        <f>VLOOKUP(InputData[[#This Row],[PRODUCT ID]],MasterData[],5,0)</f>
        <v>90</v>
      </c>
      <c r="K387" s="3">
        <f>VLOOKUP(InputData[[#This Row],[PRODUCT ID]],MasterData[],6,0)</f>
        <v>115.2</v>
      </c>
      <c r="L387" s="3">
        <f>InputData[[#This Row],[BUYING PRIZE]]*InputData[[#This Row],[QUANTITY]]</f>
        <v>900</v>
      </c>
      <c r="M387" s="3">
        <f>InputData[[#This Row],[SELLING PRICE]]*InputData[[#This Row],[QUANTITY]]*(1-InputData[[#This Row],[DISCOUNT %]])</f>
        <v>1152</v>
      </c>
      <c r="N387" s="1">
        <f>DAY(InputData[[#This Row],[DATE]])</f>
        <v>22</v>
      </c>
      <c r="O387" s="1" t="str">
        <f>TEXT(InputData[[#This Row],[DATE]],"mmm")</f>
        <v>Jun</v>
      </c>
      <c r="P387" s="1">
        <f>YEAR(InputData[[#This Row],[DATE]])</f>
        <v>2022</v>
      </c>
    </row>
    <row r="388" spans="1:16" x14ac:dyDescent="0.3">
      <c r="A388" s="2">
        <v>44734</v>
      </c>
      <c r="B388" s="1" t="s">
        <v>6</v>
      </c>
      <c r="C388">
        <v>4</v>
      </c>
      <c r="D388" s="1" t="s">
        <v>113</v>
      </c>
      <c r="E388" s="1" t="s">
        <v>112</v>
      </c>
      <c r="F388">
        <v>0</v>
      </c>
      <c r="G388" s="1" t="str">
        <f>VLOOKUP(InputData[[#This Row],[PRODUCT ID]],MasterData[],2,0)</f>
        <v>Product01</v>
      </c>
      <c r="H388" s="1" t="str">
        <f>VLOOKUP(InputData[[#This Row],[PRODUCT ID]],MasterData[],3,0)</f>
        <v>Category01</v>
      </c>
      <c r="I388" s="1" t="str">
        <f>VLOOKUP(InputData[[#This Row],[PRODUCT ID]],MasterData[],4,0)</f>
        <v>Kg</v>
      </c>
      <c r="J388" s="3">
        <f>VLOOKUP(InputData[[#This Row],[PRODUCT ID]],MasterData[],5,0)</f>
        <v>98</v>
      </c>
      <c r="K388" s="3">
        <f>VLOOKUP(InputData[[#This Row],[PRODUCT ID]],MasterData[],6,0)</f>
        <v>103.88</v>
      </c>
      <c r="L388" s="3">
        <f>InputData[[#This Row],[BUYING PRIZE]]*InputData[[#This Row],[QUANTITY]]</f>
        <v>392</v>
      </c>
      <c r="M388" s="3">
        <f>InputData[[#This Row],[SELLING PRICE]]*InputData[[#This Row],[QUANTITY]]*(1-InputData[[#This Row],[DISCOUNT %]])</f>
        <v>415.52</v>
      </c>
      <c r="N388" s="1">
        <f>DAY(InputData[[#This Row],[DATE]])</f>
        <v>22</v>
      </c>
      <c r="O388" s="1" t="str">
        <f>TEXT(InputData[[#This Row],[DATE]],"mmm")</f>
        <v>Jun</v>
      </c>
      <c r="P388" s="1">
        <f>YEAR(InputData[[#This Row],[DATE]])</f>
        <v>2022</v>
      </c>
    </row>
    <row r="389" spans="1:16" x14ac:dyDescent="0.3">
      <c r="A389" s="2">
        <v>44735</v>
      </c>
      <c r="B389" s="1" t="s">
        <v>14</v>
      </c>
      <c r="C389">
        <v>8</v>
      </c>
      <c r="D389" s="1" t="s">
        <v>113</v>
      </c>
      <c r="E389" s="1" t="s">
        <v>111</v>
      </c>
      <c r="F389">
        <v>0</v>
      </c>
      <c r="G389" s="1" t="str">
        <f>VLOOKUP(InputData[[#This Row],[PRODUCT ID]],MasterData[],2,0)</f>
        <v>Product04</v>
      </c>
      <c r="H389" s="1" t="str">
        <f>VLOOKUP(InputData[[#This Row],[PRODUCT ID]],MasterData[],3,0)</f>
        <v>Category01</v>
      </c>
      <c r="I389" s="1" t="str">
        <f>VLOOKUP(InputData[[#This Row],[PRODUCT ID]],MasterData[],4,0)</f>
        <v>Lt</v>
      </c>
      <c r="J389" s="3">
        <f>VLOOKUP(InputData[[#This Row],[PRODUCT ID]],MasterData[],5,0)</f>
        <v>44</v>
      </c>
      <c r="K389" s="3">
        <f>VLOOKUP(InputData[[#This Row],[PRODUCT ID]],MasterData[],6,0)</f>
        <v>48.84</v>
      </c>
      <c r="L389" s="3">
        <f>InputData[[#This Row],[BUYING PRIZE]]*InputData[[#This Row],[QUANTITY]]</f>
        <v>352</v>
      </c>
      <c r="M389" s="3">
        <f>InputData[[#This Row],[SELLING PRICE]]*InputData[[#This Row],[QUANTITY]]*(1-InputData[[#This Row],[DISCOUNT %]])</f>
        <v>390.72</v>
      </c>
      <c r="N389" s="1">
        <f>DAY(InputData[[#This Row],[DATE]])</f>
        <v>23</v>
      </c>
      <c r="O389" s="1" t="str">
        <f>TEXT(InputData[[#This Row],[DATE]],"mmm")</f>
        <v>Jun</v>
      </c>
      <c r="P389" s="1">
        <f>YEAR(InputData[[#This Row],[DATE]])</f>
        <v>2022</v>
      </c>
    </row>
    <row r="390" spans="1:16" x14ac:dyDescent="0.3">
      <c r="A390" s="2">
        <v>44736</v>
      </c>
      <c r="B390" s="1" t="s">
        <v>46</v>
      </c>
      <c r="C390">
        <v>7</v>
      </c>
      <c r="D390" s="1" t="s">
        <v>113</v>
      </c>
      <c r="E390" s="1" t="s">
        <v>112</v>
      </c>
      <c r="F390">
        <v>0</v>
      </c>
      <c r="G390" s="1" t="str">
        <f>VLOOKUP(InputData[[#This Row],[PRODUCT ID]],MasterData[],2,0)</f>
        <v>Product18</v>
      </c>
      <c r="H390" s="1" t="str">
        <f>VLOOKUP(InputData[[#This Row],[PRODUCT ID]],MasterData[],3,0)</f>
        <v>Category02</v>
      </c>
      <c r="I390" s="1" t="str">
        <f>VLOOKUP(InputData[[#This Row],[PRODUCT ID]],MasterData[],4,0)</f>
        <v>No.</v>
      </c>
      <c r="J390" s="3">
        <f>VLOOKUP(InputData[[#This Row],[PRODUCT ID]],MasterData[],5,0)</f>
        <v>37</v>
      </c>
      <c r="K390" s="3">
        <f>VLOOKUP(InputData[[#This Row],[PRODUCT ID]],MasterData[],6,0)</f>
        <v>49.21</v>
      </c>
      <c r="L390" s="3">
        <f>InputData[[#This Row],[BUYING PRIZE]]*InputData[[#This Row],[QUANTITY]]</f>
        <v>259</v>
      </c>
      <c r="M390" s="3">
        <f>InputData[[#This Row],[SELLING PRICE]]*InputData[[#This Row],[QUANTITY]]*(1-InputData[[#This Row],[DISCOUNT %]])</f>
        <v>344.47</v>
      </c>
      <c r="N390" s="1">
        <f>DAY(InputData[[#This Row],[DATE]])</f>
        <v>24</v>
      </c>
      <c r="O390" s="1" t="str">
        <f>TEXT(InputData[[#This Row],[DATE]],"mmm")</f>
        <v>Jun</v>
      </c>
      <c r="P390" s="1">
        <f>YEAR(InputData[[#This Row],[DATE]])</f>
        <v>2022</v>
      </c>
    </row>
    <row r="391" spans="1:16" x14ac:dyDescent="0.3">
      <c r="A391" s="2">
        <v>44737</v>
      </c>
      <c r="B391" s="1" t="s">
        <v>34</v>
      </c>
      <c r="C391">
        <v>7</v>
      </c>
      <c r="D391" s="1" t="s">
        <v>111</v>
      </c>
      <c r="E391" s="1" t="s">
        <v>111</v>
      </c>
      <c r="F391">
        <v>0</v>
      </c>
      <c r="G391" s="1" t="str">
        <f>VLOOKUP(InputData[[#This Row],[PRODUCT ID]],MasterData[],2,0)</f>
        <v>Product12</v>
      </c>
      <c r="H391" s="1" t="str">
        <f>VLOOKUP(InputData[[#This Row],[PRODUCT ID]],MasterData[],3,0)</f>
        <v>Category02</v>
      </c>
      <c r="I391" s="1" t="str">
        <f>VLOOKUP(InputData[[#This Row],[PRODUCT ID]],MasterData[],4,0)</f>
        <v>Kg</v>
      </c>
      <c r="J391" s="3">
        <f>VLOOKUP(InputData[[#This Row],[PRODUCT ID]],MasterData[],5,0)</f>
        <v>73</v>
      </c>
      <c r="K391" s="3">
        <f>VLOOKUP(InputData[[#This Row],[PRODUCT ID]],MasterData[],6,0)</f>
        <v>94.17</v>
      </c>
      <c r="L391" s="3">
        <f>InputData[[#This Row],[BUYING PRIZE]]*InputData[[#This Row],[QUANTITY]]</f>
        <v>511</v>
      </c>
      <c r="M391" s="3">
        <f>InputData[[#This Row],[SELLING PRICE]]*InputData[[#This Row],[QUANTITY]]*(1-InputData[[#This Row],[DISCOUNT %]])</f>
        <v>659.19</v>
      </c>
      <c r="N391" s="1">
        <f>DAY(InputData[[#This Row],[DATE]])</f>
        <v>25</v>
      </c>
      <c r="O391" s="1" t="str">
        <f>TEXT(InputData[[#This Row],[DATE]],"mmm")</f>
        <v>Jun</v>
      </c>
      <c r="P391" s="1">
        <f>YEAR(InputData[[#This Row],[DATE]])</f>
        <v>2022</v>
      </c>
    </row>
    <row r="392" spans="1:16" x14ac:dyDescent="0.3">
      <c r="A392" s="2">
        <v>44738</v>
      </c>
      <c r="B392" s="1" t="s">
        <v>80</v>
      </c>
      <c r="C392">
        <v>4</v>
      </c>
      <c r="D392" s="1" t="s">
        <v>113</v>
      </c>
      <c r="E392" s="1" t="s">
        <v>112</v>
      </c>
      <c r="F392">
        <v>0</v>
      </c>
      <c r="G392" s="1" t="str">
        <f>VLOOKUP(InputData[[#This Row],[PRODUCT ID]],MasterData[],2,0)</f>
        <v>Product34</v>
      </c>
      <c r="H392" s="1" t="str">
        <f>VLOOKUP(InputData[[#This Row],[PRODUCT ID]],MasterData[],3,0)</f>
        <v>Category04</v>
      </c>
      <c r="I392" s="1" t="str">
        <f>VLOOKUP(InputData[[#This Row],[PRODUCT ID]],MasterData[],4,0)</f>
        <v>Lt</v>
      </c>
      <c r="J392" s="3">
        <f>VLOOKUP(InputData[[#This Row],[PRODUCT ID]],MasterData[],5,0)</f>
        <v>55</v>
      </c>
      <c r="K392" s="3">
        <f>VLOOKUP(InputData[[#This Row],[PRODUCT ID]],MasterData[],6,0)</f>
        <v>58.3</v>
      </c>
      <c r="L392" s="3">
        <f>InputData[[#This Row],[BUYING PRIZE]]*InputData[[#This Row],[QUANTITY]]</f>
        <v>220</v>
      </c>
      <c r="M392" s="3">
        <f>InputData[[#This Row],[SELLING PRICE]]*InputData[[#This Row],[QUANTITY]]*(1-InputData[[#This Row],[DISCOUNT %]])</f>
        <v>233.2</v>
      </c>
      <c r="N392" s="1">
        <f>DAY(InputData[[#This Row],[DATE]])</f>
        <v>26</v>
      </c>
      <c r="O392" s="1" t="str">
        <f>TEXT(InputData[[#This Row],[DATE]],"mmm")</f>
        <v>Jun</v>
      </c>
      <c r="P392" s="1">
        <f>YEAR(InputData[[#This Row],[DATE]])</f>
        <v>2022</v>
      </c>
    </row>
    <row r="393" spans="1:16" x14ac:dyDescent="0.3">
      <c r="A393" s="2">
        <v>44738</v>
      </c>
      <c r="B393" s="1" t="s">
        <v>99</v>
      </c>
      <c r="C393">
        <v>12</v>
      </c>
      <c r="D393" s="1" t="s">
        <v>113</v>
      </c>
      <c r="E393" s="1" t="s">
        <v>111</v>
      </c>
      <c r="F393">
        <v>0</v>
      </c>
      <c r="G393" s="1" t="str">
        <f>VLOOKUP(InputData[[#This Row],[PRODUCT ID]],MasterData[],2,0)</f>
        <v>Product43</v>
      </c>
      <c r="H393" s="1" t="str">
        <f>VLOOKUP(InputData[[#This Row],[PRODUCT ID]],MasterData[],3,0)</f>
        <v>Category05</v>
      </c>
      <c r="I393" s="1" t="str">
        <f>VLOOKUP(InputData[[#This Row],[PRODUCT ID]],MasterData[],4,0)</f>
        <v>Kg</v>
      </c>
      <c r="J393" s="3">
        <f>VLOOKUP(InputData[[#This Row],[PRODUCT ID]],MasterData[],5,0)</f>
        <v>67</v>
      </c>
      <c r="K393" s="3">
        <f>VLOOKUP(InputData[[#This Row],[PRODUCT ID]],MasterData[],6,0)</f>
        <v>83.08</v>
      </c>
      <c r="L393" s="3">
        <f>InputData[[#This Row],[BUYING PRIZE]]*InputData[[#This Row],[QUANTITY]]</f>
        <v>804</v>
      </c>
      <c r="M393" s="3">
        <f>InputData[[#This Row],[SELLING PRICE]]*InputData[[#This Row],[QUANTITY]]*(1-InputData[[#This Row],[DISCOUNT %]])</f>
        <v>996.96</v>
      </c>
      <c r="N393" s="1">
        <f>DAY(InputData[[#This Row],[DATE]])</f>
        <v>26</v>
      </c>
      <c r="O393" s="1" t="str">
        <f>TEXT(InputData[[#This Row],[DATE]],"mmm")</f>
        <v>Jun</v>
      </c>
      <c r="P393" s="1">
        <f>YEAR(InputData[[#This Row],[DATE]])</f>
        <v>2022</v>
      </c>
    </row>
    <row r="394" spans="1:16" x14ac:dyDescent="0.3">
      <c r="A394" s="2">
        <v>44745</v>
      </c>
      <c r="B394" s="1" t="s">
        <v>78</v>
      </c>
      <c r="C394">
        <v>15</v>
      </c>
      <c r="D394" s="1" t="s">
        <v>113</v>
      </c>
      <c r="E394" s="1" t="s">
        <v>112</v>
      </c>
      <c r="F394">
        <v>0</v>
      </c>
      <c r="G394" s="1" t="str">
        <f>VLOOKUP(InputData[[#This Row],[PRODUCT ID]],MasterData[],2,0)</f>
        <v>Product33</v>
      </c>
      <c r="H394" s="1" t="str">
        <f>VLOOKUP(InputData[[#This Row],[PRODUCT ID]],MasterData[],3,0)</f>
        <v>Category04</v>
      </c>
      <c r="I394" s="1" t="str">
        <f>VLOOKUP(InputData[[#This Row],[PRODUCT ID]],MasterData[],4,0)</f>
        <v>Kg</v>
      </c>
      <c r="J394" s="3">
        <f>VLOOKUP(InputData[[#This Row],[PRODUCT ID]],MasterData[],5,0)</f>
        <v>95</v>
      </c>
      <c r="K394" s="3">
        <f>VLOOKUP(InputData[[#This Row],[PRODUCT ID]],MasterData[],6,0)</f>
        <v>119.7</v>
      </c>
      <c r="L394" s="3">
        <f>InputData[[#This Row],[BUYING PRIZE]]*InputData[[#This Row],[QUANTITY]]</f>
        <v>1425</v>
      </c>
      <c r="M394" s="3">
        <f>InputData[[#This Row],[SELLING PRICE]]*InputData[[#This Row],[QUANTITY]]*(1-InputData[[#This Row],[DISCOUNT %]])</f>
        <v>1795.5</v>
      </c>
      <c r="N394" s="1">
        <f>DAY(InputData[[#This Row],[DATE]])</f>
        <v>3</v>
      </c>
      <c r="O394" s="1" t="str">
        <f>TEXT(InputData[[#This Row],[DATE]],"mmm")</f>
        <v>Jul</v>
      </c>
      <c r="P394" s="1">
        <f>YEAR(InputData[[#This Row],[DATE]])</f>
        <v>2022</v>
      </c>
    </row>
    <row r="395" spans="1:16" x14ac:dyDescent="0.3">
      <c r="A395" s="2">
        <v>44746</v>
      </c>
      <c r="B395" s="1" t="s">
        <v>22</v>
      </c>
      <c r="C395">
        <v>7</v>
      </c>
      <c r="D395" s="1" t="s">
        <v>113</v>
      </c>
      <c r="E395" s="1" t="s">
        <v>111</v>
      </c>
      <c r="F395">
        <v>0</v>
      </c>
      <c r="G395" s="1" t="str">
        <f>VLOOKUP(InputData[[#This Row],[PRODUCT ID]],MasterData[],2,0)</f>
        <v>Product07</v>
      </c>
      <c r="H395" s="1" t="str">
        <f>VLOOKUP(InputData[[#This Row],[PRODUCT ID]],MasterData[],3,0)</f>
        <v>Category01</v>
      </c>
      <c r="I395" s="1" t="str">
        <f>VLOOKUP(InputData[[#This Row],[PRODUCT ID]],MasterData[],4,0)</f>
        <v>Lt</v>
      </c>
      <c r="J395" s="3">
        <f>VLOOKUP(InputData[[#This Row],[PRODUCT ID]],MasterData[],5,0)</f>
        <v>43</v>
      </c>
      <c r="K395" s="3">
        <f>VLOOKUP(InputData[[#This Row],[PRODUCT ID]],MasterData[],6,0)</f>
        <v>47.730000000000004</v>
      </c>
      <c r="L395" s="3">
        <f>InputData[[#This Row],[BUYING PRIZE]]*InputData[[#This Row],[QUANTITY]]</f>
        <v>301</v>
      </c>
      <c r="M395" s="3">
        <f>InputData[[#This Row],[SELLING PRICE]]*InputData[[#This Row],[QUANTITY]]*(1-InputData[[#This Row],[DISCOUNT %]])</f>
        <v>334.11</v>
      </c>
      <c r="N395" s="1">
        <f>DAY(InputData[[#This Row],[DATE]])</f>
        <v>4</v>
      </c>
      <c r="O395" s="1" t="str">
        <f>TEXT(InputData[[#This Row],[DATE]],"mmm")</f>
        <v>Jul</v>
      </c>
      <c r="P395" s="1">
        <f>YEAR(InputData[[#This Row],[DATE]])</f>
        <v>2022</v>
      </c>
    </row>
    <row r="396" spans="1:16" x14ac:dyDescent="0.3">
      <c r="A396" s="2">
        <v>44747</v>
      </c>
      <c r="B396" s="1" t="s">
        <v>61</v>
      </c>
      <c r="C396">
        <v>7</v>
      </c>
      <c r="D396" s="1" t="s">
        <v>111</v>
      </c>
      <c r="E396" s="1" t="s">
        <v>112</v>
      </c>
      <c r="F396">
        <v>0</v>
      </c>
      <c r="G396" s="1" t="str">
        <f>VLOOKUP(InputData[[#This Row],[PRODUCT ID]],MasterData[],2,0)</f>
        <v>Product25</v>
      </c>
      <c r="H396" s="1" t="str">
        <f>VLOOKUP(InputData[[#This Row],[PRODUCT ID]],MasterData[],3,0)</f>
        <v>Category03</v>
      </c>
      <c r="I396" s="1" t="str">
        <f>VLOOKUP(InputData[[#This Row],[PRODUCT ID]],MasterData[],4,0)</f>
        <v>No.</v>
      </c>
      <c r="J396" s="3">
        <f>VLOOKUP(InputData[[#This Row],[PRODUCT ID]],MasterData[],5,0)</f>
        <v>7</v>
      </c>
      <c r="K396" s="3">
        <f>VLOOKUP(InputData[[#This Row],[PRODUCT ID]],MasterData[],6,0)</f>
        <v>8.33</v>
      </c>
      <c r="L396" s="3">
        <f>InputData[[#This Row],[BUYING PRIZE]]*InputData[[#This Row],[QUANTITY]]</f>
        <v>49</v>
      </c>
      <c r="M396" s="3">
        <f>InputData[[#This Row],[SELLING PRICE]]*InputData[[#This Row],[QUANTITY]]*(1-InputData[[#This Row],[DISCOUNT %]])</f>
        <v>58.31</v>
      </c>
      <c r="N396" s="1">
        <f>DAY(InputData[[#This Row],[DATE]])</f>
        <v>5</v>
      </c>
      <c r="O396" s="1" t="str">
        <f>TEXT(InputData[[#This Row],[DATE]],"mmm")</f>
        <v>Jul</v>
      </c>
      <c r="P396" s="1">
        <f>YEAR(InputData[[#This Row],[DATE]])</f>
        <v>2022</v>
      </c>
    </row>
    <row r="397" spans="1:16" x14ac:dyDescent="0.3">
      <c r="A397" s="2">
        <v>44747</v>
      </c>
      <c r="B397" s="1" t="s">
        <v>40</v>
      </c>
      <c r="C397">
        <v>8</v>
      </c>
      <c r="D397" s="1" t="s">
        <v>113</v>
      </c>
      <c r="E397" s="1" t="s">
        <v>111</v>
      </c>
      <c r="F397">
        <v>0</v>
      </c>
      <c r="G397" s="1" t="str">
        <f>VLOOKUP(InputData[[#This Row],[PRODUCT ID]],MasterData[],2,0)</f>
        <v>Product15</v>
      </c>
      <c r="H397" s="1" t="str">
        <f>VLOOKUP(InputData[[#This Row],[PRODUCT ID]],MasterData[],3,0)</f>
        <v>Category02</v>
      </c>
      <c r="I397" s="1" t="str">
        <f>VLOOKUP(InputData[[#This Row],[PRODUCT ID]],MasterData[],4,0)</f>
        <v>No.</v>
      </c>
      <c r="J397" s="3">
        <f>VLOOKUP(InputData[[#This Row],[PRODUCT ID]],MasterData[],5,0)</f>
        <v>12</v>
      </c>
      <c r="K397" s="3">
        <f>VLOOKUP(InputData[[#This Row],[PRODUCT ID]],MasterData[],6,0)</f>
        <v>15.719999999999999</v>
      </c>
      <c r="L397" s="3">
        <f>InputData[[#This Row],[BUYING PRIZE]]*InputData[[#This Row],[QUANTITY]]</f>
        <v>96</v>
      </c>
      <c r="M397" s="3">
        <f>InputData[[#This Row],[SELLING PRICE]]*InputData[[#This Row],[QUANTITY]]*(1-InputData[[#This Row],[DISCOUNT %]])</f>
        <v>125.75999999999999</v>
      </c>
      <c r="N397" s="1">
        <f>DAY(InputData[[#This Row],[DATE]])</f>
        <v>5</v>
      </c>
      <c r="O397" s="1" t="str">
        <f>TEXT(InputData[[#This Row],[DATE]],"mmm")</f>
        <v>Jul</v>
      </c>
      <c r="P397" s="1">
        <f>YEAR(InputData[[#This Row],[DATE]])</f>
        <v>2022</v>
      </c>
    </row>
    <row r="398" spans="1:16" x14ac:dyDescent="0.3">
      <c r="A398" s="2">
        <v>44748</v>
      </c>
      <c r="B398" s="1" t="s">
        <v>95</v>
      </c>
      <c r="C398">
        <v>2</v>
      </c>
      <c r="D398" s="1" t="s">
        <v>113</v>
      </c>
      <c r="E398" s="1" t="s">
        <v>112</v>
      </c>
      <c r="F398">
        <v>0</v>
      </c>
      <c r="G398" s="1" t="str">
        <f>VLOOKUP(InputData[[#This Row],[PRODUCT ID]],MasterData[],2,0)</f>
        <v>Product41</v>
      </c>
      <c r="H398" s="1" t="str">
        <f>VLOOKUP(InputData[[#This Row],[PRODUCT ID]],MasterData[],3,0)</f>
        <v>Category05</v>
      </c>
      <c r="I398" s="1" t="str">
        <f>VLOOKUP(InputData[[#This Row],[PRODUCT ID]],MasterData[],4,0)</f>
        <v>Ft</v>
      </c>
      <c r="J398" s="3">
        <f>VLOOKUP(InputData[[#This Row],[PRODUCT ID]],MasterData[],5,0)</f>
        <v>138</v>
      </c>
      <c r="K398" s="3">
        <f>VLOOKUP(InputData[[#This Row],[PRODUCT ID]],MasterData[],6,0)</f>
        <v>173.88</v>
      </c>
      <c r="L398" s="3">
        <f>InputData[[#This Row],[BUYING PRIZE]]*InputData[[#This Row],[QUANTITY]]</f>
        <v>276</v>
      </c>
      <c r="M398" s="3">
        <f>InputData[[#This Row],[SELLING PRICE]]*InputData[[#This Row],[QUANTITY]]*(1-InputData[[#This Row],[DISCOUNT %]])</f>
        <v>347.76</v>
      </c>
      <c r="N398" s="1">
        <f>DAY(InputData[[#This Row],[DATE]])</f>
        <v>6</v>
      </c>
      <c r="O398" s="1" t="str">
        <f>TEXT(InputData[[#This Row],[DATE]],"mmm")</f>
        <v>Jul</v>
      </c>
      <c r="P398" s="1">
        <f>YEAR(InputData[[#This Row],[DATE]])</f>
        <v>2022</v>
      </c>
    </row>
    <row r="399" spans="1:16" x14ac:dyDescent="0.3">
      <c r="A399" s="2">
        <v>44750</v>
      </c>
      <c r="B399" s="1" t="s">
        <v>46</v>
      </c>
      <c r="C399">
        <v>2</v>
      </c>
      <c r="D399" s="1" t="s">
        <v>113</v>
      </c>
      <c r="E399" s="1" t="s">
        <v>111</v>
      </c>
      <c r="F399">
        <v>0</v>
      </c>
      <c r="G399" s="1" t="str">
        <f>VLOOKUP(InputData[[#This Row],[PRODUCT ID]],MasterData[],2,0)</f>
        <v>Product18</v>
      </c>
      <c r="H399" s="1" t="str">
        <f>VLOOKUP(InputData[[#This Row],[PRODUCT ID]],MasterData[],3,0)</f>
        <v>Category02</v>
      </c>
      <c r="I399" s="1" t="str">
        <f>VLOOKUP(InputData[[#This Row],[PRODUCT ID]],MasterData[],4,0)</f>
        <v>No.</v>
      </c>
      <c r="J399" s="3">
        <f>VLOOKUP(InputData[[#This Row],[PRODUCT ID]],MasterData[],5,0)</f>
        <v>37</v>
      </c>
      <c r="K399" s="3">
        <f>VLOOKUP(InputData[[#This Row],[PRODUCT ID]],MasterData[],6,0)</f>
        <v>49.21</v>
      </c>
      <c r="L399" s="3">
        <f>InputData[[#This Row],[BUYING PRIZE]]*InputData[[#This Row],[QUANTITY]]</f>
        <v>74</v>
      </c>
      <c r="M399" s="3">
        <f>InputData[[#This Row],[SELLING PRICE]]*InputData[[#This Row],[QUANTITY]]*(1-InputData[[#This Row],[DISCOUNT %]])</f>
        <v>98.42</v>
      </c>
      <c r="N399" s="1">
        <f>DAY(InputData[[#This Row],[DATE]])</f>
        <v>8</v>
      </c>
      <c r="O399" s="1" t="str">
        <f>TEXT(InputData[[#This Row],[DATE]],"mmm")</f>
        <v>Jul</v>
      </c>
      <c r="P399" s="1">
        <f>YEAR(InputData[[#This Row],[DATE]])</f>
        <v>2022</v>
      </c>
    </row>
    <row r="400" spans="1:16" x14ac:dyDescent="0.3">
      <c r="A400" s="2">
        <v>44752</v>
      </c>
      <c r="B400" s="1" t="s">
        <v>76</v>
      </c>
      <c r="C400">
        <v>12</v>
      </c>
      <c r="D400" s="1" t="s">
        <v>111</v>
      </c>
      <c r="E400" s="1" t="s">
        <v>112</v>
      </c>
      <c r="F400">
        <v>0</v>
      </c>
      <c r="G400" s="1" t="str">
        <f>VLOOKUP(InputData[[#This Row],[PRODUCT ID]],MasterData[],2,0)</f>
        <v>Product32</v>
      </c>
      <c r="H400" s="1" t="str">
        <f>VLOOKUP(InputData[[#This Row],[PRODUCT ID]],MasterData[],3,0)</f>
        <v>Category04</v>
      </c>
      <c r="I400" s="1" t="str">
        <f>VLOOKUP(InputData[[#This Row],[PRODUCT ID]],MasterData[],4,0)</f>
        <v>Kg</v>
      </c>
      <c r="J400" s="3">
        <f>VLOOKUP(InputData[[#This Row],[PRODUCT ID]],MasterData[],5,0)</f>
        <v>89</v>
      </c>
      <c r="K400" s="3">
        <f>VLOOKUP(InputData[[#This Row],[PRODUCT ID]],MasterData[],6,0)</f>
        <v>117.48</v>
      </c>
      <c r="L400" s="3">
        <f>InputData[[#This Row],[BUYING PRIZE]]*InputData[[#This Row],[QUANTITY]]</f>
        <v>1068</v>
      </c>
      <c r="M400" s="3">
        <f>InputData[[#This Row],[SELLING PRICE]]*InputData[[#This Row],[QUANTITY]]*(1-InputData[[#This Row],[DISCOUNT %]])</f>
        <v>1409.76</v>
      </c>
      <c r="N400" s="1">
        <f>DAY(InputData[[#This Row],[DATE]])</f>
        <v>10</v>
      </c>
      <c r="O400" s="1" t="str">
        <f>TEXT(InputData[[#This Row],[DATE]],"mmm")</f>
        <v>Jul</v>
      </c>
      <c r="P400" s="1">
        <f>YEAR(InputData[[#This Row],[DATE]])</f>
        <v>2022</v>
      </c>
    </row>
    <row r="401" spans="1:16" x14ac:dyDescent="0.3">
      <c r="A401" s="2">
        <v>44754</v>
      </c>
      <c r="B401" s="1" t="s">
        <v>68</v>
      </c>
      <c r="C401">
        <v>12</v>
      </c>
      <c r="D401" s="1" t="s">
        <v>113</v>
      </c>
      <c r="E401" s="1" t="s">
        <v>112</v>
      </c>
      <c r="F401">
        <v>0</v>
      </c>
      <c r="G401" s="1" t="str">
        <f>VLOOKUP(InputData[[#This Row],[PRODUCT ID]],MasterData[],2,0)</f>
        <v>Product28</v>
      </c>
      <c r="H401" s="1" t="str">
        <f>VLOOKUP(InputData[[#This Row],[PRODUCT ID]],MasterData[],3,0)</f>
        <v>Category04</v>
      </c>
      <c r="I401" s="1" t="str">
        <f>VLOOKUP(InputData[[#This Row],[PRODUCT ID]],MasterData[],4,0)</f>
        <v>No.</v>
      </c>
      <c r="J401" s="3">
        <f>VLOOKUP(InputData[[#This Row],[PRODUCT ID]],MasterData[],5,0)</f>
        <v>37</v>
      </c>
      <c r="K401" s="3">
        <f>VLOOKUP(InputData[[#This Row],[PRODUCT ID]],MasterData[],6,0)</f>
        <v>41.81</v>
      </c>
      <c r="L401" s="3">
        <f>InputData[[#This Row],[BUYING PRIZE]]*InputData[[#This Row],[QUANTITY]]</f>
        <v>444</v>
      </c>
      <c r="M401" s="3">
        <f>InputData[[#This Row],[SELLING PRICE]]*InputData[[#This Row],[QUANTITY]]*(1-InputData[[#This Row],[DISCOUNT %]])</f>
        <v>501.72</v>
      </c>
      <c r="N401" s="1">
        <f>DAY(InputData[[#This Row],[DATE]])</f>
        <v>12</v>
      </c>
      <c r="O401" s="1" t="str">
        <f>TEXT(InputData[[#This Row],[DATE]],"mmm")</f>
        <v>Jul</v>
      </c>
      <c r="P401" s="1">
        <f>YEAR(InputData[[#This Row],[DATE]])</f>
        <v>2022</v>
      </c>
    </row>
    <row r="402" spans="1:16" x14ac:dyDescent="0.3">
      <c r="A402" s="2">
        <v>44755</v>
      </c>
      <c r="B402" s="1" t="s">
        <v>61</v>
      </c>
      <c r="C402">
        <v>7</v>
      </c>
      <c r="D402" s="1" t="s">
        <v>113</v>
      </c>
      <c r="E402" s="1" t="s">
        <v>111</v>
      </c>
      <c r="F402">
        <v>0</v>
      </c>
      <c r="G402" s="1" t="str">
        <f>VLOOKUP(InputData[[#This Row],[PRODUCT ID]],MasterData[],2,0)</f>
        <v>Product25</v>
      </c>
      <c r="H402" s="1" t="str">
        <f>VLOOKUP(InputData[[#This Row],[PRODUCT ID]],MasterData[],3,0)</f>
        <v>Category03</v>
      </c>
      <c r="I402" s="1" t="str">
        <f>VLOOKUP(InputData[[#This Row],[PRODUCT ID]],MasterData[],4,0)</f>
        <v>No.</v>
      </c>
      <c r="J402" s="3">
        <f>VLOOKUP(InputData[[#This Row],[PRODUCT ID]],MasterData[],5,0)</f>
        <v>7</v>
      </c>
      <c r="K402" s="3">
        <f>VLOOKUP(InputData[[#This Row],[PRODUCT ID]],MasterData[],6,0)</f>
        <v>8.33</v>
      </c>
      <c r="L402" s="3">
        <f>InputData[[#This Row],[BUYING PRIZE]]*InputData[[#This Row],[QUANTITY]]</f>
        <v>49</v>
      </c>
      <c r="M402" s="3">
        <f>InputData[[#This Row],[SELLING PRICE]]*InputData[[#This Row],[QUANTITY]]*(1-InputData[[#This Row],[DISCOUNT %]])</f>
        <v>58.31</v>
      </c>
      <c r="N402" s="1">
        <f>DAY(InputData[[#This Row],[DATE]])</f>
        <v>13</v>
      </c>
      <c r="O402" s="1" t="str">
        <f>TEXT(InputData[[#This Row],[DATE]],"mmm")</f>
        <v>Jul</v>
      </c>
      <c r="P402" s="1">
        <f>YEAR(InputData[[#This Row],[DATE]])</f>
        <v>2022</v>
      </c>
    </row>
    <row r="403" spans="1:16" x14ac:dyDescent="0.3">
      <c r="A403" s="2">
        <v>44756</v>
      </c>
      <c r="B403" s="1" t="s">
        <v>78</v>
      </c>
      <c r="C403">
        <v>9</v>
      </c>
      <c r="D403" s="1" t="s">
        <v>113</v>
      </c>
      <c r="E403" s="1" t="s">
        <v>111</v>
      </c>
      <c r="F403">
        <v>0</v>
      </c>
      <c r="G403" s="1" t="str">
        <f>VLOOKUP(InputData[[#This Row],[PRODUCT ID]],MasterData[],2,0)</f>
        <v>Product33</v>
      </c>
      <c r="H403" s="1" t="str">
        <f>VLOOKUP(InputData[[#This Row],[PRODUCT ID]],MasterData[],3,0)</f>
        <v>Category04</v>
      </c>
      <c r="I403" s="1" t="str">
        <f>VLOOKUP(InputData[[#This Row],[PRODUCT ID]],MasterData[],4,0)</f>
        <v>Kg</v>
      </c>
      <c r="J403" s="3">
        <f>VLOOKUP(InputData[[#This Row],[PRODUCT ID]],MasterData[],5,0)</f>
        <v>95</v>
      </c>
      <c r="K403" s="3">
        <f>VLOOKUP(InputData[[#This Row],[PRODUCT ID]],MasterData[],6,0)</f>
        <v>119.7</v>
      </c>
      <c r="L403" s="3">
        <f>InputData[[#This Row],[BUYING PRIZE]]*InputData[[#This Row],[QUANTITY]]</f>
        <v>855</v>
      </c>
      <c r="M403" s="3">
        <f>InputData[[#This Row],[SELLING PRICE]]*InputData[[#This Row],[QUANTITY]]*(1-InputData[[#This Row],[DISCOUNT %]])</f>
        <v>1077.3</v>
      </c>
      <c r="N403" s="1">
        <f>DAY(InputData[[#This Row],[DATE]])</f>
        <v>14</v>
      </c>
      <c r="O403" s="1" t="str">
        <f>TEXT(InputData[[#This Row],[DATE]],"mmm")</f>
        <v>Jul</v>
      </c>
      <c r="P403" s="1">
        <f>YEAR(InputData[[#This Row],[DATE]])</f>
        <v>2022</v>
      </c>
    </row>
    <row r="404" spans="1:16" x14ac:dyDescent="0.3">
      <c r="A404" s="2">
        <v>44757</v>
      </c>
      <c r="B404" s="1" t="s">
        <v>14</v>
      </c>
      <c r="C404">
        <v>2</v>
      </c>
      <c r="D404" s="1" t="s">
        <v>111</v>
      </c>
      <c r="E404" s="1" t="s">
        <v>111</v>
      </c>
      <c r="F404">
        <v>0</v>
      </c>
      <c r="G404" s="1" t="str">
        <f>VLOOKUP(InputData[[#This Row],[PRODUCT ID]],MasterData[],2,0)</f>
        <v>Product04</v>
      </c>
      <c r="H404" s="1" t="str">
        <f>VLOOKUP(InputData[[#This Row],[PRODUCT ID]],MasterData[],3,0)</f>
        <v>Category01</v>
      </c>
      <c r="I404" s="1" t="str">
        <f>VLOOKUP(InputData[[#This Row],[PRODUCT ID]],MasterData[],4,0)</f>
        <v>Lt</v>
      </c>
      <c r="J404" s="3">
        <f>VLOOKUP(InputData[[#This Row],[PRODUCT ID]],MasterData[],5,0)</f>
        <v>44</v>
      </c>
      <c r="K404" s="3">
        <f>VLOOKUP(InputData[[#This Row],[PRODUCT ID]],MasterData[],6,0)</f>
        <v>48.84</v>
      </c>
      <c r="L404" s="3">
        <f>InputData[[#This Row],[BUYING PRIZE]]*InputData[[#This Row],[QUANTITY]]</f>
        <v>88</v>
      </c>
      <c r="M404" s="3">
        <f>InputData[[#This Row],[SELLING PRICE]]*InputData[[#This Row],[QUANTITY]]*(1-InputData[[#This Row],[DISCOUNT %]])</f>
        <v>97.68</v>
      </c>
      <c r="N404" s="1">
        <f>DAY(InputData[[#This Row],[DATE]])</f>
        <v>15</v>
      </c>
      <c r="O404" s="1" t="str">
        <f>TEXT(InputData[[#This Row],[DATE]],"mmm")</f>
        <v>Jul</v>
      </c>
      <c r="P404" s="1">
        <f>YEAR(InputData[[#This Row],[DATE]])</f>
        <v>2022</v>
      </c>
    </row>
    <row r="405" spans="1:16" x14ac:dyDescent="0.3">
      <c r="A405" s="2">
        <v>44759</v>
      </c>
      <c r="B405" s="1" t="s">
        <v>95</v>
      </c>
      <c r="C405">
        <v>8</v>
      </c>
      <c r="D405" s="1" t="s">
        <v>111</v>
      </c>
      <c r="E405" s="1" t="s">
        <v>112</v>
      </c>
      <c r="F405">
        <v>0</v>
      </c>
      <c r="G405" s="1" t="str">
        <f>VLOOKUP(InputData[[#This Row],[PRODUCT ID]],MasterData[],2,0)</f>
        <v>Product41</v>
      </c>
      <c r="H405" s="1" t="str">
        <f>VLOOKUP(InputData[[#This Row],[PRODUCT ID]],MasterData[],3,0)</f>
        <v>Category05</v>
      </c>
      <c r="I405" s="1" t="str">
        <f>VLOOKUP(InputData[[#This Row],[PRODUCT ID]],MasterData[],4,0)</f>
        <v>Ft</v>
      </c>
      <c r="J405" s="3">
        <f>VLOOKUP(InputData[[#This Row],[PRODUCT ID]],MasterData[],5,0)</f>
        <v>138</v>
      </c>
      <c r="K405" s="3">
        <f>VLOOKUP(InputData[[#This Row],[PRODUCT ID]],MasterData[],6,0)</f>
        <v>173.88</v>
      </c>
      <c r="L405" s="3">
        <f>InputData[[#This Row],[BUYING PRIZE]]*InputData[[#This Row],[QUANTITY]]</f>
        <v>1104</v>
      </c>
      <c r="M405" s="3">
        <f>InputData[[#This Row],[SELLING PRICE]]*InputData[[#This Row],[QUANTITY]]*(1-InputData[[#This Row],[DISCOUNT %]])</f>
        <v>1391.04</v>
      </c>
      <c r="N405" s="1">
        <f>DAY(InputData[[#This Row],[DATE]])</f>
        <v>17</v>
      </c>
      <c r="O405" s="1" t="str">
        <f>TEXT(InputData[[#This Row],[DATE]],"mmm")</f>
        <v>Jul</v>
      </c>
      <c r="P405" s="1">
        <f>YEAR(InputData[[#This Row],[DATE]])</f>
        <v>2022</v>
      </c>
    </row>
    <row r="406" spans="1:16" x14ac:dyDescent="0.3">
      <c r="A406" s="2">
        <v>44760</v>
      </c>
      <c r="B406" s="1" t="s">
        <v>29</v>
      </c>
      <c r="C406">
        <v>12</v>
      </c>
      <c r="D406" s="1" t="s">
        <v>113</v>
      </c>
      <c r="E406" s="1" t="s">
        <v>111</v>
      </c>
      <c r="F406">
        <v>0</v>
      </c>
      <c r="G406" s="1" t="str">
        <f>VLOOKUP(InputData[[#This Row],[PRODUCT ID]],MasterData[],2,0)</f>
        <v>Product10</v>
      </c>
      <c r="H406" s="1" t="str">
        <f>VLOOKUP(InputData[[#This Row],[PRODUCT ID]],MasterData[],3,0)</f>
        <v>Category02</v>
      </c>
      <c r="I406" s="1" t="str">
        <f>VLOOKUP(InputData[[#This Row],[PRODUCT ID]],MasterData[],4,0)</f>
        <v>Ft</v>
      </c>
      <c r="J406" s="3">
        <f>VLOOKUP(InputData[[#This Row],[PRODUCT ID]],MasterData[],5,0)</f>
        <v>148</v>
      </c>
      <c r="K406" s="3">
        <f>VLOOKUP(InputData[[#This Row],[PRODUCT ID]],MasterData[],6,0)</f>
        <v>164.28</v>
      </c>
      <c r="L406" s="3">
        <f>InputData[[#This Row],[BUYING PRIZE]]*InputData[[#This Row],[QUANTITY]]</f>
        <v>1776</v>
      </c>
      <c r="M406" s="3">
        <f>InputData[[#This Row],[SELLING PRICE]]*InputData[[#This Row],[QUANTITY]]*(1-InputData[[#This Row],[DISCOUNT %]])</f>
        <v>1971.3600000000001</v>
      </c>
      <c r="N406" s="1">
        <f>DAY(InputData[[#This Row],[DATE]])</f>
        <v>18</v>
      </c>
      <c r="O406" s="1" t="str">
        <f>TEXT(InputData[[#This Row],[DATE]],"mmm")</f>
        <v>Jul</v>
      </c>
      <c r="P406" s="1">
        <f>YEAR(InputData[[#This Row],[DATE]])</f>
        <v>2022</v>
      </c>
    </row>
    <row r="407" spans="1:16" x14ac:dyDescent="0.3">
      <c r="A407" s="2">
        <v>44762</v>
      </c>
      <c r="B407" s="1" t="s">
        <v>97</v>
      </c>
      <c r="C407">
        <v>8</v>
      </c>
      <c r="D407" s="1" t="s">
        <v>110</v>
      </c>
      <c r="E407" s="1" t="s">
        <v>111</v>
      </c>
      <c r="F407">
        <v>0</v>
      </c>
      <c r="G407" s="1" t="str">
        <f>VLOOKUP(InputData[[#This Row],[PRODUCT ID]],MasterData[],2,0)</f>
        <v>Product42</v>
      </c>
      <c r="H407" s="1" t="str">
        <f>VLOOKUP(InputData[[#This Row],[PRODUCT ID]],MasterData[],3,0)</f>
        <v>Category05</v>
      </c>
      <c r="I407" s="1" t="str">
        <f>VLOOKUP(InputData[[#This Row],[PRODUCT ID]],MasterData[],4,0)</f>
        <v>Ft</v>
      </c>
      <c r="J407" s="3">
        <f>VLOOKUP(InputData[[#This Row],[PRODUCT ID]],MasterData[],5,0)</f>
        <v>120</v>
      </c>
      <c r="K407" s="3">
        <f>VLOOKUP(InputData[[#This Row],[PRODUCT ID]],MasterData[],6,0)</f>
        <v>162</v>
      </c>
      <c r="L407" s="3">
        <f>InputData[[#This Row],[BUYING PRIZE]]*InputData[[#This Row],[QUANTITY]]</f>
        <v>960</v>
      </c>
      <c r="M407" s="3">
        <f>InputData[[#This Row],[SELLING PRICE]]*InputData[[#This Row],[QUANTITY]]*(1-InputData[[#This Row],[DISCOUNT %]])</f>
        <v>1296</v>
      </c>
      <c r="N407" s="1">
        <f>DAY(InputData[[#This Row],[DATE]])</f>
        <v>20</v>
      </c>
      <c r="O407" s="1" t="str">
        <f>TEXT(InputData[[#This Row],[DATE]],"mmm")</f>
        <v>Jul</v>
      </c>
      <c r="P407" s="1">
        <f>YEAR(InputData[[#This Row],[DATE]])</f>
        <v>2022</v>
      </c>
    </row>
    <row r="408" spans="1:16" x14ac:dyDescent="0.3">
      <c r="A408" s="2">
        <v>44764</v>
      </c>
      <c r="B408" s="1" t="s">
        <v>80</v>
      </c>
      <c r="C408">
        <v>6</v>
      </c>
      <c r="D408" s="1" t="s">
        <v>113</v>
      </c>
      <c r="E408" s="1" t="s">
        <v>112</v>
      </c>
      <c r="F408">
        <v>0</v>
      </c>
      <c r="G408" s="1" t="str">
        <f>VLOOKUP(InputData[[#This Row],[PRODUCT ID]],MasterData[],2,0)</f>
        <v>Product34</v>
      </c>
      <c r="H408" s="1" t="str">
        <f>VLOOKUP(InputData[[#This Row],[PRODUCT ID]],MasterData[],3,0)</f>
        <v>Category04</v>
      </c>
      <c r="I408" s="1" t="str">
        <f>VLOOKUP(InputData[[#This Row],[PRODUCT ID]],MasterData[],4,0)</f>
        <v>Lt</v>
      </c>
      <c r="J408" s="3">
        <f>VLOOKUP(InputData[[#This Row],[PRODUCT ID]],MasterData[],5,0)</f>
        <v>55</v>
      </c>
      <c r="K408" s="3">
        <f>VLOOKUP(InputData[[#This Row],[PRODUCT ID]],MasterData[],6,0)</f>
        <v>58.3</v>
      </c>
      <c r="L408" s="3">
        <f>InputData[[#This Row],[BUYING PRIZE]]*InputData[[#This Row],[QUANTITY]]</f>
        <v>330</v>
      </c>
      <c r="M408" s="3">
        <f>InputData[[#This Row],[SELLING PRICE]]*InputData[[#This Row],[QUANTITY]]*(1-InputData[[#This Row],[DISCOUNT %]])</f>
        <v>349.79999999999995</v>
      </c>
      <c r="N408" s="1">
        <f>DAY(InputData[[#This Row],[DATE]])</f>
        <v>22</v>
      </c>
      <c r="O408" s="1" t="str">
        <f>TEXT(InputData[[#This Row],[DATE]],"mmm")</f>
        <v>Jul</v>
      </c>
      <c r="P408" s="1">
        <f>YEAR(InputData[[#This Row],[DATE]])</f>
        <v>2022</v>
      </c>
    </row>
    <row r="409" spans="1:16" x14ac:dyDescent="0.3">
      <c r="A409" s="2">
        <v>44765</v>
      </c>
      <c r="B409" s="1" t="s">
        <v>46</v>
      </c>
      <c r="C409">
        <v>2</v>
      </c>
      <c r="D409" s="1" t="s">
        <v>111</v>
      </c>
      <c r="E409" s="1" t="s">
        <v>111</v>
      </c>
      <c r="F409">
        <v>0</v>
      </c>
      <c r="G409" s="1" t="str">
        <f>VLOOKUP(InputData[[#This Row],[PRODUCT ID]],MasterData[],2,0)</f>
        <v>Product18</v>
      </c>
      <c r="H409" s="1" t="str">
        <f>VLOOKUP(InputData[[#This Row],[PRODUCT ID]],MasterData[],3,0)</f>
        <v>Category02</v>
      </c>
      <c r="I409" s="1" t="str">
        <f>VLOOKUP(InputData[[#This Row],[PRODUCT ID]],MasterData[],4,0)</f>
        <v>No.</v>
      </c>
      <c r="J409" s="3">
        <f>VLOOKUP(InputData[[#This Row],[PRODUCT ID]],MasterData[],5,0)</f>
        <v>37</v>
      </c>
      <c r="K409" s="3">
        <f>VLOOKUP(InputData[[#This Row],[PRODUCT ID]],MasterData[],6,0)</f>
        <v>49.21</v>
      </c>
      <c r="L409" s="3">
        <f>InputData[[#This Row],[BUYING PRIZE]]*InputData[[#This Row],[QUANTITY]]</f>
        <v>74</v>
      </c>
      <c r="M409" s="3">
        <f>InputData[[#This Row],[SELLING PRICE]]*InputData[[#This Row],[QUANTITY]]*(1-InputData[[#This Row],[DISCOUNT %]])</f>
        <v>98.42</v>
      </c>
      <c r="N409" s="1">
        <f>DAY(InputData[[#This Row],[DATE]])</f>
        <v>23</v>
      </c>
      <c r="O409" s="1" t="str">
        <f>TEXT(InputData[[#This Row],[DATE]],"mmm")</f>
        <v>Jul</v>
      </c>
      <c r="P409" s="1">
        <f>YEAR(InputData[[#This Row],[DATE]])</f>
        <v>2022</v>
      </c>
    </row>
    <row r="410" spans="1:16" x14ac:dyDescent="0.3">
      <c r="A410" s="2">
        <v>44766</v>
      </c>
      <c r="B410" s="1" t="s">
        <v>20</v>
      </c>
      <c r="C410">
        <v>14</v>
      </c>
      <c r="D410" s="1" t="s">
        <v>113</v>
      </c>
      <c r="E410" s="1" t="s">
        <v>112</v>
      </c>
      <c r="F410">
        <v>0</v>
      </c>
      <c r="G410" s="1" t="str">
        <f>VLOOKUP(InputData[[#This Row],[PRODUCT ID]],MasterData[],2,0)</f>
        <v>Product06</v>
      </c>
      <c r="H410" s="1" t="str">
        <f>VLOOKUP(InputData[[#This Row],[PRODUCT ID]],MasterData[],3,0)</f>
        <v>Category01</v>
      </c>
      <c r="I410" s="1" t="str">
        <f>VLOOKUP(InputData[[#This Row],[PRODUCT ID]],MasterData[],4,0)</f>
        <v>Kg</v>
      </c>
      <c r="J410" s="3">
        <f>VLOOKUP(InputData[[#This Row],[PRODUCT ID]],MasterData[],5,0)</f>
        <v>75</v>
      </c>
      <c r="K410" s="3">
        <f>VLOOKUP(InputData[[#This Row],[PRODUCT ID]],MasterData[],6,0)</f>
        <v>85.5</v>
      </c>
      <c r="L410" s="3">
        <f>InputData[[#This Row],[BUYING PRIZE]]*InputData[[#This Row],[QUANTITY]]</f>
        <v>1050</v>
      </c>
      <c r="M410" s="3">
        <f>InputData[[#This Row],[SELLING PRICE]]*InputData[[#This Row],[QUANTITY]]*(1-InputData[[#This Row],[DISCOUNT %]])</f>
        <v>1197</v>
      </c>
      <c r="N410" s="1">
        <f>DAY(InputData[[#This Row],[DATE]])</f>
        <v>24</v>
      </c>
      <c r="O410" s="1" t="str">
        <f>TEXT(InputData[[#This Row],[DATE]],"mmm")</f>
        <v>Jul</v>
      </c>
      <c r="P410" s="1">
        <f>YEAR(InputData[[#This Row],[DATE]])</f>
        <v>2022</v>
      </c>
    </row>
    <row r="411" spans="1:16" x14ac:dyDescent="0.3">
      <c r="A411" s="2">
        <v>44766</v>
      </c>
      <c r="B411" s="1" t="s">
        <v>66</v>
      </c>
      <c r="C411">
        <v>1</v>
      </c>
      <c r="D411" s="1" t="s">
        <v>111</v>
      </c>
      <c r="E411" s="1" t="s">
        <v>111</v>
      </c>
      <c r="F411">
        <v>0</v>
      </c>
      <c r="G411" s="1" t="str">
        <f>VLOOKUP(InputData[[#This Row],[PRODUCT ID]],MasterData[],2,0)</f>
        <v>Product27</v>
      </c>
      <c r="H411" s="1" t="str">
        <f>VLOOKUP(InputData[[#This Row],[PRODUCT ID]],MasterData[],3,0)</f>
        <v>Category04</v>
      </c>
      <c r="I411" s="1" t="str">
        <f>VLOOKUP(InputData[[#This Row],[PRODUCT ID]],MasterData[],4,0)</f>
        <v>Lt</v>
      </c>
      <c r="J411" s="3">
        <f>VLOOKUP(InputData[[#This Row],[PRODUCT ID]],MasterData[],5,0)</f>
        <v>48</v>
      </c>
      <c r="K411" s="3">
        <f>VLOOKUP(InputData[[#This Row],[PRODUCT ID]],MasterData[],6,0)</f>
        <v>57.120000000000005</v>
      </c>
      <c r="L411" s="3">
        <f>InputData[[#This Row],[BUYING PRIZE]]*InputData[[#This Row],[QUANTITY]]</f>
        <v>48</v>
      </c>
      <c r="M411" s="3">
        <f>InputData[[#This Row],[SELLING PRICE]]*InputData[[#This Row],[QUANTITY]]*(1-InputData[[#This Row],[DISCOUNT %]])</f>
        <v>57.120000000000005</v>
      </c>
      <c r="N411" s="1">
        <f>DAY(InputData[[#This Row],[DATE]])</f>
        <v>24</v>
      </c>
      <c r="O411" s="1" t="str">
        <f>TEXT(InputData[[#This Row],[DATE]],"mmm")</f>
        <v>Jul</v>
      </c>
      <c r="P411" s="1">
        <f>YEAR(InputData[[#This Row],[DATE]])</f>
        <v>2022</v>
      </c>
    </row>
    <row r="412" spans="1:16" x14ac:dyDescent="0.3">
      <c r="A412" s="2">
        <v>44767</v>
      </c>
      <c r="B412" s="1" t="s">
        <v>101</v>
      </c>
      <c r="C412">
        <v>2</v>
      </c>
      <c r="D412" s="1" t="s">
        <v>113</v>
      </c>
      <c r="E412" s="1" t="s">
        <v>112</v>
      </c>
      <c r="F412">
        <v>0</v>
      </c>
      <c r="G412" s="1" t="str">
        <f>VLOOKUP(InputData[[#This Row],[PRODUCT ID]],MasterData[],2,0)</f>
        <v>Product44</v>
      </c>
      <c r="H412" s="1" t="str">
        <f>VLOOKUP(InputData[[#This Row],[PRODUCT ID]],MasterData[],3,0)</f>
        <v>Category05</v>
      </c>
      <c r="I412" s="1" t="str">
        <f>VLOOKUP(InputData[[#This Row],[PRODUCT ID]],MasterData[],4,0)</f>
        <v>Kg</v>
      </c>
      <c r="J412" s="3">
        <f>VLOOKUP(InputData[[#This Row],[PRODUCT ID]],MasterData[],5,0)</f>
        <v>76</v>
      </c>
      <c r="K412" s="3">
        <f>VLOOKUP(InputData[[#This Row],[PRODUCT ID]],MasterData[],6,0)</f>
        <v>82.08</v>
      </c>
      <c r="L412" s="3">
        <f>InputData[[#This Row],[BUYING PRIZE]]*InputData[[#This Row],[QUANTITY]]</f>
        <v>152</v>
      </c>
      <c r="M412" s="3">
        <f>InputData[[#This Row],[SELLING PRICE]]*InputData[[#This Row],[QUANTITY]]*(1-InputData[[#This Row],[DISCOUNT %]])</f>
        <v>164.16</v>
      </c>
      <c r="N412" s="1">
        <f>DAY(InputData[[#This Row],[DATE]])</f>
        <v>25</v>
      </c>
      <c r="O412" s="1" t="str">
        <f>TEXT(InputData[[#This Row],[DATE]],"mmm")</f>
        <v>Jul</v>
      </c>
      <c r="P412" s="1">
        <f>YEAR(InputData[[#This Row],[DATE]])</f>
        <v>2022</v>
      </c>
    </row>
    <row r="413" spans="1:16" x14ac:dyDescent="0.3">
      <c r="A413" s="2">
        <v>44767</v>
      </c>
      <c r="B413" s="1" t="s">
        <v>44</v>
      </c>
      <c r="C413">
        <v>12</v>
      </c>
      <c r="D413" s="1" t="s">
        <v>113</v>
      </c>
      <c r="E413" s="1" t="s">
        <v>112</v>
      </c>
      <c r="F413">
        <v>0</v>
      </c>
      <c r="G413" s="1" t="str">
        <f>VLOOKUP(InputData[[#This Row],[PRODUCT ID]],MasterData[],2,0)</f>
        <v>Product17</v>
      </c>
      <c r="H413" s="1" t="str">
        <f>VLOOKUP(InputData[[#This Row],[PRODUCT ID]],MasterData[],3,0)</f>
        <v>Category02</v>
      </c>
      <c r="I413" s="1" t="str">
        <f>VLOOKUP(InputData[[#This Row],[PRODUCT ID]],MasterData[],4,0)</f>
        <v>Ft</v>
      </c>
      <c r="J413" s="3">
        <f>VLOOKUP(InputData[[#This Row],[PRODUCT ID]],MasterData[],5,0)</f>
        <v>134</v>
      </c>
      <c r="K413" s="3">
        <f>VLOOKUP(InputData[[#This Row],[PRODUCT ID]],MasterData[],6,0)</f>
        <v>156.78</v>
      </c>
      <c r="L413" s="3">
        <f>InputData[[#This Row],[BUYING PRIZE]]*InputData[[#This Row],[QUANTITY]]</f>
        <v>1608</v>
      </c>
      <c r="M413" s="3">
        <f>InputData[[#This Row],[SELLING PRICE]]*InputData[[#This Row],[QUANTITY]]*(1-InputData[[#This Row],[DISCOUNT %]])</f>
        <v>1881.3600000000001</v>
      </c>
      <c r="N413" s="1">
        <f>DAY(InputData[[#This Row],[DATE]])</f>
        <v>25</v>
      </c>
      <c r="O413" s="1" t="str">
        <f>TEXT(InputData[[#This Row],[DATE]],"mmm")</f>
        <v>Jul</v>
      </c>
      <c r="P413" s="1">
        <f>YEAR(InputData[[#This Row],[DATE]])</f>
        <v>2022</v>
      </c>
    </row>
    <row r="414" spans="1:16" x14ac:dyDescent="0.3">
      <c r="A414" s="2">
        <v>44767</v>
      </c>
      <c r="B414" s="1" t="s">
        <v>12</v>
      </c>
      <c r="C414">
        <v>13</v>
      </c>
      <c r="D414" s="1" t="s">
        <v>111</v>
      </c>
      <c r="E414" s="1" t="s">
        <v>112</v>
      </c>
      <c r="F414">
        <v>0</v>
      </c>
      <c r="G414" s="1" t="str">
        <f>VLOOKUP(InputData[[#This Row],[PRODUCT ID]],MasterData[],2,0)</f>
        <v>Product03</v>
      </c>
      <c r="H414" s="1" t="str">
        <f>VLOOKUP(InputData[[#This Row],[PRODUCT ID]],MasterData[],3,0)</f>
        <v>Category01</v>
      </c>
      <c r="I414" s="1" t="str">
        <f>VLOOKUP(InputData[[#This Row],[PRODUCT ID]],MasterData[],4,0)</f>
        <v>Kg</v>
      </c>
      <c r="J414" s="3">
        <f>VLOOKUP(InputData[[#This Row],[PRODUCT ID]],MasterData[],5,0)</f>
        <v>71</v>
      </c>
      <c r="K414" s="3">
        <f>VLOOKUP(InputData[[#This Row],[PRODUCT ID]],MasterData[],6,0)</f>
        <v>80.94</v>
      </c>
      <c r="L414" s="3">
        <f>InputData[[#This Row],[BUYING PRIZE]]*InputData[[#This Row],[QUANTITY]]</f>
        <v>923</v>
      </c>
      <c r="M414" s="3">
        <f>InputData[[#This Row],[SELLING PRICE]]*InputData[[#This Row],[QUANTITY]]*(1-InputData[[#This Row],[DISCOUNT %]])</f>
        <v>1052.22</v>
      </c>
      <c r="N414" s="1">
        <f>DAY(InputData[[#This Row],[DATE]])</f>
        <v>25</v>
      </c>
      <c r="O414" s="1" t="str">
        <f>TEXT(InputData[[#This Row],[DATE]],"mmm")</f>
        <v>Jul</v>
      </c>
      <c r="P414" s="1">
        <f>YEAR(InputData[[#This Row],[DATE]])</f>
        <v>2022</v>
      </c>
    </row>
    <row r="415" spans="1:16" x14ac:dyDescent="0.3">
      <c r="A415" s="2">
        <v>44768</v>
      </c>
      <c r="B415" s="1" t="s">
        <v>12</v>
      </c>
      <c r="C415">
        <v>10</v>
      </c>
      <c r="D415" s="1" t="s">
        <v>111</v>
      </c>
      <c r="E415" s="1" t="s">
        <v>111</v>
      </c>
      <c r="F415">
        <v>0</v>
      </c>
      <c r="G415" s="1" t="str">
        <f>VLOOKUP(InputData[[#This Row],[PRODUCT ID]],MasterData[],2,0)</f>
        <v>Product03</v>
      </c>
      <c r="H415" s="1" t="str">
        <f>VLOOKUP(InputData[[#This Row],[PRODUCT ID]],MasterData[],3,0)</f>
        <v>Category01</v>
      </c>
      <c r="I415" s="1" t="str">
        <f>VLOOKUP(InputData[[#This Row],[PRODUCT ID]],MasterData[],4,0)</f>
        <v>Kg</v>
      </c>
      <c r="J415" s="3">
        <f>VLOOKUP(InputData[[#This Row],[PRODUCT ID]],MasterData[],5,0)</f>
        <v>71</v>
      </c>
      <c r="K415" s="3">
        <f>VLOOKUP(InputData[[#This Row],[PRODUCT ID]],MasterData[],6,0)</f>
        <v>80.94</v>
      </c>
      <c r="L415" s="3">
        <f>InputData[[#This Row],[BUYING PRIZE]]*InputData[[#This Row],[QUANTITY]]</f>
        <v>710</v>
      </c>
      <c r="M415" s="3">
        <f>InputData[[#This Row],[SELLING PRICE]]*InputData[[#This Row],[QUANTITY]]*(1-InputData[[#This Row],[DISCOUNT %]])</f>
        <v>809.4</v>
      </c>
      <c r="N415" s="1">
        <f>DAY(InputData[[#This Row],[DATE]])</f>
        <v>26</v>
      </c>
      <c r="O415" s="1" t="str">
        <f>TEXT(InputData[[#This Row],[DATE]],"mmm")</f>
        <v>Jul</v>
      </c>
      <c r="P415" s="1">
        <f>YEAR(InputData[[#This Row],[DATE]])</f>
        <v>2022</v>
      </c>
    </row>
    <row r="416" spans="1:16" x14ac:dyDescent="0.3">
      <c r="A416" s="2">
        <v>44768</v>
      </c>
      <c r="B416" s="1" t="s">
        <v>63</v>
      </c>
      <c r="C416">
        <v>1</v>
      </c>
      <c r="D416" s="1" t="s">
        <v>111</v>
      </c>
      <c r="E416" s="1" t="s">
        <v>112</v>
      </c>
      <c r="F416">
        <v>0</v>
      </c>
      <c r="G416" s="1" t="str">
        <f>VLOOKUP(InputData[[#This Row],[PRODUCT ID]],MasterData[],2,0)</f>
        <v>Product26</v>
      </c>
      <c r="H416" s="1" t="str">
        <f>VLOOKUP(InputData[[#This Row],[PRODUCT ID]],MasterData[],3,0)</f>
        <v>Category04</v>
      </c>
      <c r="I416" s="1" t="str">
        <f>VLOOKUP(InputData[[#This Row],[PRODUCT ID]],MasterData[],4,0)</f>
        <v>No.</v>
      </c>
      <c r="J416" s="3">
        <f>VLOOKUP(InputData[[#This Row],[PRODUCT ID]],MasterData[],5,0)</f>
        <v>18</v>
      </c>
      <c r="K416" s="3">
        <f>VLOOKUP(InputData[[#This Row],[PRODUCT ID]],MasterData[],6,0)</f>
        <v>24.66</v>
      </c>
      <c r="L416" s="3">
        <f>InputData[[#This Row],[BUYING PRIZE]]*InputData[[#This Row],[QUANTITY]]</f>
        <v>18</v>
      </c>
      <c r="M416" s="3">
        <f>InputData[[#This Row],[SELLING PRICE]]*InputData[[#This Row],[QUANTITY]]*(1-InputData[[#This Row],[DISCOUNT %]])</f>
        <v>24.66</v>
      </c>
      <c r="N416" s="1">
        <f>DAY(InputData[[#This Row],[DATE]])</f>
        <v>26</v>
      </c>
      <c r="O416" s="1" t="str">
        <f>TEXT(InputData[[#This Row],[DATE]],"mmm")</f>
        <v>Jul</v>
      </c>
      <c r="P416" s="1">
        <f>YEAR(InputData[[#This Row],[DATE]])</f>
        <v>2022</v>
      </c>
    </row>
    <row r="417" spans="1:16" x14ac:dyDescent="0.3">
      <c r="A417" s="2">
        <v>44776</v>
      </c>
      <c r="B417" s="1" t="s">
        <v>34</v>
      </c>
      <c r="C417">
        <v>5</v>
      </c>
      <c r="D417" s="1" t="s">
        <v>113</v>
      </c>
      <c r="E417" s="1" t="s">
        <v>112</v>
      </c>
      <c r="F417">
        <v>0</v>
      </c>
      <c r="G417" s="1" t="str">
        <f>VLOOKUP(InputData[[#This Row],[PRODUCT ID]],MasterData[],2,0)</f>
        <v>Product12</v>
      </c>
      <c r="H417" s="1" t="str">
        <f>VLOOKUP(InputData[[#This Row],[PRODUCT ID]],MasterData[],3,0)</f>
        <v>Category02</v>
      </c>
      <c r="I417" s="1" t="str">
        <f>VLOOKUP(InputData[[#This Row],[PRODUCT ID]],MasterData[],4,0)</f>
        <v>Kg</v>
      </c>
      <c r="J417" s="3">
        <f>VLOOKUP(InputData[[#This Row],[PRODUCT ID]],MasterData[],5,0)</f>
        <v>73</v>
      </c>
      <c r="K417" s="3">
        <f>VLOOKUP(InputData[[#This Row],[PRODUCT ID]],MasterData[],6,0)</f>
        <v>94.17</v>
      </c>
      <c r="L417" s="3">
        <f>InputData[[#This Row],[BUYING PRIZE]]*InputData[[#This Row],[QUANTITY]]</f>
        <v>365</v>
      </c>
      <c r="M417" s="3">
        <f>InputData[[#This Row],[SELLING PRICE]]*InputData[[#This Row],[QUANTITY]]*(1-InputData[[#This Row],[DISCOUNT %]])</f>
        <v>470.85</v>
      </c>
      <c r="N417" s="1">
        <f>DAY(InputData[[#This Row],[DATE]])</f>
        <v>3</v>
      </c>
      <c r="O417" s="1" t="str">
        <f>TEXT(InputData[[#This Row],[DATE]],"mmm")</f>
        <v>Aug</v>
      </c>
      <c r="P417" s="1">
        <f>YEAR(InputData[[#This Row],[DATE]])</f>
        <v>2022</v>
      </c>
    </row>
    <row r="418" spans="1:16" x14ac:dyDescent="0.3">
      <c r="A418" s="2">
        <v>44779</v>
      </c>
      <c r="B418" s="1" t="s">
        <v>42</v>
      </c>
      <c r="C418">
        <v>9</v>
      </c>
      <c r="D418" s="1" t="s">
        <v>111</v>
      </c>
      <c r="E418" s="1" t="s">
        <v>111</v>
      </c>
      <c r="F418">
        <v>0</v>
      </c>
      <c r="G418" s="1" t="str">
        <f>VLOOKUP(InputData[[#This Row],[PRODUCT ID]],MasterData[],2,0)</f>
        <v>Product16</v>
      </c>
      <c r="H418" s="1" t="str">
        <f>VLOOKUP(InputData[[#This Row],[PRODUCT ID]],MasterData[],3,0)</f>
        <v>Category02</v>
      </c>
      <c r="I418" s="1" t="str">
        <f>VLOOKUP(InputData[[#This Row],[PRODUCT ID]],MasterData[],4,0)</f>
        <v>No.</v>
      </c>
      <c r="J418" s="3">
        <f>VLOOKUP(InputData[[#This Row],[PRODUCT ID]],MasterData[],5,0)</f>
        <v>13</v>
      </c>
      <c r="K418" s="3">
        <f>VLOOKUP(InputData[[#This Row],[PRODUCT ID]],MasterData[],6,0)</f>
        <v>16.64</v>
      </c>
      <c r="L418" s="3">
        <f>InputData[[#This Row],[BUYING PRIZE]]*InputData[[#This Row],[QUANTITY]]</f>
        <v>117</v>
      </c>
      <c r="M418" s="3">
        <f>InputData[[#This Row],[SELLING PRICE]]*InputData[[#This Row],[QUANTITY]]*(1-InputData[[#This Row],[DISCOUNT %]])</f>
        <v>149.76</v>
      </c>
      <c r="N418" s="1">
        <f>DAY(InputData[[#This Row],[DATE]])</f>
        <v>6</v>
      </c>
      <c r="O418" s="1" t="str">
        <f>TEXT(InputData[[#This Row],[DATE]],"mmm")</f>
        <v>Aug</v>
      </c>
      <c r="P418" s="1">
        <f>YEAR(InputData[[#This Row],[DATE]])</f>
        <v>2022</v>
      </c>
    </row>
    <row r="419" spans="1:16" x14ac:dyDescent="0.3">
      <c r="A419" s="2">
        <v>44781</v>
      </c>
      <c r="B419" s="1" t="s">
        <v>42</v>
      </c>
      <c r="C419">
        <v>2</v>
      </c>
      <c r="D419" s="1" t="s">
        <v>113</v>
      </c>
      <c r="E419" s="1" t="s">
        <v>111</v>
      </c>
      <c r="F419">
        <v>0</v>
      </c>
      <c r="G419" s="1" t="str">
        <f>VLOOKUP(InputData[[#This Row],[PRODUCT ID]],MasterData[],2,0)</f>
        <v>Product16</v>
      </c>
      <c r="H419" s="1" t="str">
        <f>VLOOKUP(InputData[[#This Row],[PRODUCT ID]],MasterData[],3,0)</f>
        <v>Category02</v>
      </c>
      <c r="I419" s="1" t="str">
        <f>VLOOKUP(InputData[[#This Row],[PRODUCT ID]],MasterData[],4,0)</f>
        <v>No.</v>
      </c>
      <c r="J419" s="3">
        <f>VLOOKUP(InputData[[#This Row],[PRODUCT ID]],MasterData[],5,0)</f>
        <v>13</v>
      </c>
      <c r="K419" s="3">
        <f>VLOOKUP(InputData[[#This Row],[PRODUCT ID]],MasterData[],6,0)</f>
        <v>16.64</v>
      </c>
      <c r="L419" s="3">
        <f>InputData[[#This Row],[BUYING PRIZE]]*InputData[[#This Row],[QUANTITY]]</f>
        <v>26</v>
      </c>
      <c r="M419" s="3">
        <f>InputData[[#This Row],[SELLING PRICE]]*InputData[[#This Row],[QUANTITY]]*(1-InputData[[#This Row],[DISCOUNT %]])</f>
        <v>33.28</v>
      </c>
      <c r="N419" s="1">
        <f>DAY(InputData[[#This Row],[DATE]])</f>
        <v>8</v>
      </c>
      <c r="O419" s="1" t="str">
        <f>TEXT(InputData[[#This Row],[DATE]],"mmm")</f>
        <v>Aug</v>
      </c>
      <c r="P419" s="1">
        <f>YEAR(InputData[[#This Row],[DATE]])</f>
        <v>2022</v>
      </c>
    </row>
    <row r="420" spans="1:16" x14ac:dyDescent="0.3">
      <c r="A420" s="2">
        <v>44781</v>
      </c>
      <c r="B420" s="1" t="s">
        <v>76</v>
      </c>
      <c r="C420">
        <v>12</v>
      </c>
      <c r="D420" s="1" t="s">
        <v>113</v>
      </c>
      <c r="E420" s="1" t="s">
        <v>112</v>
      </c>
      <c r="F420">
        <v>0</v>
      </c>
      <c r="G420" s="1" t="str">
        <f>VLOOKUP(InputData[[#This Row],[PRODUCT ID]],MasterData[],2,0)</f>
        <v>Product32</v>
      </c>
      <c r="H420" s="1" t="str">
        <f>VLOOKUP(InputData[[#This Row],[PRODUCT ID]],MasterData[],3,0)</f>
        <v>Category04</v>
      </c>
      <c r="I420" s="1" t="str">
        <f>VLOOKUP(InputData[[#This Row],[PRODUCT ID]],MasterData[],4,0)</f>
        <v>Kg</v>
      </c>
      <c r="J420" s="3">
        <f>VLOOKUP(InputData[[#This Row],[PRODUCT ID]],MasterData[],5,0)</f>
        <v>89</v>
      </c>
      <c r="K420" s="3">
        <f>VLOOKUP(InputData[[#This Row],[PRODUCT ID]],MasterData[],6,0)</f>
        <v>117.48</v>
      </c>
      <c r="L420" s="3">
        <f>InputData[[#This Row],[BUYING PRIZE]]*InputData[[#This Row],[QUANTITY]]</f>
        <v>1068</v>
      </c>
      <c r="M420" s="3">
        <f>InputData[[#This Row],[SELLING PRICE]]*InputData[[#This Row],[QUANTITY]]*(1-InputData[[#This Row],[DISCOUNT %]])</f>
        <v>1409.76</v>
      </c>
      <c r="N420" s="1">
        <f>DAY(InputData[[#This Row],[DATE]])</f>
        <v>8</v>
      </c>
      <c r="O420" s="1" t="str">
        <f>TEXT(InputData[[#This Row],[DATE]],"mmm")</f>
        <v>Aug</v>
      </c>
      <c r="P420" s="1">
        <f>YEAR(InputData[[#This Row],[DATE]])</f>
        <v>2022</v>
      </c>
    </row>
    <row r="421" spans="1:16" x14ac:dyDescent="0.3">
      <c r="A421" s="2">
        <v>44781</v>
      </c>
      <c r="B421" s="1" t="s">
        <v>53</v>
      </c>
      <c r="C421">
        <v>11</v>
      </c>
      <c r="D421" s="1" t="s">
        <v>113</v>
      </c>
      <c r="E421" s="1" t="s">
        <v>112</v>
      </c>
      <c r="F421">
        <v>0</v>
      </c>
      <c r="G421" s="1" t="str">
        <f>VLOOKUP(InputData[[#This Row],[PRODUCT ID]],MasterData[],2,0)</f>
        <v>Product21</v>
      </c>
      <c r="H421" s="1" t="str">
        <f>VLOOKUP(InputData[[#This Row],[PRODUCT ID]],MasterData[],3,0)</f>
        <v>Category03</v>
      </c>
      <c r="I421" s="1" t="str">
        <f>VLOOKUP(InputData[[#This Row],[PRODUCT ID]],MasterData[],4,0)</f>
        <v>Ft</v>
      </c>
      <c r="J421" s="3">
        <f>VLOOKUP(InputData[[#This Row],[PRODUCT ID]],MasterData[],5,0)</f>
        <v>126</v>
      </c>
      <c r="K421" s="3">
        <f>VLOOKUP(InputData[[#This Row],[PRODUCT ID]],MasterData[],6,0)</f>
        <v>162.54</v>
      </c>
      <c r="L421" s="3">
        <f>InputData[[#This Row],[BUYING PRIZE]]*InputData[[#This Row],[QUANTITY]]</f>
        <v>1386</v>
      </c>
      <c r="M421" s="3">
        <f>InputData[[#This Row],[SELLING PRICE]]*InputData[[#This Row],[QUANTITY]]*(1-InputData[[#This Row],[DISCOUNT %]])</f>
        <v>1787.9399999999998</v>
      </c>
      <c r="N421" s="1">
        <f>DAY(InputData[[#This Row],[DATE]])</f>
        <v>8</v>
      </c>
      <c r="O421" s="1" t="str">
        <f>TEXT(InputData[[#This Row],[DATE]],"mmm")</f>
        <v>Aug</v>
      </c>
      <c r="P421" s="1">
        <f>YEAR(InputData[[#This Row],[DATE]])</f>
        <v>2022</v>
      </c>
    </row>
    <row r="422" spans="1:16" x14ac:dyDescent="0.3">
      <c r="A422" s="2">
        <v>44787</v>
      </c>
      <c r="B422" s="1" t="s">
        <v>72</v>
      </c>
      <c r="C422">
        <v>14</v>
      </c>
      <c r="D422" s="1" t="s">
        <v>113</v>
      </c>
      <c r="E422" s="1" t="s">
        <v>112</v>
      </c>
      <c r="F422">
        <v>0</v>
      </c>
      <c r="G422" s="1" t="str">
        <f>VLOOKUP(InputData[[#This Row],[PRODUCT ID]],MasterData[],2,0)</f>
        <v>Product30</v>
      </c>
      <c r="H422" s="1" t="str">
        <f>VLOOKUP(InputData[[#This Row],[PRODUCT ID]],MasterData[],3,0)</f>
        <v>Category04</v>
      </c>
      <c r="I422" s="1" t="str">
        <f>VLOOKUP(InputData[[#This Row],[PRODUCT ID]],MasterData[],4,0)</f>
        <v>Ft</v>
      </c>
      <c r="J422" s="3">
        <f>VLOOKUP(InputData[[#This Row],[PRODUCT ID]],MasterData[],5,0)</f>
        <v>148</v>
      </c>
      <c r="K422" s="3">
        <f>VLOOKUP(InputData[[#This Row],[PRODUCT ID]],MasterData[],6,0)</f>
        <v>201.28</v>
      </c>
      <c r="L422" s="3">
        <f>InputData[[#This Row],[BUYING PRIZE]]*InputData[[#This Row],[QUANTITY]]</f>
        <v>2072</v>
      </c>
      <c r="M422" s="3">
        <f>InputData[[#This Row],[SELLING PRICE]]*InputData[[#This Row],[QUANTITY]]*(1-InputData[[#This Row],[DISCOUNT %]])</f>
        <v>2817.92</v>
      </c>
      <c r="N422" s="1">
        <f>DAY(InputData[[#This Row],[DATE]])</f>
        <v>14</v>
      </c>
      <c r="O422" s="1" t="str">
        <f>TEXT(InputData[[#This Row],[DATE]],"mmm")</f>
        <v>Aug</v>
      </c>
      <c r="P422" s="1">
        <f>YEAR(InputData[[#This Row],[DATE]])</f>
        <v>2022</v>
      </c>
    </row>
    <row r="423" spans="1:16" x14ac:dyDescent="0.3">
      <c r="A423" s="2">
        <v>44788</v>
      </c>
      <c r="B423" s="1" t="s">
        <v>32</v>
      </c>
      <c r="C423">
        <v>10</v>
      </c>
      <c r="D423" s="1" t="s">
        <v>110</v>
      </c>
      <c r="E423" s="1" t="s">
        <v>112</v>
      </c>
      <c r="F423">
        <v>0</v>
      </c>
      <c r="G423" s="1" t="str">
        <f>VLOOKUP(InputData[[#This Row],[PRODUCT ID]],MasterData[],2,0)</f>
        <v>Product11</v>
      </c>
      <c r="H423" s="1" t="str">
        <f>VLOOKUP(InputData[[#This Row],[PRODUCT ID]],MasterData[],3,0)</f>
        <v>Category02</v>
      </c>
      <c r="I423" s="1" t="str">
        <f>VLOOKUP(InputData[[#This Row],[PRODUCT ID]],MasterData[],4,0)</f>
        <v>Lt</v>
      </c>
      <c r="J423" s="3">
        <f>VLOOKUP(InputData[[#This Row],[PRODUCT ID]],MasterData[],5,0)</f>
        <v>44</v>
      </c>
      <c r="K423" s="3">
        <f>VLOOKUP(InputData[[#This Row],[PRODUCT ID]],MasterData[],6,0)</f>
        <v>48.4</v>
      </c>
      <c r="L423" s="3">
        <f>InputData[[#This Row],[BUYING PRIZE]]*InputData[[#This Row],[QUANTITY]]</f>
        <v>440</v>
      </c>
      <c r="M423" s="3">
        <f>InputData[[#This Row],[SELLING PRICE]]*InputData[[#This Row],[QUANTITY]]*(1-InputData[[#This Row],[DISCOUNT %]])</f>
        <v>484</v>
      </c>
      <c r="N423" s="1">
        <f>DAY(InputData[[#This Row],[DATE]])</f>
        <v>15</v>
      </c>
      <c r="O423" s="1" t="str">
        <f>TEXT(InputData[[#This Row],[DATE]],"mmm")</f>
        <v>Aug</v>
      </c>
      <c r="P423" s="1">
        <f>YEAR(InputData[[#This Row],[DATE]])</f>
        <v>2022</v>
      </c>
    </row>
    <row r="424" spans="1:16" x14ac:dyDescent="0.3">
      <c r="A424" s="2">
        <v>44788</v>
      </c>
      <c r="B424" s="1" t="s">
        <v>40</v>
      </c>
      <c r="C424">
        <v>7</v>
      </c>
      <c r="D424" s="1" t="s">
        <v>113</v>
      </c>
      <c r="E424" s="1" t="s">
        <v>111</v>
      </c>
      <c r="F424">
        <v>0</v>
      </c>
      <c r="G424" s="1" t="str">
        <f>VLOOKUP(InputData[[#This Row],[PRODUCT ID]],MasterData[],2,0)</f>
        <v>Product15</v>
      </c>
      <c r="H424" s="1" t="str">
        <f>VLOOKUP(InputData[[#This Row],[PRODUCT ID]],MasterData[],3,0)</f>
        <v>Category02</v>
      </c>
      <c r="I424" s="1" t="str">
        <f>VLOOKUP(InputData[[#This Row],[PRODUCT ID]],MasterData[],4,0)</f>
        <v>No.</v>
      </c>
      <c r="J424" s="3">
        <f>VLOOKUP(InputData[[#This Row],[PRODUCT ID]],MasterData[],5,0)</f>
        <v>12</v>
      </c>
      <c r="K424" s="3">
        <f>VLOOKUP(InputData[[#This Row],[PRODUCT ID]],MasterData[],6,0)</f>
        <v>15.719999999999999</v>
      </c>
      <c r="L424" s="3">
        <f>InputData[[#This Row],[BUYING PRIZE]]*InputData[[#This Row],[QUANTITY]]</f>
        <v>84</v>
      </c>
      <c r="M424" s="3">
        <f>InputData[[#This Row],[SELLING PRICE]]*InputData[[#This Row],[QUANTITY]]*(1-InputData[[#This Row],[DISCOUNT %]])</f>
        <v>110.03999999999999</v>
      </c>
      <c r="N424" s="1">
        <f>DAY(InputData[[#This Row],[DATE]])</f>
        <v>15</v>
      </c>
      <c r="O424" s="1" t="str">
        <f>TEXT(InputData[[#This Row],[DATE]],"mmm")</f>
        <v>Aug</v>
      </c>
      <c r="P424" s="1">
        <f>YEAR(InputData[[#This Row],[DATE]])</f>
        <v>2022</v>
      </c>
    </row>
    <row r="425" spans="1:16" x14ac:dyDescent="0.3">
      <c r="A425" s="2">
        <v>44791</v>
      </c>
      <c r="B425" s="1" t="s">
        <v>70</v>
      </c>
      <c r="C425">
        <v>8</v>
      </c>
      <c r="D425" s="1" t="s">
        <v>111</v>
      </c>
      <c r="E425" s="1" t="s">
        <v>111</v>
      </c>
      <c r="F425">
        <v>0</v>
      </c>
      <c r="G425" s="1" t="str">
        <f>VLOOKUP(InputData[[#This Row],[PRODUCT ID]],MasterData[],2,0)</f>
        <v>Product29</v>
      </c>
      <c r="H425" s="1" t="str">
        <f>VLOOKUP(InputData[[#This Row],[PRODUCT ID]],MasterData[],3,0)</f>
        <v>Category04</v>
      </c>
      <c r="I425" s="1" t="str">
        <f>VLOOKUP(InputData[[#This Row],[PRODUCT ID]],MasterData[],4,0)</f>
        <v>Lt</v>
      </c>
      <c r="J425" s="3">
        <f>VLOOKUP(InputData[[#This Row],[PRODUCT ID]],MasterData[],5,0)</f>
        <v>47</v>
      </c>
      <c r="K425" s="3">
        <f>VLOOKUP(InputData[[#This Row],[PRODUCT ID]],MasterData[],6,0)</f>
        <v>53.11</v>
      </c>
      <c r="L425" s="3">
        <f>InputData[[#This Row],[BUYING PRIZE]]*InputData[[#This Row],[QUANTITY]]</f>
        <v>376</v>
      </c>
      <c r="M425" s="3">
        <f>InputData[[#This Row],[SELLING PRICE]]*InputData[[#This Row],[QUANTITY]]*(1-InputData[[#This Row],[DISCOUNT %]])</f>
        <v>424.88</v>
      </c>
      <c r="N425" s="1">
        <f>DAY(InputData[[#This Row],[DATE]])</f>
        <v>18</v>
      </c>
      <c r="O425" s="1" t="str">
        <f>TEXT(InputData[[#This Row],[DATE]],"mmm")</f>
        <v>Aug</v>
      </c>
      <c r="P425" s="1">
        <f>YEAR(InputData[[#This Row],[DATE]])</f>
        <v>2022</v>
      </c>
    </row>
    <row r="426" spans="1:16" x14ac:dyDescent="0.3">
      <c r="A426" s="2">
        <v>44791</v>
      </c>
      <c r="B426" s="1" t="s">
        <v>29</v>
      </c>
      <c r="C426">
        <v>2</v>
      </c>
      <c r="D426" s="1" t="s">
        <v>111</v>
      </c>
      <c r="E426" s="1" t="s">
        <v>112</v>
      </c>
      <c r="F426">
        <v>0</v>
      </c>
      <c r="G426" s="1" t="str">
        <f>VLOOKUP(InputData[[#This Row],[PRODUCT ID]],MasterData[],2,0)</f>
        <v>Product10</v>
      </c>
      <c r="H426" s="1" t="str">
        <f>VLOOKUP(InputData[[#This Row],[PRODUCT ID]],MasterData[],3,0)</f>
        <v>Category02</v>
      </c>
      <c r="I426" s="1" t="str">
        <f>VLOOKUP(InputData[[#This Row],[PRODUCT ID]],MasterData[],4,0)</f>
        <v>Ft</v>
      </c>
      <c r="J426" s="3">
        <f>VLOOKUP(InputData[[#This Row],[PRODUCT ID]],MasterData[],5,0)</f>
        <v>148</v>
      </c>
      <c r="K426" s="3">
        <f>VLOOKUP(InputData[[#This Row],[PRODUCT ID]],MasterData[],6,0)</f>
        <v>164.28</v>
      </c>
      <c r="L426" s="3">
        <f>InputData[[#This Row],[BUYING PRIZE]]*InputData[[#This Row],[QUANTITY]]</f>
        <v>296</v>
      </c>
      <c r="M426" s="3">
        <f>InputData[[#This Row],[SELLING PRICE]]*InputData[[#This Row],[QUANTITY]]*(1-InputData[[#This Row],[DISCOUNT %]])</f>
        <v>328.56</v>
      </c>
      <c r="N426" s="1">
        <f>DAY(InputData[[#This Row],[DATE]])</f>
        <v>18</v>
      </c>
      <c r="O426" s="1" t="str">
        <f>TEXT(InputData[[#This Row],[DATE]],"mmm")</f>
        <v>Aug</v>
      </c>
      <c r="P426" s="1">
        <f>YEAR(InputData[[#This Row],[DATE]])</f>
        <v>2022</v>
      </c>
    </row>
    <row r="427" spans="1:16" x14ac:dyDescent="0.3">
      <c r="A427" s="2">
        <v>44792</v>
      </c>
      <c r="B427" s="1" t="s">
        <v>22</v>
      </c>
      <c r="C427">
        <v>3</v>
      </c>
      <c r="D427" s="1" t="s">
        <v>111</v>
      </c>
      <c r="E427" s="1" t="s">
        <v>111</v>
      </c>
      <c r="F427">
        <v>0</v>
      </c>
      <c r="G427" s="1" t="str">
        <f>VLOOKUP(InputData[[#This Row],[PRODUCT ID]],MasterData[],2,0)</f>
        <v>Product07</v>
      </c>
      <c r="H427" s="1" t="str">
        <f>VLOOKUP(InputData[[#This Row],[PRODUCT ID]],MasterData[],3,0)</f>
        <v>Category01</v>
      </c>
      <c r="I427" s="1" t="str">
        <f>VLOOKUP(InputData[[#This Row],[PRODUCT ID]],MasterData[],4,0)</f>
        <v>Lt</v>
      </c>
      <c r="J427" s="3">
        <f>VLOOKUP(InputData[[#This Row],[PRODUCT ID]],MasterData[],5,0)</f>
        <v>43</v>
      </c>
      <c r="K427" s="3">
        <f>VLOOKUP(InputData[[#This Row],[PRODUCT ID]],MasterData[],6,0)</f>
        <v>47.730000000000004</v>
      </c>
      <c r="L427" s="3">
        <f>InputData[[#This Row],[BUYING PRIZE]]*InputData[[#This Row],[QUANTITY]]</f>
        <v>129</v>
      </c>
      <c r="M427" s="3">
        <f>InputData[[#This Row],[SELLING PRICE]]*InputData[[#This Row],[QUANTITY]]*(1-InputData[[#This Row],[DISCOUNT %]])</f>
        <v>143.19</v>
      </c>
      <c r="N427" s="1">
        <f>DAY(InputData[[#This Row],[DATE]])</f>
        <v>19</v>
      </c>
      <c r="O427" s="1" t="str">
        <f>TEXT(InputData[[#This Row],[DATE]],"mmm")</f>
        <v>Aug</v>
      </c>
      <c r="P427" s="1">
        <f>YEAR(InputData[[#This Row],[DATE]])</f>
        <v>2022</v>
      </c>
    </row>
    <row r="428" spans="1:16" x14ac:dyDescent="0.3">
      <c r="A428" s="2">
        <v>44793</v>
      </c>
      <c r="B428" s="1" t="s">
        <v>57</v>
      </c>
      <c r="C428">
        <v>13</v>
      </c>
      <c r="D428" s="1" t="s">
        <v>113</v>
      </c>
      <c r="E428" s="1" t="s">
        <v>111</v>
      </c>
      <c r="F428">
        <v>0</v>
      </c>
      <c r="G428" s="1" t="str">
        <f>VLOOKUP(InputData[[#This Row],[PRODUCT ID]],MasterData[],2,0)</f>
        <v>Product23</v>
      </c>
      <c r="H428" s="1" t="str">
        <f>VLOOKUP(InputData[[#This Row],[PRODUCT ID]],MasterData[],3,0)</f>
        <v>Category03</v>
      </c>
      <c r="I428" s="1" t="str">
        <f>VLOOKUP(InputData[[#This Row],[PRODUCT ID]],MasterData[],4,0)</f>
        <v>Ft</v>
      </c>
      <c r="J428" s="3">
        <f>VLOOKUP(InputData[[#This Row],[PRODUCT ID]],MasterData[],5,0)</f>
        <v>141</v>
      </c>
      <c r="K428" s="3">
        <f>VLOOKUP(InputData[[#This Row],[PRODUCT ID]],MasterData[],6,0)</f>
        <v>149.46</v>
      </c>
      <c r="L428" s="3">
        <f>InputData[[#This Row],[BUYING PRIZE]]*InputData[[#This Row],[QUANTITY]]</f>
        <v>1833</v>
      </c>
      <c r="M428" s="3">
        <f>InputData[[#This Row],[SELLING PRICE]]*InputData[[#This Row],[QUANTITY]]*(1-InputData[[#This Row],[DISCOUNT %]])</f>
        <v>1942.98</v>
      </c>
      <c r="N428" s="1">
        <f>DAY(InputData[[#This Row],[DATE]])</f>
        <v>20</v>
      </c>
      <c r="O428" s="1" t="str">
        <f>TEXT(InputData[[#This Row],[DATE]],"mmm")</f>
        <v>Aug</v>
      </c>
      <c r="P428" s="1">
        <f>YEAR(InputData[[#This Row],[DATE]])</f>
        <v>2022</v>
      </c>
    </row>
    <row r="429" spans="1:16" x14ac:dyDescent="0.3">
      <c r="A429" s="2">
        <v>44793</v>
      </c>
      <c r="B429" s="1" t="s">
        <v>78</v>
      </c>
      <c r="C429">
        <v>14</v>
      </c>
      <c r="D429" s="1" t="s">
        <v>113</v>
      </c>
      <c r="E429" s="1" t="s">
        <v>111</v>
      </c>
      <c r="F429">
        <v>0</v>
      </c>
      <c r="G429" s="1" t="str">
        <f>VLOOKUP(InputData[[#This Row],[PRODUCT ID]],MasterData[],2,0)</f>
        <v>Product33</v>
      </c>
      <c r="H429" s="1" t="str">
        <f>VLOOKUP(InputData[[#This Row],[PRODUCT ID]],MasterData[],3,0)</f>
        <v>Category04</v>
      </c>
      <c r="I429" s="1" t="str">
        <f>VLOOKUP(InputData[[#This Row],[PRODUCT ID]],MasterData[],4,0)</f>
        <v>Kg</v>
      </c>
      <c r="J429" s="3">
        <f>VLOOKUP(InputData[[#This Row],[PRODUCT ID]],MasterData[],5,0)</f>
        <v>95</v>
      </c>
      <c r="K429" s="3">
        <f>VLOOKUP(InputData[[#This Row],[PRODUCT ID]],MasterData[],6,0)</f>
        <v>119.7</v>
      </c>
      <c r="L429" s="3">
        <f>InputData[[#This Row],[BUYING PRIZE]]*InputData[[#This Row],[QUANTITY]]</f>
        <v>1330</v>
      </c>
      <c r="M429" s="3">
        <f>InputData[[#This Row],[SELLING PRICE]]*InputData[[#This Row],[QUANTITY]]*(1-InputData[[#This Row],[DISCOUNT %]])</f>
        <v>1675.8</v>
      </c>
      <c r="N429" s="1">
        <f>DAY(InputData[[#This Row],[DATE]])</f>
        <v>20</v>
      </c>
      <c r="O429" s="1" t="str">
        <f>TEXT(InputData[[#This Row],[DATE]],"mmm")</f>
        <v>Aug</v>
      </c>
      <c r="P429" s="1">
        <f>YEAR(InputData[[#This Row],[DATE]])</f>
        <v>2022</v>
      </c>
    </row>
    <row r="430" spans="1:16" x14ac:dyDescent="0.3">
      <c r="A430" s="2">
        <v>44794</v>
      </c>
      <c r="B430" s="1" t="s">
        <v>42</v>
      </c>
      <c r="C430">
        <v>4</v>
      </c>
      <c r="D430" s="1" t="s">
        <v>113</v>
      </c>
      <c r="E430" s="1" t="s">
        <v>111</v>
      </c>
      <c r="F430">
        <v>0</v>
      </c>
      <c r="G430" s="1" t="str">
        <f>VLOOKUP(InputData[[#This Row],[PRODUCT ID]],MasterData[],2,0)</f>
        <v>Product16</v>
      </c>
      <c r="H430" s="1" t="str">
        <f>VLOOKUP(InputData[[#This Row],[PRODUCT ID]],MasterData[],3,0)</f>
        <v>Category02</v>
      </c>
      <c r="I430" s="1" t="str">
        <f>VLOOKUP(InputData[[#This Row],[PRODUCT ID]],MasterData[],4,0)</f>
        <v>No.</v>
      </c>
      <c r="J430" s="3">
        <f>VLOOKUP(InputData[[#This Row],[PRODUCT ID]],MasterData[],5,0)</f>
        <v>13</v>
      </c>
      <c r="K430" s="3">
        <f>VLOOKUP(InputData[[#This Row],[PRODUCT ID]],MasterData[],6,0)</f>
        <v>16.64</v>
      </c>
      <c r="L430" s="3">
        <f>InputData[[#This Row],[BUYING PRIZE]]*InputData[[#This Row],[QUANTITY]]</f>
        <v>52</v>
      </c>
      <c r="M430" s="3">
        <f>InputData[[#This Row],[SELLING PRICE]]*InputData[[#This Row],[QUANTITY]]*(1-InputData[[#This Row],[DISCOUNT %]])</f>
        <v>66.56</v>
      </c>
      <c r="N430" s="1">
        <f>DAY(InputData[[#This Row],[DATE]])</f>
        <v>21</v>
      </c>
      <c r="O430" s="1" t="str">
        <f>TEXT(InputData[[#This Row],[DATE]],"mmm")</f>
        <v>Aug</v>
      </c>
      <c r="P430" s="1">
        <f>YEAR(InputData[[#This Row],[DATE]])</f>
        <v>2022</v>
      </c>
    </row>
    <row r="431" spans="1:16" x14ac:dyDescent="0.3">
      <c r="A431" s="2">
        <v>44796</v>
      </c>
      <c r="B431" s="1" t="s">
        <v>101</v>
      </c>
      <c r="C431">
        <v>11</v>
      </c>
      <c r="D431" s="1" t="s">
        <v>111</v>
      </c>
      <c r="E431" s="1" t="s">
        <v>111</v>
      </c>
      <c r="F431">
        <v>0</v>
      </c>
      <c r="G431" s="1" t="str">
        <f>VLOOKUP(InputData[[#This Row],[PRODUCT ID]],MasterData[],2,0)</f>
        <v>Product44</v>
      </c>
      <c r="H431" s="1" t="str">
        <f>VLOOKUP(InputData[[#This Row],[PRODUCT ID]],MasterData[],3,0)</f>
        <v>Category05</v>
      </c>
      <c r="I431" s="1" t="str">
        <f>VLOOKUP(InputData[[#This Row],[PRODUCT ID]],MasterData[],4,0)</f>
        <v>Kg</v>
      </c>
      <c r="J431" s="3">
        <f>VLOOKUP(InputData[[#This Row],[PRODUCT ID]],MasterData[],5,0)</f>
        <v>76</v>
      </c>
      <c r="K431" s="3">
        <f>VLOOKUP(InputData[[#This Row],[PRODUCT ID]],MasterData[],6,0)</f>
        <v>82.08</v>
      </c>
      <c r="L431" s="3">
        <f>InputData[[#This Row],[BUYING PRIZE]]*InputData[[#This Row],[QUANTITY]]</f>
        <v>836</v>
      </c>
      <c r="M431" s="3">
        <f>InputData[[#This Row],[SELLING PRICE]]*InputData[[#This Row],[QUANTITY]]*(1-InputData[[#This Row],[DISCOUNT %]])</f>
        <v>902.88</v>
      </c>
      <c r="N431" s="1">
        <f>DAY(InputData[[#This Row],[DATE]])</f>
        <v>23</v>
      </c>
      <c r="O431" s="1" t="str">
        <f>TEXT(InputData[[#This Row],[DATE]],"mmm")</f>
        <v>Aug</v>
      </c>
      <c r="P431" s="1">
        <f>YEAR(InputData[[#This Row],[DATE]])</f>
        <v>2022</v>
      </c>
    </row>
    <row r="432" spans="1:16" x14ac:dyDescent="0.3">
      <c r="A432" s="2">
        <v>44796</v>
      </c>
      <c r="B432" s="1" t="s">
        <v>70</v>
      </c>
      <c r="C432">
        <v>14</v>
      </c>
      <c r="D432" s="1" t="s">
        <v>113</v>
      </c>
      <c r="E432" s="1" t="s">
        <v>112</v>
      </c>
      <c r="F432">
        <v>0</v>
      </c>
      <c r="G432" s="1" t="str">
        <f>VLOOKUP(InputData[[#This Row],[PRODUCT ID]],MasterData[],2,0)</f>
        <v>Product29</v>
      </c>
      <c r="H432" s="1" t="str">
        <f>VLOOKUP(InputData[[#This Row],[PRODUCT ID]],MasterData[],3,0)</f>
        <v>Category04</v>
      </c>
      <c r="I432" s="1" t="str">
        <f>VLOOKUP(InputData[[#This Row],[PRODUCT ID]],MasterData[],4,0)</f>
        <v>Lt</v>
      </c>
      <c r="J432" s="3">
        <f>VLOOKUP(InputData[[#This Row],[PRODUCT ID]],MasterData[],5,0)</f>
        <v>47</v>
      </c>
      <c r="K432" s="3">
        <f>VLOOKUP(InputData[[#This Row],[PRODUCT ID]],MasterData[],6,0)</f>
        <v>53.11</v>
      </c>
      <c r="L432" s="3">
        <f>InputData[[#This Row],[BUYING PRIZE]]*InputData[[#This Row],[QUANTITY]]</f>
        <v>658</v>
      </c>
      <c r="M432" s="3">
        <f>InputData[[#This Row],[SELLING PRICE]]*InputData[[#This Row],[QUANTITY]]*(1-InputData[[#This Row],[DISCOUNT %]])</f>
        <v>743.54</v>
      </c>
      <c r="N432" s="1">
        <f>DAY(InputData[[#This Row],[DATE]])</f>
        <v>23</v>
      </c>
      <c r="O432" s="1" t="str">
        <f>TEXT(InputData[[#This Row],[DATE]],"mmm")</f>
        <v>Aug</v>
      </c>
      <c r="P432" s="1">
        <f>YEAR(InputData[[#This Row],[DATE]])</f>
        <v>2022</v>
      </c>
    </row>
    <row r="433" spans="1:16" x14ac:dyDescent="0.3">
      <c r="A433" s="2">
        <v>44797</v>
      </c>
      <c r="B433" s="1" t="s">
        <v>17</v>
      </c>
      <c r="C433">
        <v>5</v>
      </c>
      <c r="D433" s="1" t="s">
        <v>113</v>
      </c>
      <c r="E433" s="1" t="s">
        <v>112</v>
      </c>
      <c r="F433">
        <v>0</v>
      </c>
      <c r="G433" s="1" t="str">
        <f>VLOOKUP(InputData[[#This Row],[PRODUCT ID]],MasterData[],2,0)</f>
        <v>Product05</v>
      </c>
      <c r="H433" s="1" t="str">
        <f>VLOOKUP(InputData[[#This Row],[PRODUCT ID]],MasterData[],3,0)</f>
        <v>Category01</v>
      </c>
      <c r="I433" s="1" t="str">
        <f>VLOOKUP(InputData[[#This Row],[PRODUCT ID]],MasterData[],4,0)</f>
        <v>Ft</v>
      </c>
      <c r="J433" s="3">
        <f>VLOOKUP(InputData[[#This Row],[PRODUCT ID]],MasterData[],5,0)</f>
        <v>133</v>
      </c>
      <c r="K433" s="3">
        <f>VLOOKUP(InputData[[#This Row],[PRODUCT ID]],MasterData[],6,0)</f>
        <v>155.61000000000001</v>
      </c>
      <c r="L433" s="3">
        <f>InputData[[#This Row],[BUYING PRIZE]]*InputData[[#This Row],[QUANTITY]]</f>
        <v>665</v>
      </c>
      <c r="M433" s="3">
        <f>InputData[[#This Row],[SELLING PRICE]]*InputData[[#This Row],[QUANTITY]]*(1-InputData[[#This Row],[DISCOUNT %]])</f>
        <v>778.05000000000007</v>
      </c>
      <c r="N433" s="1">
        <f>DAY(InputData[[#This Row],[DATE]])</f>
        <v>24</v>
      </c>
      <c r="O433" s="1" t="str">
        <f>TEXT(InputData[[#This Row],[DATE]],"mmm")</f>
        <v>Aug</v>
      </c>
      <c r="P433" s="1">
        <f>YEAR(InputData[[#This Row],[DATE]])</f>
        <v>2022</v>
      </c>
    </row>
    <row r="434" spans="1:16" x14ac:dyDescent="0.3">
      <c r="A434" s="2">
        <v>44799</v>
      </c>
      <c r="B434" s="1" t="s">
        <v>48</v>
      </c>
      <c r="C434">
        <v>13</v>
      </c>
      <c r="D434" s="1" t="s">
        <v>110</v>
      </c>
      <c r="E434" s="1" t="s">
        <v>112</v>
      </c>
      <c r="F434">
        <v>0</v>
      </c>
      <c r="G434" s="1" t="str">
        <f>VLOOKUP(InputData[[#This Row],[PRODUCT ID]],MasterData[],2,0)</f>
        <v>Product19</v>
      </c>
      <c r="H434" s="1" t="str">
        <f>VLOOKUP(InputData[[#This Row],[PRODUCT ID]],MasterData[],3,0)</f>
        <v>Category02</v>
      </c>
      <c r="I434" s="1" t="str">
        <f>VLOOKUP(InputData[[#This Row],[PRODUCT ID]],MasterData[],4,0)</f>
        <v>Ft</v>
      </c>
      <c r="J434" s="3">
        <f>VLOOKUP(InputData[[#This Row],[PRODUCT ID]],MasterData[],5,0)</f>
        <v>150</v>
      </c>
      <c r="K434" s="3">
        <f>VLOOKUP(InputData[[#This Row],[PRODUCT ID]],MasterData[],6,0)</f>
        <v>210</v>
      </c>
      <c r="L434" s="3">
        <f>InputData[[#This Row],[BUYING PRIZE]]*InputData[[#This Row],[QUANTITY]]</f>
        <v>1950</v>
      </c>
      <c r="M434" s="3">
        <f>InputData[[#This Row],[SELLING PRICE]]*InputData[[#This Row],[QUANTITY]]*(1-InputData[[#This Row],[DISCOUNT %]])</f>
        <v>2730</v>
      </c>
      <c r="N434" s="1">
        <f>DAY(InputData[[#This Row],[DATE]])</f>
        <v>26</v>
      </c>
      <c r="O434" s="1" t="str">
        <f>TEXT(InputData[[#This Row],[DATE]],"mmm")</f>
        <v>Aug</v>
      </c>
      <c r="P434" s="1">
        <f>YEAR(InputData[[#This Row],[DATE]])</f>
        <v>2022</v>
      </c>
    </row>
    <row r="435" spans="1:16" x14ac:dyDescent="0.3">
      <c r="A435" s="2">
        <v>44799</v>
      </c>
      <c r="B435" s="1" t="s">
        <v>86</v>
      </c>
      <c r="C435">
        <v>8</v>
      </c>
      <c r="D435" s="1" t="s">
        <v>111</v>
      </c>
      <c r="E435" s="1" t="s">
        <v>111</v>
      </c>
      <c r="F435">
        <v>0</v>
      </c>
      <c r="G435" s="1" t="str">
        <f>VLOOKUP(InputData[[#This Row],[PRODUCT ID]],MasterData[],2,0)</f>
        <v>Product37</v>
      </c>
      <c r="H435" s="1" t="str">
        <f>VLOOKUP(InputData[[#This Row],[PRODUCT ID]],MasterData[],3,0)</f>
        <v>Category05</v>
      </c>
      <c r="I435" s="1" t="str">
        <f>VLOOKUP(InputData[[#This Row],[PRODUCT ID]],MasterData[],4,0)</f>
        <v>Kg</v>
      </c>
      <c r="J435" s="3">
        <f>VLOOKUP(InputData[[#This Row],[PRODUCT ID]],MasterData[],5,0)</f>
        <v>67</v>
      </c>
      <c r="K435" s="3">
        <f>VLOOKUP(InputData[[#This Row],[PRODUCT ID]],MasterData[],6,0)</f>
        <v>85.76</v>
      </c>
      <c r="L435" s="3">
        <f>InputData[[#This Row],[BUYING PRIZE]]*InputData[[#This Row],[QUANTITY]]</f>
        <v>536</v>
      </c>
      <c r="M435" s="3">
        <f>InputData[[#This Row],[SELLING PRICE]]*InputData[[#This Row],[QUANTITY]]*(1-InputData[[#This Row],[DISCOUNT %]])</f>
        <v>686.08</v>
      </c>
      <c r="N435" s="1">
        <f>DAY(InputData[[#This Row],[DATE]])</f>
        <v>26</v>
      </c>
      <c r="O435" s="1" t="str">
        <f>TEXT(InputData[[#This Row],[DATE]],"mmm")</f>
        <v>Aug</v>
      </c>
      <c r="P435" s="1">
        <f>YEAR(InputData[[#This Row],[DATE]])</f>
        <v>2022</v>
      </c>
    </row>
    <row r="436" spans="1:16" x14ac:dyDescent="0.3">
      <c r="A436" s="2">
        <v>44800</v>
      </c>
      <c r="B436" s="1" t="s">
        <v>91</v>
      </c>
      <c r="C436">
        <v>15</v>
      </c>
      <c r="D436" s="1" t="s">
        <v>110</v>
      </c>
      <c r="E436" s="1" t="s">
        <v>111</v>
      </c>
      <c r="F436">
        <v>0</v>
      </c>
      <c r="G436" s="1" t="str">
        <f>VLOOKUP(InputData[[#This Row],[PRODUCT ID]],MasterData[],2,0)</f>
        <v>Product39</v>
      </c>
      <c r="H436" s="1" t="str">
        <f>VLOOKUP(InputData[[#This Row],[PRODUCT ID]],MasterData[],3,0)</f>
        <v>Category05</v>
      </c>
      <c r="I436" s="1" t="str">
        <f>VLOOKUP(InputData[[#This Row],[PRODUCT ID]],MasterData[],4,0)</f>
        <v>No.</v>
      </c>
      <c r="J436" s="3">
        <f>VLOOKUP(InputData[[#This Row],[PRODUCT ID]],MasterData[],5,0)</f>
        <v>37</v>
      </c>
      <c r="K436" s="3">
        <f>VLOOKUP(InputData[[#This Row],[PRODUCT ID]],MasterData[],6,0)</f>
        <v>42.55</v>
      </c>
      <c r="L436" s="3">
        <f>InputData[[#This Row],[BUYING PRIZE]]*InputData[[#This Row],[QUANTITY]]</f>
        <v>555</v>
      </c>
      <c r="M436" s="3">
        <f>InputData[[#This Row],[SELLING PRICE]]*InputData[[#This Row],[QUANTITY]]*(1-InputData[[#This Row],[DISCOUNT %]])</f>
        <v>638.25</v>
      </c>
      <c r="N436" s="1">
        <f>DAY(InputData[[#This Row],[DATE]])</f>
        <v>27</v>
      </c>
      <c r="O436" s="1" t="str">
        <f>TEXT(InputData[[#This Row],[DATE]],"mmm")</f>
        <v>Aug</v>
      </c>
      <c r="P436" s="1">
        <f>YEAR(InputData[[#This Row],[DATE]])</f>
        <v>2022</v>
      </c>
    </row>
    <row r="437" spans="1:16" x14ac:dyDescent="0.3">
      <c r="A437" s="2">
        <v>44801</v>
      </c>
      <c r="B437" s="1" t="s">
        <v>17</v>
      </c>
      <c r="C437">
        <v>9</v>
      </c>
      <c r="D437" s="1" t="s">
        <v>111</v>
      </c>
      <c r="E437" s="1" t="s">
        <v>111</v>
      </c>
      <c r="F437">
        <v>0</v>
      </c>
      <c r="G437" s="1" t="str">
        <f>VLOOKUP(InputData[[#This Row],[PRODUCT ID]],MasterData[],2,0)</f>
        <v>Product05</v>
      </c>
      <c r="H437" s="1" t="str">
        <f>VLOOKUP(InputData[[#This Row],[PRODUCT ID]],MasterData[],3,0)</f>
        <v>Category01</v>
      </c>
      <c r="I437" s="1" t="str">
        <f>VLOOKUP(InputData[[#This Row],[PRODUCT ID]],MasterData[],4,0)</f>
        <v>Ft</v>
      </c>
      <c r="J437" s="3">
        <f>VLOOKUP(InputData[[#This Row],[PRODUCT ID]],MasterData[],5,0)</f>
        <v>133</v>
      </c>
      <c r="K437" s="3">
        <f>VLOOKUP(InputData[[#This Row],[PRODUCT ID]],MasterData[],6,0)</f>
        <v>155.61000000000001</v>
      </c>
      <c r="L437" s="3">
        <f>InputData[[#This Row],[BUYING PRIZE]]*InputData[[#This Row],[QUANTITY]]</f>
        <v>1197</v>
      </c>
      <c r="M437" s="3">
        <f>InputData[[#This Row],[SELLING PRICE]]*InputData[[#This Row],[QUANTITY]]*(1-InputData[[#This Row],[DISCOUNT %]])</f>
        <v>1400.4900000000002</v>
      </c>
      <c r="N437" s="1">
        <f>DAY(InputData[[#This Row],[DATE]])</f>
        <v>28</v>
      </c>
      <c r="O437" s="1" t="str">
        <f>TEXT(InputData[[#This Row],[DATE]],"mmm")</f>
        <v>Aug</v>
      </c>
      <c r="P437" s="1">
        <f>YEAR(InputData[[#This Row],[DATE]])</f>
        <v>2022</v>
      </c>
    </row>
    <row r="438" spans="1:16" x14ac:dyDescent="0.3">
      <c r="A438" s="2">
        <v>44801</v>
      </c>
      <c r="B438" s="1" t="s">
        <v>91</v>
      </c>
      <c r="C438">
        <v>5</v>
      </c>
      <c r="D438" s="1" t="s">
        <v>113</v>
      </c>
      <c r="E438" s="1" t="s">
        <v>111</v>
      </c>
      <c r="F438">
        <v>0</v>
      </c>
      <c r="G438" s="1" t="str">
        <f>VLOOKUP(InputData[[#This Row],[PRODUCT ID]],MasterData[],2,0)</f>
        <v>Product39</v>
      </c>
      <c r="H438" s="1" t="str">
        <f>VLOOKUP(InputData[[#This Row],[PRODUCT ID]],MasterData[],3,0)</f>
        <v>Category05</v>
      </c>
      <c r="I438" s="1" t="str">
        <f>VLOOKUP(InputData[[#This Row],[PRODUCT ID]],MasterData[],4,0)</f>
        <v>No.</v>
      </c>
      <c r="J438" s="3">
        <f>VLOOKUP(InputData[[#This Row],[PRODUCT ID]],MasterData[],5,0)</f>
        <v>37</v>
      </c>
      <c r="K438" s="3">
        <f>VLOOKUP(InputData[[#This Row],[PRODUCT ID]],MasterData[],6,0)</f>
        <v>42.55</v>
      </c>
      <c r="L438" s="3">
        <f>InputData[[#This Row],[BUYING PRIZE]]*InputData[[#This Row],[QUANTITY]]</f>
        <v>185</v>
      </c>
      <c r="M438" s="3">
        <f>InputData[[#This Row],[SELLING PRICE]]*InputData[[#This Row],[QUANTITY]]*(1-InputData[[#This Row],[DISCOUNT %]])</f>
        <v>212.75</v>
      </c>
      <c r="N438" s="1">
        <f>DAY(InputData[[#This Row],[DATE]])</f>
        <v>28</v>
      </c>
      <c r="O438" s="1" t="str">
        <f>TEXT(InputData[[#This Row],[DATE]],"mmm")</f>
        <v>Aug</v>
      </c>
      <c r="P438" s="1">
        <f>YEAR(InputData[[#This Row],[DATE]])</f>
        <v>2022</v>
      </c>
    </row>
    <row r="439" spans="1:16" x14ac:dyDescent="0.3">
      <c r="A439" s="2">
        <v>44803</v>
      </c>
      <c r="B439" s="1" t="s">
        <v>20</v>
      </c>
      <c r="C439">
        <v>6</v>
      </c>
      <c r="D439" s="1" t="s">
        <v>111</v>
      </c>
      <c r="E439" s="1" t="s">
        <v>112</v>
      </c>
      <c r="F439">
        <v>0</v>
      </c>
      <c r="G439" s="1" t="str">
        <f>VLOOKUP(InputData[[#This Row],[PRODUCT ID]],MasterData[],2,0)</f>
        <v>Product06</v>
      </c>
      <c r="H439" s="1" t="str">
        <f>VLOOKUP(InputData[[#This Row],[PRODUCT ID]],MasterData[],3,0)</f>
        <v>Category01</v>
      </c>
      <c r="I439" s="1" t="str">
        <f>VLOOKUP(InputData[[#This Row],[PRODUCT ID]],MasterData[],4,0)</f>
        <v>Kg</v>
      </c>
      <c r="J439" s="3">
        <f>VLOOKUP(InputData[[#This Row],[PRODUCT ID]],MasterData[],5,0)</f>
        <v>75</v>
      </c>
      <c r="K439" s="3">
        <f>VLOOKUP(InputData[[#This Row],[PRODUCT ID]],MasterData[],6,0)</f>
        <v>85.5</v>
      </c>
      <c r="L439" s="3">
        <f>InputData[[#This Row],[BUYING PRIZE]]*InputData[[#This Row],[QUANTITY]]</f>
        <v>450</v>
      </c>
      <c r="M439" s="3">
        <f>InputData[[#This Row],[SELLING PRICE]]*InputData[[#This Row],[QUANTITY]]*(1-InputData[[#This Row],[DISCOUNT %]])</f>
        <v>513</v>
      </c>
      <c r="N439" s="1">
        <f>DAY(InputData[[#This Row],[DATE]])</f>
        <v>30</v>
      </c>
      <c r="O439" s="1" t="str">
        <f>TEXT(InputData[[#This Row],[DATE]],"mmm")</f>
        <v>Aug</v>
      </c>
      <c r="P439" s="1">
        <f>YEAR(InputData[[#This Row],[DATE]])</f>
        <v>2022</v>
      </c>
    </row>
    <row r="440" spans="1:16" x14ac:dyDescent="0.3">
      <c r="A440" s="2">
        <v>44803</v>
      </c>
      <c r="B440" s="1" t="s">
        <v>99</v>
      </c>
      <c r="C440">
        <v>6</v>
      </c>
      <c r="D440" s="1" t="s">
        <v>113</v>
      </c>
      <c r="E440" s="1" t="s">
        <v>112</v>
      </c>
      <c r="F440">
        <v>0</v>
      </c>
      <c r="G440" s="1" t="str">
        <f>VLOOKUP(InputData[[#This Row],[PRODUCT ID]],MasterData[],2,0)</f>
        <v>Product43</v>
      </c>
      <c r="H440" s="1" t="str">
        <f>VLOOKUP(InputData[[#This Row],[PRODUCT ID]],MasterData[],3,0)</f>
        <v>Category05</v>
      </c>
      <c r="I440" s="1" t="str">
        <f>VLOOKUP(InputData[[#This Row],[PRODUCT ID]],MasterData[],4,0)</f>
        <v>Kg</v>
      </c>
      <c r="J440" s="3">
        <f>VLOOKUP(InputData[[#This Row],[PRODUCT ID]],MasterData[],5,0)</f>
        <v>67</v>
      </c>
      <c r="K440" s="3">
        <f>VLOOKUP(InputData[[#This Row],[PRODUCT ID]],MasterData[],6,0)</f>
        <v>83.08</v>
      </c>
      <c r="L440" s="3">
        <f>InputData[[#This Row],[BUYING PRIZE]]*InputData[[#This Row],[QUANTITY]]</f>
        <v>402</v>
      </c>
      <c r="M440" s="3">
        <f>InputData[[#This Row],[SELLING PRICE]]*InputData[[#This Row],[QUANTITY]]*(1-InputData[[#This Row],[DISCOUNT %]])</f>
        <v>498.48</v>
      </c>
      <c r="N440" s="1">
        <f>DAY(InputData[[#This Row],[DATE]])</f>
        <v>30</v>
      </c>
      <c r="O440" s="1" t="str">
        <f>TEXT(InputData[[#This Row],[DATE]],"mmm")</f>
        <v>Aug</v>
      </c>
      <c r="P440" s="1">
        <f>YEAR(InputData[[#This Row],[DATE]])</f>
        <v>2022</v>
      </c>
    </row>
    <row r="441" spans="1:16" x14ac:dyDescent="0.3">
      <c r="A441" s="2">
        <v>44803</v>
      </c>
      <c r="B441" s="1" t="s">
        <v>61</v>
      </c>
      <c r="C441">
        <v>5</v>
      </c>
      <c r="D441" s="1" t="s">
        <v>113</v>
      </c>
      <c r="E441" s="1" t="s">
        <v>112</v>
      </c>
      <c r="F441">
        <v>0</v>
      </c>
      <c r="G441" s="1" t="str">
        <f>VLOOKUP(InputData[[#This Row],[PRODUCT ID]],MasterData[],2,0)</f>
        <v>Product25</v>
      </c>
      <c r="H441" s="1" t="str">
        <f>VLOOKUP(InputData[[#This Row],[PRODUCT ID]],MasterData[],3,0)</f>
        <v>Category03</v>
      </c>
      <c r="I441" s="1" t="str">
        <f>VLOOKUP(InputData[[#This Row],[PRODUCT ID]],MasterData[],4,0)</f>
        <v>No.</v>
      </c>
      <c r="J441" s="3">
        <f>VLOOKUP(InputData[[#This Row],[PRODUCT ID]],MasterData[],5,0)</f>
        <v>7</v>
      </c>
      <c r="K441" s="3">
        <f>VLOOKUP(InputData[[#This Row],[PRODUCT ID]],MasterData[],6,0)</f>
        <v>8.33</v>
      </c>
      <c r="L441" s="3">
        <f>InputData[[#This Row],[BUYING PRIZE]]*InputData[[#This Row],[QUANTITY]]</f>
        <v>35</v>
      </c>
      <c r="M441" s="3">
        <f>InputData[[#This Row],[SELLING PRICE]]*InputData[[#This Row],[QUANTITY]]*(1-InputData[[#This Row],[DISCOUNT %]])</f>
        <v>41.65</v>
      </c>
      <c r="N441" s="1">
        <f>DAY(InputData[[#This Row],[DATE]])</f>
        <v>30</v>
      </c>
      <c r="O441" s="1" t="str">
        <f>TEXT(InputData[[#This Row],[DATE]],"mmm")</f>
        <v>Aug</v>
      </c>
      <c r="P441" s="1">
        <f>YEAR(InputData[[#This Row],[DATE]])</f>
        <v>2022</v>
      </c>
    </row>
    <row r="442" spans="1:16" x14ac:dyDescent="0.3">
      <c r="A442" s="2">
        <v>44804</v>
      </c>
      <c r="B442" s="1" t="s">
        <v>40</v>
      </c>
      <c r="C442">
        <v>13</v>
      </c>
      <c r="D442" s="1" t="s">
        <v>113</v>
      </c>
      <c r="E442" s="1" t="s">
        <v>112</v>
      </c>
      <c r="F442">
        <v>0</v>
      </c>
      <c r="G442" s="1" t="str">
        <f>VLOOKUP(InputData[[#This Row],[PRODUCT ID]],MasterData[],2,0)</f>
        <v>Product15</v>
      </c>
      <c r="H442" s="1" t="str">
        <f>VLOOKUP(InputData[[#This Row],[PRODUCT ID]],MasterData[],3,0)</f>
        <v>Category02</v>
      </c>
      <c r="I442" s="1" t="str">
        <f>VLOOKUP(InputData[[#This Row],[PRODUCT ID]],MasterData[],4,0)</f>
        <v>No.</v>
      </c>
      <c r="J442" s="3">
        <f>VLOOKUP(InputData[[#This Row],[PRODUCT ID]],MasterData[],5,0)</f>
        <v>12</v>
      </c>
      <c r="K442" s="3">
        <f>VLOOKUP(InputData[[#This Row],[PRODUCT ID]],MasterData[],6,0)</f>
        <v>15.719999999999999</v>
      </c>
      <c r="L442" s="3">
        <f>InputData[[#This Row],[BUYING PRIZE]]*InputData[[#This Row],[QUANTITY]]</f>
        <v>156</v>
      </c>
      <c r="M442" s="3">
        <f>InputData[[#This Row],[SELLING PRICE]]*InputData[[#This Row],[QUANTITY]]*(1-InputData[[#This Row],[DISCOUNT %]])</f>
        <v>204.35999999999999</v>
      </c>
      <c r="N442" s="1">
        <f>DAY(InputData[[#This Row],[DATE]])</f>
        <v>31</v>
      </c>
      <c r="O442" s="1" t="str">
        <f>TEXT(InputData[[#This Row],[DATE]],"mmm")</f>
        <v>Aug</v>
      </c>
      <c r="P442" s="1">
        <f>YEAR(InputData[[#This Row],[DATE]])</f>
        <v>2022</v>
      </c>
    </row>
    <row r="443" spans="1:16" x14ac:dyDescent="0.3">
      <c r="A443" s="2">
        <v>44808</v>
      </c>
      <c r="B443" s="1" t="s">
        <v>10</v>
      </c>
      <c r="C443">
        <v>1</v>
      </c>
      <c r="D443" s="1" t="s">
        <v>113</v>
      </c>
      <c r="E443" s="1" t="s">
        <v>112</v>
      </c>
      <c r="F443">
        <v>0</v>
      </c>
      <c r="G443" s="1" t="str">
        <f>VLOOKUP(InputData[[#This Row],[PRODUCT ID]],MasterData[],2,0)</f>
        <v>Product02</v>
      </c>
      <c r="H443" s="1" t="str">
        <f>VLOOKUP(InputData[[#This Row],[PRODUCT ID]],MasterData[],3,0)</f>
        <v>Category01</v>
      </c>
      <c r="I443" s="1" t="str">
        <f>VLOOKUP(InputData[[#This Row],[PRODUCT ID]],MasterData[],4,0)</f>
        <v>Kg</v>
      </c>
      <c r="J443" s="3">
        <f>VLOOKUP(InputData[[#This Row],[PRODUCT ID]],MasterData[],5,0)</f>
        <v>105</v>
      </c>
      <c r="K443" s="3">
        <f>VLOOKUP(InputData[[#This Row],[PRODUCT ID]],MasterData[],6,0)</f>
        <v>142.80000000000001</v>
      </c>
      <c r="L443" s="3">
        <f>InputData[[#This Row],[BUYING PRIZE]]*InputData[[#This Row],[QUANTITY]]</f>
        <v>105</v>
      </c>
      <c r="M443" s="3">
        <f>InputData[[#This Row],[SELLING PRICE]]*InputData[[#This Row],[QUANTITY]]*(1-InputData[[#This Row],[DISCOUNT %]])</f>
        <v>142.80000000000001</v>
      </c>
      <c r="N443" s="1">
        <f>DAY(InputData[[#This Row],[DATE]])</f>
        <v>4</v>
      </c>
      <c r="O443" s="1" t="str">
        <f>TEXT(InputData[[#This Row],[DATE]],"mmm")</f>
        <v>Sep</v>
      </c>
      <c r="P443" s="1">
        <f>YEAR(InputData[[#This Row],[DATE]])</f>
        <v>2022</v>
      </c>
    </row>
    <row r="444" spans="1:16" x14ac:dyDescent="0.3">
      <c r="A444" s="2">
        <v>44810</v>
      </c>
      <c r="B444" s="1" t="s">
        <v>17</v>
      </c>
      <c r="C444">
        <v>12</v>
      </c>
      <c r="D444" s="1" t="s">
        <v>110</v>
      </c>
      <c r="E444" s="1" t="s">
        <v>111</v>
      </c>
      <c r="F444">
        <v>0</v>
      </c>
      <c r="G444" s="1" t="str">
        <f>VLOOKUP(InputData[[#This Row],[PRODUCT ID]],MasterData[],2,0)</f>
        <v>Product05</v>
      </c>
      <c r="H444" s="1" t="str">
        <f>VLOOKUP(InputData[[#This Row],[PRODUCT ID]],MasterData[],3,0)</f>
        <v>Category01</v>
      </c>
      <c r="I444" s="1" t="str">
        <f>VLOOKUP(InputData[[#This Row],[PRODUCT ID]],MasterData[],4,0)</f>
        <v>Ft</v>
      </c>
      <c r="J444" s="3">
        <f>VLOOKUP(InputData[[#This Row],[PRODUCT ID]],MasterData[],5,0)</f>
        <v>133</v>
      </c>
      <c r="K444" s="3">
        <f>VLOOKUP(InputData[[#This Row],[PRODUCT ID]],MasterData[],6,0)</f>
        <v>155.61000000000001</v>
      </c>
      <c r="L444" s="3">
        <f>InputData[[#This Row],[BUYING PRIZE]]*InputData[[#This Row],[QUANTITY]]</f>
        <v>1596</v>
      </c>
      <c r="M444" s="3">
        <f>InputData[[#This Row],[SELLING PRICE]]*InputData[[#This Row],[QUANTITY]]*(1-InputData[[#This Row],[DISCOUNT %]])</f>
        <v>1867.3200000000002</v>
      </c>
      <c r="N444" s="1">
        <f>DAY(InputData[[#This Row],[DATE]])</f>
        <v>6</v>
      </c>
      <c r="O444" s="1" t="str">
        <f>TEXT(InputData[[#This Row],[DATE]],"mmm")</f>
        <v>Sep</v>
      </c>
      <c r="P444" s="1">
        <f>YEAR(InputData[[#This Row],[DATE]])</f>
        <v>2022</v>
      </c>
    </row>
    <row r="445" spans="1:16" x14ac:dyDescent="0.3">
      <c r="A445" s="2">
        <v>44813</v>
      </c>
      <c r="B445" s="1" t="s">
        <v>95</v>
      </c>
      <c r="C445">
        <v>9</v>
      </c>
      <c r="D445" s="1" t="s">
        <v>113</v>
      </c>
      <c r="E445" s="1" t="s">
        <v>111</v>
      </c>
      <c r="F445">
        <v>0</v>
      </c>
      <c r="G445" s="1" t="str">
        <f>VLOOKUP(InputData[[#This Row],[PRODUCT ID]],MasterData[],2,0)</f>
        <v>Product41</v>
      </c>
      <c r="H445" s="1" t="str">
        <f>VLOOKUP(InputData[[#This Row],[PRODUCT ID]],MasterData[],3,0)</f>
        <v>Category05</v>
      </c>
      <c r="I445" s="1" t="str">
        <f>VLOOKUP(InputData[[#This Row],[PRODUCT ID]],MasterData[],4,0)</f>
        <v>Ft</v>
      </c>
      <c r="J445" s="3">
        <f>VLOOKUP(InputData[[#This Row],[PRODUCT ID]],MasterData[],5,0)</f>
        <v>138</v>
      </c>
      <c r="K445" s="3">
        <f>VLOOKUP(InputData[[#This Row],[PRODUCT ID]],MasterData[],6,0)</f>
        <v>173.88</v>
      </c>
      <c r="L445" s="3">
        <f>InputData[[#This Row],[BUYING PRIZE]]*InputData[[#This Row],[QUANTITY]]</f>
        <v>1242</v>
      </c>
      <c r="M445" s="3">
        <f>InputData[[#This Row],[SELLING PRICE]]*InputData[[#This Row],[QUANTITY]]*(1-InputData[[#This Row],[DISCOUNT %]])</f>
        <v>1564.92</v>
      </c>
      <c r="N445" s="1">
        <f>DAY(InputData[[#This Row],[DATE]])</f>
        <v>9</v>
      </c>
      <c r="O445" s="1" t="str">
        <f>TEXT(InputData[[#This Row],[DATE]],"mmm")</f>
        <v>Sep</v>
      </c>
      <c r="P445" s="1">
        <f>YEAR(InputData[[#This Row],[DATE]])</f>
        <v>2022</v>
      </c>
    </row>
    <row r="446" spans="1:16" x14ac:dyDescent="0.3">
      <c r="A446" s="2">
        <v>44813</v>
      </c>
      <c r="B446" s="1" t="s">
        <v>12</v>
      </c>
      <c r="C446">
        <v>3</v>
      </c>
      <c r="D446" s="1" t="s">
        <v>113</v>
      </c>
      <c r="E446" s="1" t="s">
        <v>111</v>
      </c>
      <c r="F446">
        <v>0</v>
      </c>
      <c r="G446" s="1" t="str">
        <f>VLOOKUP(InputData[[#This Row],[PRODUCT ID]],MasterData[],2,0)</f>
        <v>Product03</v>
      </c>
      <c r="H446" s="1" t="str">
        <f>VLOOKUP(InputData[[#This Row],[PRODUCT ID]],MasterData[],3,0)</f>
        <v>Category01</v>
      </c>
      <c r="I446" s="1" t="str">
        <f>VLOOKUP(InputData[[#This Row],[PRODUCT ID]],MasterData[],4,0)</f>
        <v>Kg</v>
      </c>
      <c r="J446" s="3">
        <f>VLOOKUP(InputData[[#This Row],[PRODUCT ID]],MasterData[],5,0)</f>
        <v>71</v>
      </c>
      <c r="K446" s="3">
        <f>VLOOKUP(InputData[[#This Row],[PRODUCT ID]],MasterData[],6,0)</f>
        <v>80.94</v>
      </c>
      <c r="L446" s="3">
        <f>InputData[[#This Row],[BUYING PRIZE]]*InputData[[#This Row],[QUANTITY]]</f>
        <v>213</v>
      </c>
      <c r="M446" s="3">
        <f>InputData[[#This Row],[SELLING PRICE]]*InputData[[#This Row],[QUANTITY]]*(1-InputData[[#This Row],[DISCOUNT %]])</f>
        <v>242.82</v>
      </c>
      <c r="N446" s="1">
        <f>DAY(InputData[[#This Row],[DATE]])</f>
        <v>9</v>
      </c>
      <c r="O446" s="1" t="str">
        <f>TEXT(InputData[[#This Row],[DATE]],"mmm")</f>
        <v>Sep</v>
      </c>
      <c r="P446" s="1">
        <f>YEAR(InputData[[#This Row],[DATE]])</f>
        <v>2022</v>
      </c>
    </row>
    <row r="447" spans="1:16" x14ac:dyDescent="0.3">
      <c r="A447" s="2">
        <v>44814</v>
      </c>
      <c r="B447" s="1" t="s">
        <v>82</v>
      </c>
      <c r="C447">
        <v>15</v>
      </c>
      <c r="D447" s="1" t="s">
        <v>111</v>
      </c>
      <c r="E447" s="1" t="s">
        <v>112</v>
      </c>
      <c r="F447">
        <v>0</v>
      </c>
      <c r="G447" s="1" t="str">
        <f>VLOOKUP(InputData[[#This Row],[PRODUCT ID]],MasterData[],2,0)</f>
        <v>Product35</v>
      </c>
      <c r="H447" s="1" t="str">
        <f>VLOOKUP(InputData[[#This Row],[PRODUCT ID]],MasterData[],3,0)</f>
        <v>Category04</v>
      </c>
      <c r="I447" s="1" t="str">
        <f>VLOOKUP(InputData[[#This Row],[PRODUCT ID]],MasterData[],4,0)</f>
        <v>No.</v>
      </c>
      <c r="J447" s="3">
        <f>VLOOKUP(InputData[[#This Row],[PRODUCT ID]],MasterData[],5,0)</f>
        <v>5</v>
      </c>
      <c r="K447" s="3">
        <f>VLOOKUP(InputData[[#This Row],[PRODUCT ID]],MasterData[],6,0)</f>
        <v>6.7</v>
      </c>
      <c r="L447" s="3">
        <f>InputData[[#This Row],[BUYING PRIZE]]*InputData[[#This Row],[QUANTITY]]</f>
        <v>75</v>
      </c>
      <c r="M447" s="3">
        <f>InputData[[#This Row],[SELLING PRICE]]*InputData[[#This Row],[QUANTITY]]*(1-InputData[[#This Row],[DISCOUNT %]])</f>
        <v>100.5</v>
      </c>
      <c r="N447" s="1">
        <f>DAY(InputData[[#This Row],[DATE]])</f>
        <v>10</v>
      </c>
      <c r="O447" s="1" t="str">
        <f>TEXT(InputData[[#This Row],[DATE]],"mmm")</f>
        <v>Sep</v>
      </c>
      <c r="P447" s="1">
        <f>YEAR(InputData[[#This Row],[DATE]])</f>
        <v>2022</v>
      </c>
    </row>
    <row r="448" spans="1:16" x14ac:dyDescent="0.3">
      <c r="A448" s="2">
        <v>44814</v>
      </c>
      <c r="B448" s="1" t="s">
        <v>89</v>
      </c>
      <c r="C448">
        <v>4</v>
      </c>
      <c r="D448" s="1" t="s">
        <v>113</v>
      </c>
      <c r="E448" s="1" t="s">
        <v>112</v>
      </c>
      <c r="F448">
        <v>0</v>
      </c>
      <c r="G448" s="1" t="str">
        <f>VLOOKUP(InputData[[#This Row],[PRODUCT ID]],MasterData[],2,0)</f>
        <v>Product38</v>
      </c>
      <c r="H448" s="1" t="str">
        <f>VLOOKUP(InputData[[#This Row],[PRODUCT ID]],MasterData[],3,0)</f>
        <v>Category05</v>
      </c>
      <c r="I448" s="1" t="str">
        <f>VLOOKUP(InputData[[#This Row],[PRODUCT ID]],MasterData[],4,0)</f>
        <v>Kg</v>
      </c>
      <c r="J448" s="3">
        <f>VLOOKUP(InputData[[#This Row],[PRODUCT ID]],MasterData[],5,0)</f>
        <v>72</v>
      </c>
      <c r="K448" s="3">
        <f>VLOOKUP(InputData[[#This Row],[PRODUCT ID]],MasterData[],6,0)</f>
        <v>79.92</v>
      </c>
      <c r="L448" s="3">
        <f>InputData[[#This Row],[BUYING PRIZE]]*InputData[[#This Row],[QUANTITY]]</f>
        <v>288</v>
      </c>
      <c r="M448" s="3">
        <f>InputData[[#This Row],[SELLING PRICE]]*InputData[[#This Row],[QUANTITY]]*(1-InputData[[#This Row],[DISCOUNT %]])</f>
        <v>319.68</v>
      </c>
      <c r="N448" s="1">
        <f>DAY(InputData[[#This Row],[DATE]])</f>
        <v>10</v>
      </c>
      <c r="O448" s="1" t="str">
        <f>TEXT(InputData[[#This Row],[DATE]],"mmm")</f>
        <v>Sep</v>
      </c>
      <c r="P448" s="1">
        <f>YEAR(InputData[[#This Row],[DATE]])</f>
        <v>2022</v>
      </c>
    </row>
    <row r="449" spans="1:16" x14ac:dyDescent="0.3">
      <c r="A449" s="2">
        <v>44818</v>
      </c>
      <c r="B449" s="1" t="s">
        <v>70</v>
      </c>
      <c r="C449">
        <v>3</v>
      </c>
      <c r="D449" s="1" t="s">
        <v>113</v>
      </c>
      <c r="E449" s="1" t="s">
        <v>112</v>
      </c>
      <c r="F449">
        <v>0</v>
      </c>
      <c r="G449" s="1" t="str">
        <f>VLOOKUP(InputData[[#This Row],[PRODUCT ID]],MasterData[],2,0)</f>
        <v>Product29</v>
      </c>
      <c r="H449" s="1" t="str">
        <f>VLOOKUP(InputData[[#This Row],[PRODUCT ID]],MasterData[],3,0)</f>
        <v>Category04</v>
      </c>
      <c r="I449" s="1" t="str">
        <f>VLOOKUP(InputData[[#This Row],[PRODUCT ID]],MasterData[],4,0)</f>
        <v>Lt</v>
      </c>
      <c r="J449" s="3">
        <f>VLOOKUP(InputData[[#This Row],[PRODUCT ID]],MasterData[],5,0)</f>
        <v>47</v>
      </c>
      <c r="K449" s="3">
        <f>VLOOKUP(InputData[[#This Row],[PRODUCT ID]],MasterData[],6,0)</f>
        <v>53.11</v>
      </c>
      <c r="L449" s="3">
        <f>InputData[[#This Row],[BUYING PRIZE]]*InputData[[#This Row],[QUANTITY]]</f>
        <v>141</v>
      </c>
      <c r="M449" s="3">
        <f>InputData[[#This Row],[SELLING PRICE]]*InputData[[#This Row],[QUANTITY]]*(1-InputData[[#This Row],[DISCOUNT %]])</f>
        <v>159.32999999999998</v>
      </c>
      <c r="N449" s="1">
        <f>DAY(InputData[[#This Row],[DATE]])</f>
        <v>14</v>
      </c>
      <c r="O449" s="1" t="str">
        <f>TEXT(InputData[[#This Row],[DATE]],"mmm")</f>
        <v>Sep</v>
      </c>
      <c r="P449" s="1">
        <f>YEAR(InputData[[#This Row],[DATE]])</f>
        <v>2022</v>
      </c>
    </row>
    <row r="450" spans="1:16" x14ac:dyDescent="0.3">
      <c r="A450" s="2">
        <v>44819</v>
      </c>
      <c r="B450" s="1" t="s">
        <v>86</v>
      </c>
      <c r="C450">
        <v>15</v>
      </c>
      <c r="D450" s="1" t="s">
        <v>111</v>
      </c>
      <c r="E450" s="1" t="s">
        <v>111</v>
      </c>
      <c r="F450">
        <v>0</v>
      </c>
      <c r="G450" s="1" t="str">
        <f>VLOOKUP(InputData[[#This Row],[PRODUCT ID]],MasterData[],2,0)</f>
        <v>Product37</v>
      </c>
      <c r="H450" s="1" t="str">
        <f>VLOOKUP(InputData[[#This Row],[PRODUCT ID]],MasterData[],3,0)</f>
        <v>Category05</v>
      </c>
      <c r="I450" s="1" t="str">
        <f>VLOOKUP(InputData[[#This Row],[PRODUCT ID]],MasterData[],4,0)</f>
        <v>Kg</v>
      </c>
      <c r="J450" s="3">
        <f>VLOOKUP(InputData[[#This Row],[PRODUCT ID]],MasterData[],5,0)</f>
        <v>67</v>
      </c>
      <c r="K450" s="3">
        <f>VLOOKUP(InputData[[#This Row],[PRODUCT ID]],MasterData[],6,0)</f>
        <v>85.76</v>
      </c>
      <c r="L450" s="3">
        <f>InputData[[#This Row],[BUYING PRIZE]]*InputData[[#This Row],[QUANTITY]]</f>
        <v>1005</v>
      </c>
      <c r="M450" s="3">
        <f>InputData[[#This Row],[SELLING PRICE]]*InputData[[#This Row],[QUANTITY]]*(1-InputData[[#This Row],[DISCOUNT %]])</f>
        <v>1286.4000000000001</v>
      </c>
      <c r="N450" s="1">
        <f>DAY(InputData[[#This Row],[DATE]])</f>
        <v>15</v>
      </c>
      <c r="O450" s="1" t="str">
        <f>TEXT(InputData[[#This Row],[DATE]],"mmm")</f>
        <v>Sep</v>
      </c>
      <c r="P450" s="1">
        <f>YEAR(InputData[[#This Row],[DATE]])</f>
        <v>2022</v>
      </c>
    </row>
    <row r="451" spans="1:16" x14ac:dyDescent="0.3">
      <c r="A451" s="2">
        <v>44822</v>
      </c>
      <c r="B451" s="1" t="s">
        <v>63</v>
      </c>
      <c r="C451">
        <v>14</v>
      </c>
      <c r="D451" s="1" t="s">
        <v>111</v>
      </c>
      <c r="E451" s="1" t="s">
        <v>112</v>
      </c>
      <c r="F451">
        <v>0</v>
      </c>
      <c r="G451" s="1" t="str">
        <f>VLOOKUP(InputData[[#This Row],[PRODUCT ID]],MasterData[],2,0)</f>
        <v>Product26</v>
      </c>
      <c r="H451" s="1" t="str">
        <f>VLOOKUP(InputData[[#This Row],[PRODUCT ID]],MasterData[],3,0)</f>
        <v>Category04</v>
      </c>
      <c r="I451" s="1" t="str">
        <f>VLOOKUP(InputData[[#This Row],[PRODUCT ID]],MasterData[],4,0)</f>
        <v>No.</v>
      </c>
      <c r="J451" s="3">
        <f>VLOOKUP(InputData[[#This Row],[PRODUCT ID]],MasterData[],5,0)</f>
        <v>18</v>
      </c>
      <c r="K451" s="3">
        <f>VLOOKUP(InputData[[#This Row],[PRODUCT ID]],MasterData[],6,0)</f>
        <v>24.66</v>
      </c>
      <c r="L451" s="3">
        <f>InputData[[#This Row],[BUYING PRIZE]]*InputData[[#This Row],[QUANTITY]]</f>
        <v>252</v>
      </c>
      <c r="M451" s="3">
        <f>InputData[[#This Row],[SELLING PRICE]]*InputData[[#This Row],[QUANTITY]]*(1-InputData[[#This Row],[DISCOUNT %]])</f>
        <v>345.24</v>
      </c>
      <c r="N451" s="1">
        <f>DAY(InputData[[#This Row],[DATE]])</f>
        <v>18</v>
      </c>
      <c r="O451" s="1" t="str">
        <f>TEXT(InputData[[#This Row],[DATE]],"mmm")</f>
        <v>Sep</v>
      </c>
      <c r="P451" s="1">
        <f>YEAR(InputData[[#This Row],[DATE]])</f>
        <v>2022</v>
      </c>
    </row>
    <row r="452" spans="1:16" x14ac:dyDescent="0.3">
      <c r="A452" s="2">
        <v>44823</v>
      </c>
      <c r="B452" s="1" t="s">
        <v>78</v>
      </c>
      <c r="C452">
        <v>8</v>
      </c>
      <c r="D452" s="1" t="s">
        <v>110</v>
      </c>
      <c r="E452" s="1" t="s">
        <v>112</v>
      </c>
      <c r="F452">
        <v>0</v>
      </c>
      <c r="G452" s="1" t="str">
        <f>VLOOKUP(InputData[[#This Row],[PRODUCT ID]],MasterData[],2,0)</f>
        <v>Product33</v>
      </c>
      <c r="H452" s="1" t="str">
        <f>VLOOKUP(InputData[[#This Row],[PRODUCT ID]],MasterData[],3,0)</f>
        <v>Category04</v>
      </c>
      <c r="I452" s="1" t="str">
        <f>VLOOKUP(InputData[[#This Row],[PRODUCT ID]],MasterData[],4,0)</f>
        <v>Kg</v>
      </c>
      <c r="J452" s="3">
        <f>VLOOKUP(InputData[[#This Row],[PRODUCT ID]],MasterData[],5,0)</f>
        <v>95</v>
      </c>
      <c r="K452" s="3">
        <f>VLOOKUP(InputData[[#This Row],[PRODUCT ID]],MasterData[],6,0)</f>
        <v>119.7</v>
      </c>
      <c r="L452" s="3">
        <f>InputData[[#This Row],[BUYING PRIZE]]*InputData[[#This Row],[QUANTITY]]</f>
        <v>760</v>
      </c>
      <c r="M452" s="3">
        <f>InputData[[#This Row],[SELLING PRICE]]*InputData[[#This Row],[QUANTITY]]*(1-InputData[[#This Row],[DISCOUNT %]])</f>
        <v>957.6</v>
      </c>
      <c r="N452" s="1">
        <f>DAY(InputData[[#This Row],[DATE]])</f>
        <v>19</v>
      </c>
      <c r="O452" s="1" t="str">
        <f>TEXT(InputData[[#This Row],[DATE]],"mmm")</f>
        <v>Sep</v>
      </c>
      <c r="P452" s="1">
        <f>YEAR(InputData[[#This Row],[DATE]])</f>
        <v>2022</v>
      </c>
    </row>
    <row r="453" spans="1:16" x14ac:dyDescent="0.3">
      <c r="A453" s="2">
        <v>44824</v>
      </c>
      <c r="B453" s="1" t="s">
        <v>78</v>
      </c>
      <c r="C453">
        <v>6</v>
      </c>
      <c r="D453" s="1" t="s">
        <v>113</v>
      </c>
      <c r="E453" s="1" t="s">
        <v>111</v>
      </c>
      <c r="F453">
        <v>0</v>
      </c>
      <c r="G453" s="1" t="str">
        <f>VLOOKUP(InputData[[#This Row],[PRODUCT ID]],MasterData[],2,0)</f>
        <v>Product33</v>
      </c>
      <c r="H453" s="1" t="str">
        <f>VLOOKUP(InputData[[#This Row],[PRODUCT ID]],MasterData[],3,0)</f>
        <v>Category04</v>
      </c>
      <c r="I453" s="1" t="str">
        <f>VLOOKUP(InputData[[#This Row],[PRODUCT ID]],MasterData[],4,0)</f>
        <v>Kg</v>
      </c>
      <c r="J453" s="3">
        <f>VLOOKUP(InputData[[#This Row],[PRODUCT ID]],MasterData[],5,0)</f>
        <v>95</v>
      </c>
      <c r="K453" s="3">
        <f>VLOOKUP(InputData[[#This Row],[PRODUCT ID]],MasterData[],6,0)</f>
        <v>119.7</v>
      </c>
      <c r="L453" s="3">
        <f>InputData[[#This Row],[BUYING PRIZE]]*InputData[[#This Row],[QUANTITY]]</f>
        <v>570</v>
      </c>
      <c r="M453" s="3">
        <f>InputData[[#This Row],[SELLING PRICE]]*InputData[[#This Row],[QUANTITY]]*(1-InputData[[#This Row],[DISCOUNT %]])</f>
        <v>718.2</v>
      </c>
      <c r="N453" s="1">
        <f>DAY(InputData[[#This Row],[DATE]])</f>
        <v>20</v>
      </c>
      <c r="O453" s="1" t="str">
        <f>TEXT(InputData[[#This Row],[DATE]],"mmm")</f>
        <v>Sep</v>
      </c>
      <c r="P453" s="1">
        <f>YEAR(InputData[[#This Row],[DATE]])</f>
        <v>2022</v>
      </c>
    </row>
    <row r="454" spans="1:16" x14ac:dyDescent="0.3">
      <c r="A454" s="2">
        <v>44824</v>
      </c>
      <c r="B454" s="1" t="s">
        <v>6</v>
      </c>
      <c r="C454">
        <v>10</v>
      </c>
      <c r="D454" s="1" t="s">
        <v>113</v>
      </c>
      <c r="E454" s="1" t="s">
        <v>111</v>
      </c>
      <c r="F454">
        <v>0</v>
      </c>
      <c r="G454" s="1" t="str">
        <f>VLOOKUP(InputData[[#This Row],[PRODUCT ID]],MasterData[],2,0)</f>
        <v>Product01</v>
      </c>
      <c r="H454" s="1" t="str">
        <f>VLOOKUP(InputData[[#This Row],[PRODUCT ID]],MasterData[],3,0)</f>
        <v>Category01</v>
      </c>
      <c r="I454" s="1" t="str">
        <f>VLOOKUP(InputData[[#This Row],[PRODUCT ID]],MasterData[],4,0)</f>
        <v>Kg</v>
      </c>
      <c r="J454" s="3">
        <f>VLOOKUP(InputData[[#This Row],[PRODUCT ID]],MasterData[],5,0)</f>
        <v>98</v>
      </c>
      <c r="K454" s="3">
        <f>VLOOKUP(InputData[[#This Row],[PRODUCT ID]],MasterData[],6,0)</f>
        <v>103.88</v>
      </c>
      <c r="L454" s="3">
        <f>InputData[[#This Row],[BUYING PRIZE]]*InputData[[#This Row],[QUANTITY]]</f>
        <v>980</v>
      </c>
      <c r="M454" s="3">
        <f>InputData[[#This Row],[SELLING PRICE]]*InputData[[#This Row],[QUANTITY]]*(1-InputData[[#This Row],[DISCOUNT %]])</f>
        <v>1038.8</v>
      </c>
      <c r="N454" s="1">
        <f>DAY(InputData[[#This Row],[DATE]])</f>
        <v>20</v>
      </c>
      <c r="O454" s="1" t="str">
        <f>TEXT(InputData[[#This Row],[DATE]],"mmm")</f>
        <v>Sep</v>
      </c>
      <c r="P454" s="1">
        <f>YEAR(InputData[[#This Row],[DATE]])</f>
        <v>2022</v>
      </c>
    </row>
    <row r="455" spans="1:16" x14ac:dyDescent="0.3">
      <c r="A455" s="2">
        <v>44825</v>
      </c>
      <c r="B455" s="1" t="s">
        <v>46</v>
      </c>
      <c r="C455">
        <v>14</v>
      </c>
      <c r="D455" s="1" t="s">
        <v>111</v>
      </c>
      <c r="E455" s="1" t="s">
        <v>111</v>
      </c>
      <c r="F455">
        <v>0</v>
      </c>
      <c r="G455" s="1" t="str">
        <f>VLOOKUP(InputData[[#This Row],[PRODUCT ID]],MasterData[],2,0)</f>
        <v>Product18</v>
      </c>
      <c r="H455" s="1" t="str">
        <f>VLOOKUP(InputData[[#This Row],[PRODUCT ID]],MasterData[],3,0)</f>
        <v>Category02</v>
      </c>
      <c r="I455" s="1" t="str">
        <f>VLOOKUP(InputData[[#This Row],[PRODUCT ID]],MasterData[],4,0)</f>
        <v>No.</v>
      </c>
      <c r="J455" s="3">
        <f>VLOOKUP(InputData[[#This Row],[PRODUCT ID]],MasterData[],5,0)</f>
        <v>37</v>
      </c>
      <c r="K455" s="3">
        <f>VLOOKUP(InputData[[#This Row],[PRODUCT ID]],MasterData[],6,0)</f>
        <v>49.21</v>
      </c>
      <c r="L455" s="3">
        <f>InputData[[#This Row],[BUYING PRIZE]]*InputData[[#This Row],[QUANTITY]]</f>
        <v>518</v>
      </c>
      <c r="M455" s="3">
        <f>InputData[[#This Row],[SELLING PRICE]]*InputData[[#This Row],[QUANTITY]]*(1-InputData[[#This Row],[DISCOUNT %]])</f>
        <v>688.94</v>
      </c>
      <c r="N455" s="1">
        <f>DAY(InputData[[#This Row],[DATE]])</f>
        <v>21</v>
      </c>
      <c r="O455" s="1" t="str">
        <f>TEXT(InputData[[#This Row],[DATE]],"mmm")</f>
        <v>Sep</v>
      </c>
      <c r="P455" s="1">
        <f>YEAR(InputData[[#This Row],[DATE]])</f>
        <v>2022</v>
      </c>
    </row>
    <row r="456" spans="1:16" x14ac:dyDescent="0.3">
      <c r="A456" s="2">
        <v>44825</v>
      </c>
      <c r="B456" s="1" t="s">
        <v>63</v>
      </c>
      <c r="C456">
        <v>5</v>
      </c>
      <c r="D456" s="1" t="s">
        <v>113</v>
      </c>
      <c r="E456" s="1" t="s">
        <v>112</v>
      </c>
      <c r="F456">
        <v>0</v>
      </c>
      <c r="G456" s="1" t="str">
        <f>VLOOKUP(InputData[[#This Row],[PRODUCT ID]],MasterData[],2,0)</f>
        <v>Product26</v>
      </c>
      <c r="H456" s="1" t="str">
        <f>VLOOKUP(InputData[[#This Row],[PRODUCT ID]],MasterData[],3,0)</f>
        <v>Category04</v>
      </c>
      <c r="I456" s="1" t="str">
        <f>VLOOKUP(InputData[[#This Row],[PRODUCT ID]],MasterData[],4,0)</f>
        <v>No.</v>
      </c>
      <c r="J456" s="3">
        <f>VLOOKUP(InputData[[#This Row],[PRODUCT ID]],MasterData[],5,0)</f>
        <v>18</v>
      </c>
      <c r="K456" s="3">
        <f>VLOOKUP(InputData[[#This Row],[PRODUCT ID]],MasterData[],6,0)</f>
        <v>24.66</v>
      </c>
      <c r="L456" s="3">
        <f>InputData[[#This Row],[BUYING PRIZE]]*InputData[[#This Row],[QUANTITY]]</f>
        <v>90</v>
      </c>
      <c r="M456" s="3">
        <f>InputData[[#This Row],[SELLING PRICE]]*InputData[[#This Row],[QUANTITY]]*(1-InputData[[#This Row],[DISCOUNT %]])</f>
        <v>123.3</v>
      </c>
      <c r="N456" s="1">
        <f>DAY(InputData[[#This Row],[DATE]])</f>
        <v>21</v>
      </c>
      <c r="O456" s="1" t="str">
        <f>TEXT(InputData[[#This Row],[DATE]],"mmm")</f>
        <v>Sep</v>
      </c>
      <c r="P456" s="1">
        <f>YEAR(InputData[[#This Row],[DATE]])</f>
        <v>2022</v>
      </c>
    </row>
    <row r="457" spans="1:16" x14ac:dyDescent="0.3">
      <c r="A457" s="2">
        <v>44826</v>
      </c>
      <c r="B457" s="1" t="s">
        <v>99</v>
      </c>
      <c r="C457">
        <v>12</v>
      </c>
      <c r="D457" s="1" t="s">
        <v>111</v>
      </c>
      <c r="E457" s="1" t="s">
        <v>111</v>
      </c>
      <c r="F457">
        <v>0</v>
      </c>
      <c r="G457" s="1" t="str">
        <f>VLOOKUP(InputData[[#This Row],[PRODUCT ID]],MasterData[],2,0)</f>
        <v>Product43</v>
      </c>
      <c r="H457" s="1" t="str">
        <f>VLOOKUP(InputData[[#This Row],[PRODUCT ID]],MasterData[],3,0)</f>
        <v>Category05</v>
      </c>
      <c r="I457" s="1" t="str">
        <f>VLOOKUP(InputData[[#This Row],[PRODUCT ID]],MasterData[],4,0)</f>
        <v>Kg</v>
      </c>
      <c r="J457" s="3">
        <f>VLOOKUP(InputData[[#This Row],[PRODUCT ID]],MasterData[],5,0)</f>
        <v>67</v>
      </c>
      <c r="K457" s="3">
        <f>VLOOKUP(InputData[[#This Row],[PRODUCT ID]],MasterData[],6,0)</f>
        <v>83.08</v>
      </c>
      <c r="L457" s="3">
        <f>InputData[[#This Row],[BUYING PRIZE]]*InputData[[#This Row],[QUANTITY]]</f>
        <v>804</v>
      </c>
      <c r="M457" s="3">
        <f>InputData[[#This Row],[SELLING PRICE]]*InputData[[#This Row],[QUANTITY]]*(1-InputData[[#This Row],[DISCOUNT %]])</f>
        <v>996.96</v>
      </c>
      <c r="N457" s="1">
        <f>DAY(InputData[[#This Row],[DATE]])</f>
        <v>22</v>
      </c>
      <c r="O457" s="1" t="str">
        <f>TEXT(InputData[[#This Row],[DATE]],"mmm")</f>
        <v>Sep</v>
      </c>
      <c r="P457" s="1">
        <f>YEAR(InputData[[#This Row],[DATE]])</f>
        <v>2022</v>
      </c>
    </row>
    <row r="458" spans="1:16" x14ac:dyDescent="0.3">
      <c r="A458" s="2">
        <v>44827</v>
      </c>
      <c r="B458" s="1" t="s">
        <v>34</v>
      </c>
      <c r="C458">
        <v>12</v>
      </c>
      <c r="D458" s="1" t="s">
        <v>113</v>
      </c>
      <c r="E458" s="1" t="s">
        <v>111</v>
      </c>
      <c r="F458">
        <v>0</v>
      </c>
      <c r="G458" s="1" t="str">
        <f>VLOOKUP(InputData[[#This Row],[PRODUCT ID]],MasterData[],2,0)</f>
        <v>Product12</v>
      </c>
      <c r="H458" s="1" t="str">
        <f>VLOOKUP(InputData[[#This Row],[PRODUCT ID]],MasterData[],3,0)</f>
        <v>Category02</v>
      </c>
      <c r="I458" s="1" t="str">
        <f>VLOOKUP(InputData[[#This Row],[PRODUCT ID]],MasterData[],4,0)</f>
        <v>Kg</v>
      </c>
      <c r="J458" s="3">
        <f>VLOOKUP(InputData[[#This Row],[PRODUCT ID]],MasterData[],5,0)</f>
        <v>73</v>
      </c>
      <c r="K458" s="3">
        <f>VLOOKUP(InputData[[#This Row],[PRODUCT ID]],MasterData[],6,0)</f>
        <v>94.17</v>
      </c>
      <c r="L458" s="3">
        <f>InputData[[#This Row],[BUYING PRIZE]]*InputData[[#This Row],[QUANTITY]]</f>
        <v>876</v>
      </c>
      <c r="M458" s="3">
        <f>InputData[[#This Row],[SELLING PRICE]]*InputData[[#This Row],[QUANTITY]]*(1-InputData[[#This Row],[DISCOUNT %]])</f>
        <v>1130.04</v>
      </c>
      <c r="N458" s="1">
        <f>DAY(InputData[[#This Row],[DATE]])</f>
        <v>23</v>
      </c>
      <c r="O458" s="1" t="str">
        <f>TEXT(InputData[[#This Row],[DATE]],"mmm")</f>
        <v>Sep</v>
      </c>
      <c r="P458" s="1">
        <f>YEAR(InputData[[#This Row],[DATE]])</f>
        <v>2022</v>
      </c>
    </row>
    <row r="459" spans="1:16" x14ac:dyDescent="0.3">
      <c r="A459" s="2">
        <v>44828</v>
      </c>
      <c r="B459" s="1" t="s">
        <v>76</v>
      </c>
      <c r="C459">
        <v>14</v>
      </c>
      <c r="D459" s="1" t="s">
        <v>113</v>
      </c>
      <c r="E459" s="1" t="s">
        <v>111</v>
      </c>
      <c r="F459">
        <v>0</v>
      </c>
      <c r="G459" s="1" t="str">
        <f>VLOOKUP(InputData[[#This Row],[PRODUCT ID]],MasterData[],2,0)</f>
        <v>Product32</v>
      </c>
      <c r="H459" s="1" t="str">
        <f>VLOOKUP(InputData[[#This Row],[PRODUCT ID]],MasterData[],3,0)</f>
        <v>Category04</v>
      </c>
      <c r="I459" s="1" t="str">
        <f>VLOOKUP(InputData[[#This Row],[PRODUCT ID]],MasterData[],4,0)</f>
        <v>Kg</v>
      </c>
      <c r="J459" s="3">
        <f>VLOOKUP(InputData[[#This Row],[PRODUCT ID]],MasterData[],5,0)</f>
        <v>89</v>
      </c>
      <c r="K459" s="3">
        <f>VLOOKUP(InputData[[#This Row],[PRODUCT ID]],MasterData[],6,0)</f>
        <v>117.48</v>
      </c>
      <c r="L459" s="3">
        <f>InputData[[#This Row],[BUYING PRIZE]]*InputData[[#This Row],[QUANTITY]]</f>
        <v>1246</v>
      </c>
      <c r="M459" s="3">
        <f>InputData[[#This Row],[SELLING PRICE]]*InputData[[#This Row],[QUANTITY]]*(1-InputData[[#This Row],[DISCOUNT %]])</f>
        <v>1644.72</v>
      </c>
      <c r="N459" s="1">
        <f>DAY(InputData[[#This Row],[DATE]])</f>
        <v>24</v>
      </c>
      <c r="O459" s="1" t="str">
        <f>TEXT(InputData[[#This Row],[DATE]],"mmm")</f>
        <v>Sep</v>
      </c>
      <c r="P459" s="1">
        <f>YEAR(InputData[[#This Row],[DATE]])</f>
        <v>2022</v>
      </c>
    </row>
    <row r="460" spans="1:16" x14ac:dyDescent="0.3">
      <c r="A460" s="2">
        <v>44828</v>
      </c>
      <c r="B460" s="1" t="s">
        <v>76</v>
      </c>
      <c r="C460">
        <v>8</v>
      </c>
      <c r="D460" s="1" t="s">
        <v>113</v>
      </c>
      <c r="E460" s="1" t="s">
        <v>112</v>
      </c>
      <c r="F460">
        <v>0</v>
      </c>
      <c r="G460" s="1" t="str">
        <f>VLOOKUP(InputData[[#This Row],[PRODUCT ID]],MasterData[],2,0)</f>
        <v>Product32</v>
      </c>
      <c r="H460" s="1" t="str">
        <f>VLOOKUP(InputData[[#This Row],[PRODUCT ID]],MasterData[],3,0)</f>
        <v>Category04</v>
      </c>
      <c r="I460" s="1" t="str">
        <f>VLOOKUP(InputData[[#This Row],[PRODUCT ID]],MasterData[],4,0)</f>
        <v>Kg</v>
      </c>
      <c r="J460" s="3">
        <f>VLOOKUP(InputData[[#This Row],[PRODUCT ID]],MasterData[],5,0)</f>
        <v>89</v>
      </c>
      <c r="K460" s="3">
        <f>VLOOKUP(InputData[[#This Row],[PRODUCT ID]],MasterData[],6,0)</f>
        <v>117.48</v>
      </c>
      <c r="L460" s="3">
        <f>InputData[[#This Row],[BUYING PRIZE]]*InputData[[#This Row],[QUANTITY]]</f>
        <v>712</v>
      </c>
      <c r="M460" s="3">
        <f>InputData[[#This Row],[SELLING PRICE]]*InputData[[#This Row],[QUANTITY]]*(1-InputData[[#This Row],[DISCOUNT %]])</f>
        <v>939.84</v>
      </c>
      <c r="N460" s="1">
        <f>DAY(InputData[[#This Row],[DATE]])</f>
        <v>24</v>
      </c>
      <c r="O460" s="1" t="str">
        <f>TEXT(InputData[[#This Row],[DATE]],"mmm")</f>
        <v>Sep</v>
      </c>
      <c r="P460" s="1">
        <f>YEAR(InputData[[#This Row],[DATE]])</f>
        <v>2022</v>
      </c>
    </row>
    <row r="461" spans="1:16" x14ac:dyDescent="0.3">
      <c r="A461" s="2">
        <v>44831</v>
      </c>
      <c r="B461" s="1" t="s">
        <v>84</v>
      </c>
      <c r="C461">
        <v>4</v>
      </c>
      <c r="D461" s="1" t="s">
        <v>113</v>
      </c>
      <c r="E461" s="1" t="s">
        <v>112</v>
      </c>
      <c r="F461">
        <v>0</v>
      </c>
      <c r="G461" s="1" t="str">
        <f>VLOOKUP(InputData[[#This Row],[PRODUCT ID]],MasterData[],2,0)</f>
        <v>Product36</v>
      </c>
      <c r="H461" s="1" t="str">
        <f>VLOOKUP(InputData[[#This Row],[PRODUCT ID]],MasterData[],3,0)</f>
        <v>Category04</v>
      </c>
      <c r="I461" s="1" t="str">
        <f>VLOOKUP(InputData[[#This Row],[PRODUCT ID]],MasterData[],4,0)</f>
        <v>Kg</v>
      </c>
      <c r="J461" s="3">
        <f>VLOOKUP(InputData[[#This Row],[PRODUCT ID]],MasterData[],5,0)</f>
        <v>90</v>
      </c>
      <c r="K461" s="3">
        <f>VLOOKUP(InputData[[#This Row],[PRODUCT ID]],MasterData[],6,0)</f>
        <v>96.3</v>
      </c>
      <c r="L461" s="3">
        <f>InputData[[#This Row],[BUYING PRIZE]]*InputData[[#This Row],[QUANTITY]]</f>
        <v>360</v>
      </c>
      <c r="M461" s="3">
        <f>InputData[[#This Row],[SELLING PRICE]]*InputData[[#This Row],[QUANTITY]]*(1-InputData[[#This Row],[DISCOUNT %]])</f>
        <v>385.2</v>
      </c>
      <c r="N461" s="1">
        <f>DAY(InputData[[#This Row],[DATE]])</f>
        <v>27</v>
      </c>
      <c r="O461" s="1" t="str">
        <f>TEXT(InputData[[#This Row],[DATE]],"mmm")</f>
        <v>Sep</v>
      </c>
      <c r="P461" s="1">
        <f>YEAR(InputData[[#This Row],[DATE]])</f>
        <v>2022</v>
      </c>
    </row>
    <row r="462" spans="1:16" x14ac:dyDescent="0.3">
      <c r="A462" s="2">
        <v>44831</v>
      </c>
      <c r="B462" s="1" t="s">
        <v>101</v>
      </c>
      <c r="C462">
        <v>9</v>
      </c>
      <c r="D462" s="1" t="s">
        <v>113</v>
      </c>
      <c r="E462" s="1" t="s">
        <v>112</v>
      </c>
      <c r="F462">
        <v>0</v>
      </c>
      <c r="G462" s="1" t="str">
        <f>VLOOKUP(InputData[[#This Row],[PRODUCT ID]],MasterData[],2,0)</f>
        <v>Product44</v>
      </c>
      <c r="H462" s="1" t="str">
        <f>VLOOKUP(InputData[[#This Row],[PRODUCT ID]],MasterData[],3,0)</f>
        <v>Category05</v>
      </c>
      <c r="I462" s="1" t="str">
        <f>VLOOKUP(InputData[[#This Row],[PRODUCT ID]],MasterData[],4,0)</f>
        <v>Kg</v>
      </c>
      <c r="J462" s="3">
        <f>VLOOKUP(InputData[[#This Row],[PRODUCT ID]],MasterData[],5,0)</f>
        <v>76</v>
      </c>
      <c r="K462" s="3">
        <f>VLOOKUP(InputData[[#This Row],[PRODUCT ID]],MasterData[],6,0)</f>
        <v>82.08</v>
      </c>
      <c r="L462" s="3">
        <f>InputData[[#This Row],[BUYING PRIZE]]*InputData[[#This Row],[QUANTITY]]</f>
        <v>684</v>
      </c>
      <c r="M462" s="3">
        <f>InputData[[#This Row],[SELLING PRICE]]*InputData[[#This Row],[QUANTITY]]*(1-InputData[[#This Row],[DISCOUNT %]])</f>
        <v>738.72</v>
      </c>
      <c r="N462" s="1">
        <f>DAY(InputData[[#This Row],[DATE]])</f>
        <v>27</v>
      </c>
      <c r="O462" s="1" t="str">
        <f>TEXT(InputData[[#This Row],[DATE]],"mmm")</f>
        <v>Sep</v>
      </c>
      <c r="P462" s="1">
        <f>YEAR(InputData[[#This Row],[DATE]])</f>
        <v>2022</v>
      </c>
    </row>
    <row r="463" spans="1:16" x14ac:dyDescent="0.3">
      <c r="A463" s="2">
        <v>44831</v>
      </c>
      <c r="B463" s="1" t="s">
        <v>89</v>
      </c>
      <c r="C463">
        <v>3</v>
      </c>
      <c r="D463" s="1" t="s">
        <v>110</v>
      </c>
      <c r="E463" s="1" t="s">
        <v>112</v>
      </c>
      <c r="F463">
        <v>0</v>
      </c>
      <c r="G463" s="1" t="str">
        <f>VLOOKUP(InputData[[#This Row],[PRODUCT ID]],MasterData[],2,0)</f>
        <v>Product38</v>
      </c>
      <c r="H463" s="1" t="str">
        <f>VLOOKUP(InputData[[#This Row],[PRODUCT ID]],MasterData[],3,0)</f>
        <v>Category05</v>
      </c>
      <c r="I463" s="1" t="str">
        <f>VLOOKUP(InputData[[#This Row],[PRODUCT ID]],MasterData[],4,0)</f>
        <v>Kg</v>
      </c>
      <c r="J463" s="3">
        <f>VLOOKUP(InputData[[#This Row],[PRODUCT ID]],MasterData[],5,0)</f>
        <v>72</v>
      </c>
      <c r="K463" s="3">
        <f>VLOOKUP(InputData[[#This Row],[PRODUCT ID]],MasterData[],6,0)</f>
        <v>79.92</v>
      </c>
      <c r="L463" s="3">
        <f>InputData[[#This Row],[BUYING PRIZE]]*InputData[[#This Row],[QUANTITY]]</f>
        <v>216</v>
      </c>
      <c r="M463" s="3">
        <f>InputData[[#This Row],[SELLING PRICE]]*InputData[[#This Row],[QUANTITY]]*(1-InputData[[#This Row],[DISCOUNT %]])</f>
        <v>239.76</v>
      </c>
      <c r="N463" s="1">
        <f>DAY(InputData[[#This Row],[DATE]])</f>
        <v>27</v>
      </c>
      <c r="O463" s="1" t="str">
        <f>TEXT(InputData[[#This Row],[DATE]],"mmm")</f>
        <v>Sep</v>
      </c>
      <c r="P463" s="1">
        <f>YEAR(InputData[[#This Row],[DATE]])</f>
        <v>2022</v>
      </c>
    </row>
    <row r="464" spans="1:16" x14ac:dyDescent="0.3">
      <c r="A464" s="2">
        <v>44833</v>
      </c>
      <c r="B464" s="1" t="s">
        <v>80</v>
      </c>
      <c r="C464">
        <v>13</v>
      </c>
      <c r="D464" s="1" t="s">
        <v>113</v>
      </c>
      <c r="E464" s="1" t="s">
        <v>111</v>
      </c>
      <c r="F464">
        <v>0</v>
      </c>
      <c r="G464" s="1" t="str">
        <f>VLOOKUP(InputData[[#This Row],[PRODUCT ID]],MasterData[],2,0)</f>
        <v>Product34</v>
      </c>
      <c r="H464" s="1" t="str">
        <f>VLOOKUP(InputData[[#This Row],[PRODUCT ID]],MasterData[],3,0)</f>
        <v>Category04</v>
      </c>
      <c r="I464" s="1" t="str">
        <f>VLOOKUP(InputData[[#This Row],[PRODUCT ID]],MasterData[],4,0)</f>
        <v>Lt</v>
      </c>
      <c r="J464" s="3">
        <f>VLOOKUP(InputData[[#This Row],[PRODUCT ID]],MasterData[],5,0)</f>
        <v>55</v>
      </c>
      <c r="K464" s="3">
        <f>VLOOKUP(InputData[[#This Row],[PRODUCT ID]],MasterData[],6,0)</f>
        <v>58.3</v>
      </c>
      <c r="L464" s="3">
        <f>InputData[[#This Row],[BUYING PRIZE]]*InputData[[#This Row],[QUANTITY]]</f>
        <v>715</v>
      </c>
      <c r="M464" s="3">
        <f>InputData[[#This Row],[SELLING PRICE]]*InputData[[#This Row],[QUANTITY]]*(1-InputData[[#This Row],[DISCOUNT %]])</f>
        <v>757.9</v>
      </c>
      <c r="N464" s="1">
        <f>DAY(InputData[[#This Row],[DATE]])</f>
        <v>29</v>
      </c>
      <c r="O464" s="1" t="str">
        <f>TEXT(InputData[[#This Row],[DATE]],"mmm")</f>
        <v>Sep</v>
      </c>
      <c r="P464" s="1">
        <f>YEAR(InputData[[#This Row],[DATE]])</f>
        <v>2022</v>
      </c>
    </row>
    <row r="465" spans="1:16" x14ac:dyDescent="0.3">
      <c r="A465" s="2">
        <v>44837</v>
      </c>
      <c r="B465" s="1" t="s">
        <v>32</v>
      </c>
      <c r="C465">
        <v>5</v>
      </c>
      <c r="D465" s="1" t="s">
        <v>113</v>
      </c>
      <c r="E465" s="1" t="s">
        <v>112</v>
      </c>
      <c r="F465">
        <v>0</v>
      </c>
      <c r="G465" s="1" t="str">
        <f>VLOOKUP(InputData[[#This Row],[PRODUCT ID]],MasterData[],2,0)</f>
        <v>Product11</v>
      </c>
      <c r="H465" s="1" t="str">
        <f>VLOOKUP(InputData[[#This Row],[PRODUCT ID]],MasterData[],3,0)</f>
        <v>Category02</v>
      </c>
      <c r="I465" s="1" t="str">
        <f>VLOOKUP(InputData[[#This Row],[PRODUCT ID]],MasterData[],4,0)</f>
        <v>Lt</v>
      </c>
      <c r="J465" s="3">
        <f>VLOOKUP(InputData[[#This Row],[PRODUCT ID]],MasterData[],5,0)</f>
        <v>44</v>
      </c>
      <c r="K465" s="3">
        <f>VLOOKUP(InputData[[#This Row],[PRODUCT ID]],MasterData[],6,0)</f>
        <v>48.4</v>
      </c>
      <c r="L465" s="3">
        <f>InputData[[#This Row],[BUYING PRIZE]]*InputData[[#This Row],[QUANTITY]]</f>
        <v>220</v>
      </c>
      <c r="M465" s="3">
        <f>InputData[[#This Row],[SELLING PRICE]]*InputData[[#This Row],[QUANTITY]]*(1-InputData[[#This Row],[DISCOUNT %]])</f>
        <v>242</v>
      </c>
      <c r="N465" s="1">
        <f>DAY(InputData[[#This Row],[DATE]])</f>
        <v>3</v>
      </c>
      <c r="O465" s="1" t="str">
        <f>TEXT(InputData[[#This Row],[DATE]],"mmm")</f>
        <v>Oct</v>
      </c>
      <c r="P465" s="1">
        <f>YEAR(InputData[[#This Row],[DATE]])</f>
        <v>2022</v>
      </c>
    </row>
    <row r="466" spans="1:16" x14ac:dyDescent="0.3">
      <c r="A466" s="2">
        <v>44838</v>
      </c>
      <c r="B466" s="1" t="s">
        <v>22</v>
      </c>
      <c r="C466">
        <v>15</v>
      </c>
      <c r="D466" s="1" t="s">
        <v>113</v>
      </c>
      <c r="E466" s="1" t="s">
        <v>111</v>
      </c>
      <c r="F466">
        <v>0</v>
      </c>
      <c r="G466" s="1" t="str">
        <f>VLOOKUP(InputData[[#This Row],[PRODUCT ID]],MasterData[],2,0)</f>
        <v>Product07</v>
      </c>
      <c r="H466" s="1" t="str">
        <f>VLOOKUP(InputData[[#This Row],[PRODUCT ID]],MasterData[],3,0)</f>
        <v>Category01</v>
      </c>
      <c r="I466" s="1" t="str">
        <f>VLOOKUP(InputData[[#This Row],[PRODUCT ID]],MasterData[],4,0)</f>
        <v>Lt</v>
      </c>
      <c r="J466" s="3">
        <f>VLOOKUP(InputData[[#This Row],[PRODUCT ID]],MasterData[],5,0)</f>
        <v>43</v>
      </c>
      <c r="K466" s="3">
        <f>VLOOKUP(InputData[[#This Row],[PRODUCT ID]],MasterData[],6,0)</f>
        <v>47.730000000000004</v>
      </c>
      <c r="L466" s="3">
        <f>InputData[[#This Row],[BUYING PRIZE]]*InputData[[#This Row],[QUANTITY]]</f>
        <v>645</v>
      </c>
      <c r="M466" s="3">
        <f>InputData[[#This Row],[SELLING PRICE]]*InputData[[#This Row],[QUANTITY]]*(1-InputData[[#This Row],[DISCOUNT %]])</f>
        <v>715.95</v>
      </c>
      <c r="N466" s="1">
        <f>DAY(InputData[[#This Row],[DATE]])</f>
        <v>4</v>
      </c>
      <c r="O466" s="1" t="str">
        <f>TEXT(InputData[[#This Row],[DATE]],"mmm")</f>
        <v>Oct</v>
      </c>
      <c r="P466" s="1">
        <f>YEAR(InputData[[#This Row],[DATE]])</f>
        <v>2022</v>
      </c>
    </row>
    <row r="467" spans="1:16" x14ac:dyDescent="0.3">
      <c r="A467" s="2">
        <v>44840</v>
      </c>
      <c r="B467" s="1" t="s">
        <v>82</v>
      </c>
      <c r="C467">
        <v>1</v>
      </c>
      <c r="D467" s="1" t="s">
        <v>113</v>
      </c>
      <c r="E467" s="1" t="s">
        <v>111</v>
      </c>
      <c r="F467">
        <v>0</v>
      </c>
      <c r="G467" s="1" t="str">
        <f>VLOOKUP(InputData[[#This Row],[PRODUCT ID]],MasterData[],2,0)</f>
        <v>Product35</v>
      </c>
      <c r="H467" s="1" t="str">
        <f>VLOOKUP(InputData[[#This Row],[PRODUCT ID]],MasterData[],3,0)</f>
        <v>Category04</v>
      </c>
      <c r="I467" s="1" t="str">
        <f>VLOOKUP(InputData[[#This Row],[PRODUCT ID]],MasterData[],4,0)</f>
        <v>No.</v>
      </c>
      <c r="J467" s="3">
        <f>VLOOKUP(InputData[[#This Row],[PRODUCT ID]],MasterData[],5,0)</f>
        <v>5</v>
      </c>
      <c r="K467" s="3">
        <f>VLOOKUP(InputData[[#This Row],[PRODUCT ID]],MasterData[],6,0)</f>
        <v>6.7</v>
      </c>
      <c r="L467" s="3">
        <f>InputData[[#This Row],[BUYING PRIZE]]*InputData[[#This Row],[QUANTITY]]</f>
        <v>5</v>
      </c>
      <c r="M467" s="3">
        <f>InputData[[#This Row],[SELLING PRICE]]*InputData[[#This Row],[QUANTITY]]*(1-InputData[[#This Row],[DISCOUNT %]])</f>
        <v>6.7</v>
      </c>
      <c r="N467" s="1">
        <f>DAY(InputData[[#This Row],[DATE]])</f>
        <v>6</v>
      </c>
      <c r="O467" s="1" t="str">
        <f>TEXT(InputData[[#This Row],[DATE]],"mmm")</f>
        <v>Oct</v>
      </c>
      <c r="P467" s="1">
        <f>YEAR(InputData[[#This Row],[DATE]])</f>
        <v>2022</v>
      </c>
    </row>
    <row r="468" spans="1:16" x14ac:dyDescent="0.3">
      <c r="A468" s="2">
        <v>44843</v>
      </c>
      <c r="B468" s="1" t="s">
        <v>89</v>
      </c>
      <c r="C468">
        <v>14</v>
      </c>
      <c r="D468" s="1" t="s">
        <v>111</v>
      </c>
      <c r="E468" s="1" t="s">
        <v>111</v>
      </c>
      <c r="F468">
        <v>0</v>
      </c>
      <c r="G468" s="1" t="str">
        <f>VLOOKUP(InputData[[#This Row],[PRODUCT ID]],MasterData[],2,0)</f>
        <v>Product38</v>
      </c>
      <c r="H468" s="1" t="str">
        <f>VLOOKUP(InputData[[#This Row],[PRODUCT ID]],MasterData[],3,0)</f>
        <v>Category05</v>
      </c>
      <c r="I468" s="1" t="str">
        <f>VLOOKUP(InputData[[#This Row],[PRODUCT ID]],MasterData[],4,0)</f>
        <v>Kg</v>
      </c>
      <c r="J468" s="3">
        <f>VLOOKUP(InputData[[#This Row],[PRODUCT ID]],MasterData[],5,0)</f>
        <v>72</v>
      </c>
      <c r="K468" s="3">
        <f>VLOOKUP(InputData[[#This Row],[PRODUCT ID]],MasterData[],6,0)</f>
        <v>79.92</v>
      </c>
      <c r="L468" s="3">
        <f>InputData[[#This Row],[BUYING PRIZE]]*InputData[[#This Row],[QUANTITY]]</f>
        <v>1008</v>
      </c>
      <c r="M468" s="3">
        <f>InputData[[#This Row],[SELLING PRICE]]*InputData[[#This Row],[QUANTITY]]*(1-InputData[[#This Row],[DISCOUNT %]])</f>
        <v>1118.8800000000001</v>
      </c>
      <c r="N468" s="1">
        <f>DAY(InputData[[#This Row],[DATE]])</f>
        <v>9</v>
      </c>
      <c r="O468" s="1" t="str">
        <f>TEXT(InputData[[#This Row],[DATE]],"mmm")</f>
        <v>Oct</v>
      </c>
      <c r="P468" s="1">
        <f>YEAR(InputData[[#This Row],[DATE]])</f>
        <v>2022</v>
      </c>
    </row>
    <row r="469" spans="1:16" x14ac:dyDescent="0.3">
      <c r="A469" s="2">
        <v>44844</v>
      </c>
      <c r="B469" s="1" t="s">
        <v>48</v>
      </c>
      <c r="C469">
        <v>9</v>
      </c>
      <c r="D469" s="1" t="s">
        <v>113</v>
      </c>
      <c r="E469" s="1" t="s">
        <v>111</v>
      </c>
      <c r="F469">
        <v>0</v>
      </c>
      <c r="G469" s="1" t="str">
        <f>VLOOKUP(InputData[[#This Row],[PRODUCT ID]],MasterData[],2,0)</f>
        <v>Product19</v>
      </c>
      <c r="H469" s="1" t="str">
        <f>VLOOKUP(InputData[[#This Row],[PRODUCT ID]],MasterData[],3,0)</f>
        <v>Category02</v>
      </c>
      <c r="I469" s="1" t="str">
        <f>VLOOKUP(InputData[[#This Row],[PRODUCT ID]],MasterData[],4,0)</f>
        <v>Ft</v>
      </c>
      <c r="J469" s="3">
        <f>VLOOKUP(InputData[[#This Row],[PRODUCT ID]],MasterData[],5,0)</f>
        <v>150</v>
      </c>
      <c r="K469" s="3">
        <f>VLOOKUP(InputData[[#This Row],[PRODUCT ID]],MasterData[],6,0)</f>
        <v>210</v>
      </c>
      <c r="L469" s="3">
        <f>InputData[[#This Row],[BUYING PRIZE]]*InputData[[#This Row],[QUANTITY]]</f>
        <v>1350</v>
      </c>
      <c r="M469" s="3">
        <f>InputData[[#This Row],[SELLING PRICE]]*InputData[[#This Row],[QUANTITY]]*(1-InputData[[#This Row],[DISCOUNT %]])</f>
        <v>1890</v>
      </c>
      <c r="N469" s="1">
        <f>DAY(InputData[[#This Row],[DATE]])</f>
        <v>10</v>
      </c>
      <c r="O469" s="1" t="str">
        <f>TEXT(InputData[[#This Row],[DATE]],"mmm")</f>
        <v>Oct</v>
      </c>
      <c r="P469" s="1">
        <f>YEAR(InputData[[#This Row],[DATE]])</f>
        <v>2022</v>
      </c>
    </row>
    <row r="470" spans="1:16" x14ac:dyDescent="0.3">
      <c r="A470" s="2">
        <v>44844</v>
      </c>
      <c r="B470" s="1" t="s">
        <v>101</v>
      </c>
      <c r="C470">
        <v>12</v>
      </c>
      <c r="D470" s="1" t="s">
        <v>111</v>
      </c>
      <c r="E470" s="1" t="s">
        <v>111</v>
      </c>
      <c r="F470">
        <v>0</v>
      </c>
      <c r="G470" s="1" t="str">
        <f>VLOOKUP(InputData[[#This Row],[PRODUCT ID]],MasterData[],2,0)</f>
        <v>Product44</v>
      </c>
      <c r="H470" s="1" t="str">
        <f>VLOOKUP(InputData[[#This Row],[PRODUCT ID]],MasterData[],3,0)</f>
        <v>Category05</v>
      </c>
      <c r="I470" s="1" t="str">
        <f>VLOOKUP(InputData[[#This Row],[PRODUCT ID]],MasterData[],4,0)</f>
        <v>Kg</v>
      </c>
      <c r="J470" s="3">
        <f>VLOOKUP(InputData[[#This Row],[PRODUCT ID]],MasterData[],5,0)</f>
        <v>76</v>
      </c>
      <c r="K470" s="3">
        <f>VLOOKUP(InputData[[#This Row],[PRODUCT ID]],MasterData[],6,0)</f>
        <v>82.08</v>
      </c>
      <c r="L470" s="3">
        <f>InputData[[#This Row],[BUYING PRIZE]]*InputData[[#This Row],[QUANTITY]]</f>
        <v>912</v>
      </c>
      <c r="M470" s="3">
        <f>InputData[[#This Row],[SELLING PRICE]]*InputData[[#This Row],[QUANTITY]]*(1-InputData[[#This Row],[DISCOUNT %]])</f>
        <v>984.96</v>
      </c>
      <c r="N470" s="1">
        <f>DAY(InputData[[#This Row],[DATE]])</f>
        <v>10</v>
      </c>
      <c r="O470" s="1" t="str">
        <f>TEXT(InputData[[#This Row],[DATE]],"mmm")</f>
        <v>Oct</v>
      </c>
      <c r="P470" s="1">
        <f>YEAR(InputData[[#This Row],[DATE]])</f>
        <v>2022</v>
      </c>
    </row>
    <row r="471" spans="1:16" x14ac:dyDescent="0.3">
      <c r="A471" s="2">
        <v>44845</v>
      </c>
      <c r="B471" s="1" t="s">
        <v>24</v>
      </c>
      <c r="C471">
        <v>10</v>
      </c>
      <c r="D471" s="1" t="s">
        <v>113</v>
      </c>
      <c r="E471" s="1" t="s">
        <v>111</v>
      </c>
      <c r="F471">
        <v>0</v>
      </c>
      <c r="G471" s="1" t="str">
        <f>VLOOKUP(InputData[[#This Row],[PRODUCT ID]],MasterData[],2,0)</f>
        <v>Product08</v>
      </c>
      <c r="H471" s="1" t="str">
        <f>VLOOKUP(InputData[[#This Row],[PRODUCT ID]],MasterData[],3,0)</f>
        <v>Category01</v>
      </c>
      <c r="I471" s="1" t="str">
        <f>VLOOKUP(InputData[[#This Row],[PRODUCT ID]],MasterData[],4,0)</f>
        <v>Kg</v>
      </c>
      <c r="J471" s="3">
        <f>VLOOKUP(InputData[[#This Row],[PRODUCT ID]],MasterData[],5,0)</f>
        <v>83</v>
      </c>
      <c r="K471" s="3">
        <f>VLOOKUP(InputData[[#This Row],[PRODUCT ID]],MasterData[],6,0)</f>
        <v>94.62</v>
      </c>
      <c r="L471" s="3">
        <f>InputData[[#This Row],[BUYING PRIZE]]*InputData[[#This Row],[QUANTITY]]</f>
        <v>830</v>
      </c>
      <c r="M471" s="3">
        <f>InputData[[#This Row],[SELLING PRICE]]*InputData[[#This Row],[QUANTITY]]*(1-InputData[[#This Row],[DISCOUNT %]])</f>
        <v>946.2</v>
      </c>
      <c r="N471" s="1">
        <f>DAY(InputData[[#This Row],[DATE]])</f>
        <v>11</v>
      </c>
      <c r="O471" s="1" t="str">
        <f>TEXT(InputData[[#This Row],[DATE]],"mmm")</f>
        <v>Oct</v>
      </c>
      <c r="P471" s="1">
        <f>YEAR(InputData[[#This Row],[DATE]])</f>
        <v>2022</v>
      </c>
    </row>
    <row r="472" spans="1:16" x14ac:dyDescent="0.3">
      <c r="A472" s="2">
        <v>44847</v>
      </c>
      <c r="B472" s="1" t="s">
        <v>10</v>
      </c>
      <c r="C472">
        <v>15</v>
      </c>
      <c r="D472" s="1" t="s">
        <v>111</v>
      </c>
      <c r="E472" s="1" t="s">
        <v>111</v>
      </c>
      <c r="F472">
        <v>0</v>
      </c>
      <c r="G472" s="1" t="str">
        <f>VLOOKUP(InputData[[#This Row],[PRODUCT ID]],MasterData[],2,0)</f>
        <v>Product02</v>
      </c>
      <c r="H472" s="1" t="str">
        <f>VLOOKUP(InputData[[#This Row],[PRODUCT ID]],MasterData[],3,0)</f>
        <v>Category01</v>
      </c>
      <c r="I472" s="1" t="str">
        <f>VLOOKUP(InputData[[#This Row],[PRODUCT ID]],MasterData[],4,0)</f>
        <v>Kg</v>
      </c>
      <c r="J472" s="3">
        <f>VLOOKUP(InputData[[#This Row],[PRODUCT ID]],MasterData[],5,0)</f>
        <v>105</v>
      </c>
      <c r="K472" s="3">
        <f>VLOOKUP(InputData[[#This Row],[PRODUCT ID]],MasterData[],6,0)</f>
        <v>142.80000000000001</v>
      </c>
      <c r="L472" s="3">
        <f>InputData[[#This Row],[BUYING PRIZE]]*InputData[[#This Row],[QUANTITY]]</f>
        <v>1575</v>
      </c>
      <c r="M472" s="3">
        <f>InputData[[#This Row],[SELLING PRICE]]*InputData[[#This Row],[QUANTITY]]*(1-InputData[[#This Row],[DISCOUNT %]])</f>
        <v>2142</v>
      </c>
      <c r="N472" s="1">
        <f>DAY(InputData[[#This Row],[DATE]])</f>
        <v>13</v>
      </c>
      <c r="O472" s="1" t="str">
        <f>TEXT(InputData[[#This Row],[DATE]],"mmm")</f>
        <v>Oct</v>
      </c>
      <c r="P472" s="1">
        <f>YEAR(InputData[[#This Row],[DATE]])</f>
        <v>2022</v>
      </c>
    </row>
    <row r="473" spans="1:16" x14ac:dyDescent="0.3">
      <c r="A473" s="2">
        <v>44848</v>
      </c>
      <c r="B473" s="1" t="s">
        <v>101</v>
      </c>
      <c r="C473">
        <v>15</v>
      </c>
      <c r="D473" s="1" t="s">
        <v>110</v>
      </c>
      <c r="E473" s="1" t="s">
        <v>111</v>
      </c>
      <c r="F473">
        <v>0</v>
      </c>
      <c r="G473" s="1" t="str">
        <f>VLOOKUP(InputData[[#This Row],[PRODUCT ID]],MasterData[],2,0)</f>
        <v>Product44</v>
      </c>
      <c r="H473" s="1" t="str">
        <f>VLOOKUP(InputData[[#This Row],[PRODUCT ID]],MasterData[],3,0)</f>
        <v>Category05</v>
      </c>
      <c r="I473" s="1" t="str">
        <f>VLOOKUP(InputData[[#This Row],[PRODUCT ID]],MasterData[],4,0)</f>
        <v>Kg</v>
      </c>
      <c r="J473" s="3">
        <f>VLOOKUP(InputData[[#This Row],[PRODUCT ID]],MasterData[],5,0)</f>
        <v>76</v>
      </c>
      <c r="K473" s="3">
        <f>VLOOKUP(InputData[[#This Row],[PRODUCT ID]],MasterData[],6,0)</f>
        <v>82.08</v>
      </c>
      <c r="L473" s="3">
        <f>InputData[[#This Row],[BUYING PRIZE]]*InputData[[#This Row],[QUANTITY]]</f>
        <v>1140</v>
      </c>
      <c r="M473" s="3">
        <f>InputData[[#This Row],[SELLING PRICE]]*InputData[[#This Row],[QUANTITY]]*(1-InputData[[#This Row],[DISCOUNT %]])</f>
        <v>1231.2</v>
      </c>
      <c r="N473" s="1">
        <f>DAY(InputData[[#This Row],[DATE]])</f>
        <v>14</v>
      </c>
      <c r="O473" s="1" t="str">
        <f>TEXT(InputData[[#This Row],[DATE]],"mmm")</f>
        <v>Oct</v>
      </c>
      <c r="P473" s="1">
        <f>YEAR(InputData[[#This Row],[DATE]])</f>
        <v>2022</v>
      </c>
    </row>
    <row r="474" spans="1:16" x14ac:dyDescent="0.3">
      <c r="A474" s="2">
        <v>44849</v>
      </c>
      <c r="B474" s="1" t="s">
        <v>40</v>
      </c>
      <c r="C474">
        <v>10</v>
      </c>
      <c r="D474" s="1" t="s">
        <v>113</v>
      </c>
      <c r="E474" s="1" t="s">
        <v>112</v>
      </c>
      <c r="F474">
        <v>0</v>
      </c>
      <c r="G474" s="1" t="str">
        <f>VLOOKUP(InputData[[#This Row],[PRODUCT ID]],MasterData[],2,0)</f>
        <v>Product15</v>
      </c>
      <c r="H474" s="1" t="str">
        <f>VLOOKUP(InputData[[#This Row],[PRODUCT ID]],MasterData[],3,0)</f>
        <v>Category02</v>
      </c>
      <c r="I474" s="1" t="str">
        <f>VLOOKUP(InputData[[#This Row],[PRODUCT ID]],MasterData[],4,0)</f>
        <v>No.</v>
      </c>
      <c r="J474" s="3">
        <f>VLOOKUP(InputData[[#This Row],[PRODUCT ID]],MasterData[],5,0)</f>
        <v>12</v>
      </c>
      <c r="K474" s="3">
        <f>VLOOKUP(InputData[[#This Row],[PRODUCT ID]],MasterData[],6,0)</f>
        <v>15.719999999999999</v>
      </c>
      <c r="L474" s="3">
        <f>InputData[[#This Row],[BUYING PRIZE]]*InputData[[#This Row],[QUANTITY]]</f>
        <v>120</v>
      </c>
      <c r="M474" s="3">
        <f>InputData[[#This Row],[SELLING PRICE]]*InputData[[#This Row],[QUANTITY]]*(1-InputData[[#This Row],[DISCOUNT %]])</f>
        <v>157.19999999999999</v>
      </c>
      <c r="N474" s="1">
        <f>DAY(InputData[[#This Row],[DATE]])</f>
        <v>15</v>
      </c>
      <c r="O474" s="1" t="str">
        <f>TEXT(InputData[[#This Row],[DATE]],"mmm")</f>
        <v>Oct</v>
      </c>
      <c r="P474" s="1">
        <f>YEAR(InputData[[#This Row],[DATE]])</f>
        <v>2022</v>
      </c>
    </row>
    <row r="475" spans="1:16" x14ac:dyDescent="0.3">
      <c r="A475" s="2">
        <v>44850</v>
      </c>
      <c r="B475" s="1" t="s">
        <v>84</v>
      </c>
      <c r="C475">
        <v>3</v>
      </c>
      <c r="D475" s="1" t="s">
        <v>111</v>
      </c>
      <c r="E475" s="1" t="s">
        <v>111</v>
      </c>
      <c r="F475">
        <v>0</v>
      </c>
      <c r="G475" s="1" t="str">
        <f>VLOOKUP(InputData[[#This Row],[PRODUCT ID]],MasterData[],2,0)</f>
        <v>Product36</v>
      </c>
      <c r="H475" s="1" t="str">
        <f>VLOOKUP(InputData[[#This Row],[PRODUCT ID]],MasterData[],3,0)</f>
        <v>Category04</v>
      </c>
      <c r="I475" s="1" t="str">
        <f>VLOOKUP(InputData[[#This Row],[PRODUCT ID]],MasterData[],4,0)</f>
        <v>Kg</v>
      </c>
      <c r="J475" s="3">
        <f>VLOOKUP(InputData[[#This Row],[PRODUCT ID]],MasterData[],5,0)</f>
        <v>90</v>
      </c>
      <c r="K475" s="3">
        <f>VLOOKUP(InputData[[#This Row],[PRODUCT ID]],MasterData[],6,0)</f>
        <v>96.3</v>
      </c>
      <c r="L475" s="3">
        <f>InputData[[#This Row],[BUYING PRIZE]]*InputData[[#This Row],[QUANTITY]]</f>
        <v>270</v>
      </c>
      <c r="M475" s="3">
        <f>InputData[[#This Row],[SELLING PRICE]]*InputData[[#This Row],[QUANTITY]]*(1-InputData[[#This Row],[DISCOUNT %]])</f>
        <v>288.89999999999998</v>
      </c>
      <c r="N475" s="1">
        <f>DAY(InputData[[#This Row],[DATE]])</f>
        <v>16</v>
      </c>
      <c r="O475" s="1" t="str">
        <f>TEXT(InputData[[#This Row],[DATE]],"mmm")</f>
        <v>Oct</v>
      </c>
      <c r="P475" s="1">
        <f>YEAR(InputData[[#This Row],[DATE]])</f>
        <v>2022</v>
      </c>
    </row>
    <row r="476" spans="1:16" x14ac:dyDescent="0.3">
      <c r="A476" s="2">
        <v>44857</v>
      </c>
      <c r="B476" s="1" t="s">
        <v>59</v>
      </c>
      <c r="C476">
        <v>14</v>
      </c>
      <c r="D476" s="1" t="s">
        <v>111</v>
      </c>
      <c r="E476" s="1" t="s">
        <v>112</v>
      </c>
      <c r="F476">
        <v>0</v>
      </c>
      <c r="G476" s="1" t="str">
        <f>VLOOKUP(InputData[[#This Row],[PRODUCT ID]],MasterData[],2,0)</f>
        <v>Product24</v>
      </c>
      <c r="H476" s="1" t="str">
        <f>VLOOKUP(InputData[[#This Row],[PRODUCT ID]],MasterData[],3,0)</f>
        <v>Category03</v>
      </c>
      <c r="I476" s="1" t="str">
        <f>VLOOKUP(InputData[[#This Row],[PRODUCT ID]],MasterData[],4,0)</f>
        <v>Ft</v>
      </c>
      <c r="J476" s="3">
        <f>VLOOKUP(InputData[[#This Row],[PRODUCT ID]],MasterData[],5,0)</f>
        <v>144</v>
      </c>
      <c r="K476" s="3">
        <f>VLOOKUP(InputData[[#This Row],[PRODUCT ID]],MasterData[],6,0)</f>
        <v>156.96</v>
      </c>
      <c r="L476" s="3">
        <f>InputData[[#This Row],[BUYING PRIZE]]*InputData[[#This Row],[QUANTITY]]</f>
        <v>2016</v>
      </c>
      <c r="M476" s="3">
        <f>InputData[[#This Row],[SELLING PRICE]]*InputData[[#This Row],[QUANTITY]]*(1-InputData[[#This Row],[DISCOUNT %]])</f>
        <v>2197.44</v>
      </c>
      <c r="N476" s="1">
        <f>DAY(InputData[[#This Row],[DATE]])</f>
        <v>23</v>
      </c>
      <c r="O476" s="1" t="str">
        <f>TEXT(InputData[[#This Row],[DATE]],"mmm")</f>
        <v>Oct</v>
      </c>
      <c r="P476" s="1">
        <f>YEAR(InputData[[#This Row],[DATE]])</f>
        <v>2022</v>
      </c>
    </row>
    <row r="477" spans="1:16" x14ac:dyDescent="0.3">
      <c r="A477" s="2">
        <v>44864</v>
      </c>
      <c r="B477" s="1" t="s">
        <v>97</v>
      </c>
      <c r="C477">
        <v>3</v>
      </c>
      <c r="D477" s="1" t="s">
        <v>113</v>
      </c>
      <c r="E477" s="1" t="s">
        <v>112</v>
      </c>
      <c r="F477">
        <v>0</v>
      </c>
      <c r="G477" s="1" t="str">
        <f>VLOOKUP(InputData[[#This Row],[PRODUCT ID]],MasterData[],2,0)</f>
        <v>Product42</v>
      </c>
      <c r="H477" s="1" t="str">
        <f>VLOOKUP(InputData[[#This Row],[PRODUCT ID]],MasterData[],3,0)</f>
        <v>Category05</v>
      </c>
      <c r="I477" s="1" t="str">
        <f>VLOOKUP(InputData[[#This Row],[PRODUCT ID]],MasterData[],4,0)</f>
        <v>Ft</v>
      </c>
      <c r="J477" s="3">
        <f>VLOOKUP(InputData[[#This Row],[PRODUCT ID]],MasterData[],5,0)</f>
        <v>120</v>
      </c>
      <c r="K477" s="3">
        <f>VLOOKUP(InputData[[#This Row],[PRODUCT ID]],MasterData[],6,0)</f>
        <v>162</v>
      </c>
      <c r="L477" s="3">
        <f>InputData[[#This Row],[BUYING PRIZE]]*InputData[[#This Row],[QUANTITY]]</f>
        <v>360</v>
      </c>
      <c r="M477" s="3">
        <f>InputData[[#This Row],[SELLING PRICE]]*InputData[[#This Row],[QUANTITY]]*(1-InputData[[#This Row],[DISCOUNT %]])</f>
        <v>486</v>
      </c>
      <c r="N477" s="1">
        <f>DAY(InputData[[#This Row],[DATE]])</f>
        <v>30</v>
      </c>
      <c r="O477" s="1" t="str">
        <f>TEXT(InputData[[#This Row],[DATE]],"mmm")</f>
        <v>Oct</v>
      </c>
      <c r="P477" s="1">
        <f>YEAR(InputData[[#This Row],[DATE]])</f>
        <v>2022</v>
      </c>
    </row>
    <row r="478" spans="1:16" x14ac:dyDescent="0.3">
      <c r="A478" s="2">
        <v>44865</v>
      </c>
      <c r="B478" s="1" t="s">
        <v>89</v>
      </c>
      <c r="C478">
        <v>8</v>
      </c>
      <c r="D478" s="1" t="s">
        <v>113</v>
      </c>
      <c r="E478" s="1" t="s">
        <v>111</v>
      </c>
      <c r="F478">
        <v>0</v>
      </c>
      <c r="G478" s="1" t="str">
        <f>VLOOKUP(InputData[[#This Row],[PRODUCT ID]],MasterData[],2,0)</f>
        <v>Product38</v>
      </c>
      <c r="H478" s="1" t="str">
        <f>VLOOKUP(InputData[[#This Row],[PRODUCT ID]],MasterData[],3,0)</f>
        <v>Category05</v>
      </c>
      <c r="I478" s="1" t="str">
        <f>VLOOKUP(InputData[[#This Row],[PRODUCT ID]],MasterData[],4,0)</f>
        <v>Kg</v>
      </c>
      <c r="J478" s="3">
        <f>VLOOKUP(InputData[[#This Row],[PRODUCT ID]],MasterData[],5,0)</f>
        <v>72</v>
      </c>
      <c r="K478" s="3">
        <f>VLOOKUP(InputData[[#This Row],[PRODUCT ID]],MasterData[],6,0)</f>
        <v>79.92</v>
      </c>
      <c r="L478" s="3">
        <f>InputData[[#This Row],[BUYING PRIZE]]*InputData[[#This Row],[QUANTITY]]</f>
        <v>576</v>
      </c>
      <c r="M478" s="3">
        <f>InputData[[#This Row],[SELLING PRICE]]*InputData[[#This Row],[QUANTITY]]*(1-InputData[[#This Row],[DISCOUNT %]])</f>
        <v>639.36</v>
      </c>
      <c r="N478" s="1">
        <f>DAY(InputData[[#This Row],[DATE]])</f>
        <v>31</v>
      </c>
      <c r="O478" s="1" t="str">
        <f>TEXT(InputData[[#This Row],[DATE]],"mmm")</f>
        <v>Oct</v>
      </c>
      <c r="P478" s="1">
        <f>YEAR(InputData[[#This Row],[DATE]])</f>
        <v>2022</v>
      </c>
    </row>
    <row r="479" spans="1:16" x14ac:dyDescent="0.3">
      <c r="A479" s="2">
        <v>44866</v>
      </c>
      <c r="B479" s="1" t="s">
        <v>34</v>
      </c>
      <c r="C479">
        <v>15</v>
      </c>
      <c r="D479" s="1" t="s">
        <v>110</v>
      </c>
      <c r="E479" s="1" t="s">
        <v>111</v>
      </c>
      <c r="F479">
        <v>0</v>
      </c>
      <c r="G479" s="1" t="str">
        <f>VLOOKUP(InputData[[#This Row],[PRODUCT ID]],MasterData[],2,0)</f>
        <v>Product12</v>
      </c>
      <c r="H479" s="1" t="str">
        <f>VLOOKUP(InputData[[#This Row],[PRODUCT ID]],MasterData[],3,0)</f>
        <v>Category02</v>
      </c>
      <c r="I479" s="1" t="str">
        <f>VLOOKUP(InputData[[#This Row],[PRODUCT ID]],MasterData[],4,0)</f>
        <v>Kg</v>
      </c>
      <c r="J479" s="3">
        <f>VLOOKUP(InputData[[#This Row],[PRODUCT ID]],MasterData[],5,0)</f>
        <v>73</v>
      </c>
      <c r="K479" s="3">
        <f>VLOOKUP(InputData[[#This Row],[PRODUCT ID]],MasterData[],6,0)</f>
        <v>94.17</v>
      </c>
      <c r="L479" s="3">
        <f>InputData[[#This Row],[BUYING PRIZE]]*InputData[[#This Row],[QUANTITY]]</f>
        <v>1095</v>
      </c>
      <c r="M479" s="3">
        <f>InputData[[#This Row],[SELLING PRICE]]*InputData[[#This Row],[QUANTITY]]*(1-InputData[[#This Row],[DISCOUNT %]])</f>
        <v>1412.55</v>
      </c>
      <c r="N479" s="1">
        <f>DAY(InputData[[#This Row],[DATE]])</f>
        <v>1</v>
      </c>
      <c r="O479" s="1" t="str">
        <f>TEXT(InputData[[#This Row],[DATE]],"mmm")</f>
        <v>Nov</v>
      </c>
      <c r="P479" s="1">
        <f>YEAR(InputData[[#This Row],[DATE]])</f>
        <v>2022</v>
      </c>
    </row>
    <row r="480" spans="1:16" x14ac:dyDescent="0.3">
      <c r="A480" s="2">
        <v>44867</v>
      </c>
      <c r="B480" s="1" t="s">
        <v>40</v>
      </c>
      <c r="C480">
        <v>15</v>
      </c>
      <c r="D480" s="1" t="s">
        <v>110</v>
      </c>
      <c r="E480" s="1" t="s">
        <v>112</v>
      </c>
      <c r="F480">
        <v>0</v>
      </c>
      <c r="G480" s="1" t="str">
        <f>VLOOKUP(InputData[[#This Row],[PRODUCT ID]],MasterData[],2,0)</f>
        <v>Product15</v>
      </c>
      <c r="H480" s="1" t="str">
        <f>VLOOKUP(InputData[[#This Row],[PRODUCT ID]],MasterData[],3,0)</f>
        <v>Category02</v>
      </c>
      <c r="I480" s="1" t="str">
        <f>VLOOKUP(InputData[[#This Row],[PRODUCT ID]],MasterData[],4,0)</f>
        <v>No.</v>
      </c>
      <c r="J480" s="3">
        <f>VLOOKUP(InputData[[#This Row],[PRODUCT ID]],MasterData[],5,0)</f>
        <v>12</v>
      </c>
      <c r="K480" s="3">
        <f>VLOOKUP(InputData[[#This Row],[PRODUCT ID]],MasterData[],6,0)</f>
        <v>15.719999999999999</v>
      </c>
      <c r="L480" s="3">
        <f>InputData[[#This Row],[BUYING PRIZE]]*InputData[[#This Row],[QUANTITY]]</f>
        <v>180</v>
      </c>
      <c r="M480" s="3">
        <f>InputData[[#This Row],[SELLING PRICE]]*InputData[[#This Row],[QUANTITY]]*(1-InputData[[#This Row],[DISCOUNT %]])</f>
        <v>235.79999999999998</v>
      </c>
      <c r="N480" s="1">
        <f>DAY(InputData[[#This Row],[DATE]])</f>
        <v>2</v>
      </c>
      <c r="O480" s="1" t="str">
        <f>TEXT(InputData[[#This Row],[DATE]],"mmm")</f>
        <v>Nov</v>
      </c>
      <c r="P480" s="1">
        <f>YEAR(InputData[[#This Row],[DATE]])</f>
        <v>2022</v>
      </c>
    </row>
    <row r="481" spans="1:16" x14ac:dyDescent="0.3">
      <c r="A481" s="2">
        <v>44867</v>
      </c>
      <c r="B481" s="1" t="s">
        <v>72</v>
      </c>
      <c r="C481">
        <v>15</v>
      </c>
      <c r="D481" s="1" t="s">
        <v>113</v>
      </c>
      <c r="E481" s="1" t="s">
        <v>112</v>
      </c>
      <c r="F481">
        <v>0</v>
      </c>
      <c r="G481" s="1" t="str">
        <f>VLOOKUP(InputData[[#This Row],[PRODUCT ID]],MasterData[],2,0)</f>
        <v>Product30</v>
      </c>
      <c r="H481" s="1" t="str">
        <f>VLOOKUP(InputData[[#This Row],[PRODUCT ID]],MasterData[],3,0)</f>
        <v>Category04</v>
      </c>
      <c r="I481" s="1" t="str">
        <f>VLOOKUP(InputData[[#This Row],[PRODUCT ID]],MasterData[],4,0)</f>
        <v>Ft</v>
      </c>
      <c r="J481" s="3">
        <f>VLOOKUP(InputData[[#This Row],[PRODUCT ID]],MasterData[],5,0)</f>
        <v>148</v>
      </c>
      <c r="K481" s="3">
        <f>VLOOKUP(InputData[[#This Row],[PRODUCT ID]],MasterData[],6,0)</f>
        <v>201.28</v>
      </c>
      <c r="L481" s="3">
        <f>InputData[[#This Row],[BUYING PRIZE]]*InputData[[#This Row],[QUANTITY]]</f>
        <v>2220</v>
      </c>
      <c r="M481" s="3">
        <f>InputData[[#This Row],[SELLING PRICE]]*InputData[[#This Row],[QUANTITY]]*(1-InputData[[#This Row],[DISCOUNT %]])</f>
        <v>3019.2</v>
      </c>
      <c r="N481" s="1">
        <f>DAY(InputData[[#This Row],[DATE]])</f>
        <v>2</v>
      </c>
      <c r="O481" s="1" t="str">
        <f>TEXT(InputData[[#This Row],[DATE]],"mmm")</f>
        <v>Nov</v>
      </c>
      <c r="P481" s="1">
        <f>YEAR(InputData[[#This Row],[DATE]])</f>
        <v>2022</v>
      </c>
    </row>
    <row r="482" spans="1:16" x14ac:dyDescent="0.3">
      <c r="A482" s="2">
        <v>44867</v>
      </c>
      <c r="B482" s="1" t="s">
        <v>82</v>
      </c>
      <c r="C482">
        <v>5</v>
      </c>
      <c r="D482" s="1" t="s">
        <v>113</v>
      </c>
      <c r="E482" s="1" t="s">
        <v>112</v>
      </c>
      <c r="F482">
        <v>0</v>
      </c>
      <c r="G482" s="1" t="str">
        <f>VLOOKUP(InputData[[#This Row],[PRODUCT ID]],MasterData[],2,0)</f>
        <v>Product35</v>
      </c>
      <c r="H482" s="1" t="str">
        <f>VLOOKUP(InputData[[#This Row],[PRODUCT ID]],MasterData[],3,0)</f>
        <v>Category04</v>
      </c>
      <c r="I482" s="1" t="str">
        <f>VLOOKUP(InputData[[#This Row],[PRODUCT ID]],MasterData[],4,0)</f>
        <v>No.</v>
      </c>
      <c r="J482" s="3">
        <f>VLOOKUP(InputData[[#This Row],[PRODUCT ID]],MasterData[],5,0)</f>
        <v>5</v>
      </c>
      <c r="K482" s="3">
        <f>VLOOKUP(InputData[[#This Row],[PRODUCT ID]],MasterData[],6,0)</f>
        <v>6.7</v>
      </c>
      <c r="L482" s="3">
        <f>InputData[[#This Row],[BUYING PRIZE]]*InputData[[#This Row],[QUANTITY]]</f>
        <v>25</v>
      </c>
      <c r="M482" s="3">
        <f>InputData[[#This Row],[SELLING PRICE]]*InputData[[#This Row],[QUANTITY]]*(1-InputData[[#This Row],[DISCOUNT %]])</f>
        <v>33.5</v>
      </c>
      <c r="N482" s="1">
        <f>DAY(InputData[[#This Row],[DATE]])</f>
        <v>2</v>
      </c>
      <c r="O482" s="1" t="str">
        <f>TEXT(InputData[[#This Row],[DATE]],"mmm")</f>
        <v>Nov</v>
      </c>
      <c r="P482" s="1">
        <f>YEAR(InputData[[#This Row],[DATE]])</f>
        <v>2022</v>
      </c>
    </row>
    <row r="483" spans="1:16" x14ac:dyDescent="0.3">
      <c r="A483" s="2">
        <v>44868</v>
      </c>
      <c r="B483" s="1" t="s">
        <v>50</v>
      </c>
      <c r="C483">
        <v>11</v>
      </c>
      <c r="D483" s="1" t="s">
        <v>111</v>
      </c>
      <c r="E483" s="1" t="s">
        <v>111</v>
      </c>
      <c r="F483">
        <v>0</v>
      </c>
      <c r="G483" s="1" t="str">
        <f>VLOOKUP(InputData[[#This Row],[PRODUCT ID]],MasterData[],2,0)</f>
        <v>Product20</v>
      </c>
      <c r="H483" s="1" t="str">
        <f>VLOOKUP(InputData[[#This Row],[PRODUCT ID]],MasterData[],3,0)</f>
        <v>Category03</v>
      </c>
      <c r="I483" s="1" t="str">
        <f>VLOOKUP(InputData[[#This Row],[PRODUCT ID]],MasterData[],4,0)</f>
        <v>Lt</v>
      </c>
      <c r="J483" s="3">
        <f>VLOOKUP(InputData[[#This Row],[PRODUCT ID]],MasterData[],5,0)</f>
        <v>61</v>
      </c>
      <c r="K483" s="3">
        <f>VLOOKUP(InputData[[#This Row],[PRODUCT ID]],MasterData[],6,0)</f>
        <v>76.25</v>
      </c>
      <c r="L483" s="3">
        <f>InputData[[#This Row],[BUYING PRIZE]]*InputData[[#This Row],[QUANTITY]]</f>
        <v>671</v>
      </c>
      <c r="M483" s="3">
        <f>InputData[[#This Row],[SELLING PRICE]]*InputData[[#This Row],[QUANTITY]]*(1-InputData[[#This Row],[DISCOUNT %]])</f>
        <v>838.75</v>
      </c>
      <c r="N483" s="1">
        <f>DAY(InputData[[#This Row],[DATE]])</f>
        <v>3</v>
      </c>
      <c r="O483" s="1" t="str">
        <f>TEXT(InputData[[#This Row],[DATE]],"mmm")</f>
        <v>Nov</v>
      </c>
      <c r="P483" s="1">
        <f>YEAR(InputData[[#This Row],[DATE]])</f>
        <v>2022</v>
      </c>
    </row>
    <row r="484" spans="1:16" x14ac:dyDescent="0.3">
      <c r="A484" s="2">
        <v>44869</v>
      </c>
      <c r="B484" s="1" t="s">
        <v>24</v>
      </c>
      <c r="C484">
        <v>10</v>
      </c>
      <c r="D484" s="1" t="s">
        <v>113</v>
      </c>
      <c r="E484" s="1" t="s">
        <v>111</v>
      </c>
      <c r="F484">
        <v>0</v>
      </c>
      <c r="G484" s="1" t="str">
        <f>VLOOKUP(InputData[[#This Row],[PRODUCT ID]],MasterData[],2,0)</f>
        <v>Product08</v>
      </c>
      <c r="H484" s="1" t="str">
        <f>VLOOKUP(InputData[[#This Row],[PRODUCT ID]],MasterData[],3,0)</f>
        <v>Category01</v>
      </c>
      <c r="I484" s="1" t="str">
        <f>VLOOKUP(InputData[[#This Row],[PRODUCT ID]],MasterData[],4,0)</f>
        <v>Kg</v>
      </c>
      <c r="J484" s="3">
        <f>VLOOKUP(InputData[[#This Row],[PRODUCT ID]],MasterData[],5,0)</f>
        <v>83</v>
      </c>
      <c r="K484" s="3">
        <f>VLOOKUP(InputData[[#This Row],[PRODUCT ID]],MasterData[],6,0)</f>
        <v>94.62</v>
      </c>
      <c r="L484" s="3">
        <f>InputData[[#This Row],[BUYING PRIZE]]*InputData[[#This Row],[QUANTITY]]</f>
        <v>830</v>
      </c>
      <c r="M484" s="3">
        <f>InputData[[#This Row],[SELLING PRICE]]*InputData[[#This Row],[QUANTITY]]*(1-InputData[[#This Row],[DISCOUNT %]])</f>
        <v>946.2</v>
      </c>
      <c r="N484" s="1">
        <f>DAY(InputData[[#This Row],[DATE]])</f>
        <v>4</v>
      </c>
      <c r="O484" s="1" t="str">
        <f>TEXT(InputData[[#This Row],[DATE]],"mmm")</f>
        <v>Nov</v>
      </c>
      <c r="P484" s="1">
        <f>YEAR(InputData[[#This Row],[DATE]])</f>
        <v>2022</v>
      </c>
    </row>
    <row r="485" spans="1:16" x14ac:dyDescent="0.3">
      <c r="A485" s="2">
        <v>44870</v>
      </c>
      <c r="B485" s="1" t="s">
        <v>48</v>
      </c>
      <c r="C485">
        <v>15</v>
      </c>
      <c r="D485" s="1" t="s">
        <v>113</v>
      </c>
      <c r="E485" s="1" t="s">
        <v>112</v>
      </c>
      <c r="F485">
        <v>0</v>
      </c>
      <c r="G485" s="1" t="str">
        <f>VLOOKUP(InputData[[#This Row],[PRODUCT ID]],MasterData[],2,0)</f>
        <v>Product19</v>
      </c>
      <c r="H485" s="1" t="str">
        <f>VLOOKUP(InputData[[#This Row],[PRODUCT ID]],MasterData[],3,0)</f>
        <v>Category02</v>
      </c>
      <c r="I485" s="1" t="str">
        <f>VLOOKUP(InputData[[#This Row],[PRODUCT ID]],MasterData[],4,0)</f>
        <v>Ft</v>
      </c>
      <c r="J485" s="3">
        <f>VLOOKUP(InputData[[#This Row],[PRODUCT ID]],MasterData[],5,0)</f>
        <v>150</v>
      </c>
      <c r="K485" s="3">
        <f>VLOOKUP(InputData[[#This Row],[PRODUCT ID]],MasterData[],6,0)</f>
        <v>210</v>
      </c>
      <c r="L485" s="3">
        <f>InputData[[#This Row],[BUYING PRIZE]]*InputData[[#This Row],[QUANTITY]]</f>
        <v>2250</v>
      </c>
      <c r="M485" s="3">
        <f>InputData[[#This Row],[SELLING PRICE]]*InputData[[#This Row],[QUANTITY]]*(1-InputData[[#This Row],[DISCOUNT %]])</f>
        <v>3150</v>
      </c>
      <c r="N485" s="1">
        <f>DAY(InputData[[#This Row],[DATE]])</f>
        <v>5</v>
      </c>
      <c r="O485" s="1" t="str">
        <f>TEXT(InputData[[#This Row],[DATE]],"mmm")</f>
        <v>Nov</v>
      </c>
      <c r="P485" s="1">
        <f>YEAR(InputData[[#This Row],[DATE]])</f>
        <v>2022</v>
      </c>
    </row>
    <row r="486" spans="1:16" x14ac:dyDescent="0.3">
      <c r="A486" s="2">
        <v>44871</v>
      </c>
      <c r="B486" s="1" t="s">
        <v>99</v>
      </c>
      <c r="C486">
        <v>13</v>
      </c>
      <c r="D486" s="1" t="s">
        <v>113</v>
      </c>
      <c r="E486" s="1" t="s">
        <v>112</v>
      </c>
      <c r="F486">
        <v>0</v>
      </c>
      <c r="G486" s="1" t="str">
        <f>VLOOKUP(InputData[[#This Row],[PRODUCT ID]],MasterData[],2,0)</f>
        <v>Product43</v>
      </c>
      <c r="H486" s="1" t="str">
        <f>VLOOKUP(InputData[[#This Row],[PRODUCT ID]],MasterData[],3,0)</f>
        <v>Category05</v>
      </c>
      <c r="I486" s="1" t="str">
        <f>VLOOKUP(InputData[[#This Row],[PRODUCT ID]],MasterData[],4,0)</f>
        <v>Kg</v>
      </c>
      <c r="J486" s="3">
        <f>VLOOKUP(InputData[[#This Row],[PRODUCT ID]],MasterData[],5,0)</f>
        <v>67</v>
      </c>
      <c r="K486" s="3">
        <f>VLOOKUP(InputData[[#This Row],[PRODUCT ID]],MasterData[],6,0)</f>
        <v>83.08</v>
      </c>
      <c r="L486" s="3">
        <f>InputData[[#This Row],[BUYING PRIZE]]*InputData[[#This Row],[QUANTITY]]</f>
        <v>871</v>
      </c>
      <c r="M486" s="3">
        <f>InputData[[#This Row],[SELLING PRICE]]*InputData[[#This Row],[QUANTITY]]*(1-InputData[[#This Row],[DISCOUNT %]])</f>
        <v>1080.04</v>
      </c>
      <c r="N486" s="1">
        <f>DAY(InputData[[#This Row],[DATE]])</f>
        <v>6</v>
      </c>
      <c r="O486" s="1" t="str">
        <f>TEXT(InputData[[#This Row],[DATE]],"mmm")</f>
        <v>Nov</v>
      </c>
      <c r="P486" s="1">
        <f>YEAR(InputData[[#This Row],[DATE]])</f>
        <v>2022</v>
      </c>
    </row>
    <row r="487" spans="1:16" x14ac:dyDescent="0.3">
      <c r="A487" s="2">
        <v>44871</v>
      </c>
      <c r="B487" s="1" t="s">
        <v>40</v>
      </c>
      <c r="C487">
        <v>13</v>
      </c>
      <c r="D487" s="1" t="s">
        <v>111</v>
      </c>
      <c r="E487" s="1" t="s">
        <v>111</v>
      </c>
      <c r="F487">
        <v>0</v>
      </c>
      <c r="G487" s="1" t="str">
        <f>VLOOKUP(InputData[[#This Row],[PRODUCT ID]],MasterData[],2,0)</f>
        <v>Product15</v>
      </c>
      <c r="H487" s="1" t="str">
        <f>VLOOKUP(InputData[[#This Row],[PRODUCT ID]],MasterData[],3,0)</f>
        <v>Category02</v>
      </c>
      <c r="I487" s="1" t="str">
        <f>VLOOKUP(InputData[[#This Row],[PRODUCT ID]],MasterData[],4,0)</f>
        <v>No.</v>
      </c>
      <c r="J487" s="3">
        <f>VLOOKUP(InputData[[#This Row],[PRODUCT ID]],MasterData[],5,0)</f>
        <v>12</v>
      </c>
      <c r="K487" s="3">
        <f>VLOOKUP(InputData[[#This Row],[PRODUCT ID]],MasterData[],6,0)</f>
        <v>15.719999999999999</v>
      </c>
      <c r="L487" s="3">
        <f>InputData[[#This Row],[BUYING PRIZE]]*InputData[[#This Row],[QUANTITY]]</f>
        <v>156</v>
      </c>
      <c r="M487" s="3">
        <f>InputData[[#This Row],[SELLING PRICE]]*InputData[[#This Row],[QUANTITY]]*(1-InputData[[#This Row],[DISCOUNT %]])</f>
        <v>204.35999999999999</v>
      </c>
      <c r="N487" s="1">
        <f>DAY(InputData[[#This Row],[DATE]])</f>
        <v>6</v>
      </c>
      <c r="O487" s="1" t="str">
        <f>TEXT(InputData[[#This Row],[DATE]],"mmm")</f>
        <v>Nov</v>
      </c>
      <c r="P487" s="1">
        <f>YEAR(InputData[[#This Row],[DATE]])</f>
        <v>2022</v>
      </c>
    </row>
    <row r="488" spans="1:16" x14ac:dyDescent="0.3">
      <c r="A488" s="2">
        <v>44871</v>
      </c>
      <c r="B488" s="1" t="s">
        <v>97</v>
      </c>
      <c r="C488">
        <v>13</v>
      </c>
      <c r="D488" s="1" t="s">
        <v>113</v>
      </c>
      <c r="E488" s="1" t="s">
        <v>112</v>
      </c>
      <c r="F488">
        <v>0</v>
      </c>
      <c r="G488" s="1" t="str">
        <f>VLOOKUP(InputData[[#This Row],[PRODUCT ID]],MasterData[],2,0)</f>
        <v>Product42</v>
      </c>
      <c r="H488" s="1" t="str">
        <f>VLOOKUP(InputData[[#This Row],[PRODUCT ID]],MasterData[],3,0)</f>
        <v>Category05</v>
      </c>
      <c r="I488" s="1" t="str">
        <f>VLOOKUP(InputData[[#This Row],[PRODUCT ID]],MasterData[],4,0)</f>
        <v>Ft</v>
      </c>
      <c r="J488" s="3">
        <f>VLOOKUP(InputData[[#This Row],[PRODUCT ID]],MasterData[],5,0)</f>
        <v>120</v>
      </c>
      <c r="K488" s="3">
        <f>VLOOKUP(InputData[[#This Row],[PRODUCT ID]],MasterData[],6,0)</f>
        <v>162</v>
      </c>
      <c r="L488" s="3">
        <f>InputData[[#This Row],[BUYING PRIZE]]*InputData[[#This Row],[QUANTITY]]</f>
        <v>1560</v>
      </c>
      <c r="M488" s="3">
        <f>InputData[[#This Row],[SELLING PRICE]]*InputData[[#This Row],[QUANTITY]]*(1-InputData[[#This Row],[DISCOUNT %]])</f>
        <v>2106</v>
      </c>
      <c r="N488" s="1">
        <f>DAY(InputData[[#This Row],[DATE]])</f>
        <v>6</v>
      </c>
      <c r="O488" s="1" t="str">
        <f>TEXT(InputData[[#This Row],[DATE]],"mmm")</f>
        <v>Nov</v>
      </c>
      <c r="P488" s="1">
        <f>YEAR(InputData[[#This Row],[DATE]])</f>
        <v>2022</v>
      </c>
    </row>
    <row r="489" spans="1:16" x14ac:dyDescent="0.3">
      <c r="A489" s="2">
        <v>44872</v>
      </c>
      <c r="B489" s="1" t="s">
        <v>93</v>
      </c>
      <c r="C489">
        <v>13</v>
      </c>
      <c r="D489" s="1" t="s">
        <v>111</v>
      </c>
      <c r="E489" s="1" t="s">
        <v>112</v>
      </c>
      <c r="F489">
        <v>0</v>
      </c>
      <c r="G489" s="1" t="str">
        <f>VLOOKUP(InputData[[#This Row],[PRODUCT ID]],MasterData[],2,0)</f>
        <v>Product40</v>
      </c>
      <c r="H489" s="1" t="str">
        <f>VLOOKUP(InputData[[#This Row],[PRODUCT ID]],MasterData[],3,0)</f>
        <v>Category05</v>
      </c>
      <c r="I489" s="1" t="str">
        <f>VLOOKUP(InputData[[#This Row],[PRODUCT ID]],MasterData[],4,0)</f>
        <v>Kg</v>
      </c>
      <c r="J489" s="3">
        <f>VLOOKUP(InputData[[#This Row],[PRODUCT ID]],MasterData[],5,0)</f>
        <v>90</v>
      </c>
      <c r="K489" s="3">
        <f>VLOOKUP(InputData[[#This Row],[PRODUCT ID]],MasterData[],6,0)</f>
        <v>115.2</v>
      </c>
      <c r="L489" s="3">
        <f>InputData[[#This Row],[BUYING PRIZE]]*InputData[[#This Row],[QUANTITY]]</f>
        <v>1170</v>
      </c>
      <c r="M489" s="3">
        <f>InputData[[#This Row],[SELLING PRICE]]*InputData[[#This Row],[QUANTITY]]*(1-InputData[[#This Row],[DISCOUNT %]])</f>
        <v>1497.6000000000001</v>
      </c>
      <c r="N489" s="1">
        <f>DAY(InputData[[#This Row],[DATE]])</f>
        <v>7</v>
      </c>
      <c r="O489" s="1" t="str">
        <f>TEXT(InputData[[#This Row],[DATE]],"mmm")</f>
        <v>Nov</v>
      </c>
      <c r="P489" s="1">
        <f>YEAR(InputData[[#This Row],[DATE]])</f>
        <v>2022</v>
      </c>
    </row>
    <row r="490" spans="1:16" x14ac:dyDescent="0.3">
      <c r="A490" s="2">
        <v>44873</v>
      </c>
      <c r="B490" s="1" t="s">
        <v>84</v>
      </c>
      <c r="C490">
        <v>11</v>
      </c>
      <c r="D490" s="1" t="s">
        <v>110</v>
      </c>
      <c r="E490" s="1" t="s">
        <v>112</v>
      </c>
      <c r="F490">
        <v>0</v>
      </c>
      <c r="G490" s="1" t="str">
        <f>VLOOKUP(InputData[[#This Row],[PRODUCT ID]],MasterData[],2,0)</f>
        <v>Product36</v>
      </c>
      <c r="H490" s="1" t="str">
        <f>VLOOKUP(InputData[[#This Row],[PRODUCT ID]],MasterData[],3,0)</f>
        <v>Category04</v>
      </c>
      <c r="I490" s="1" t="str">
        <f>VLOOKUP(InputData[[#This Row],[PRODUCT ID]],MasterData[],4,0)</f>
        <v>Kg</v>
      </c>
      <c r="J490" s="3">
        <f>VLOOKUP(InputData[[#This Row],[PRODUCT ID]],MasterData[],5,0)</f>
        <v>90</v>
      </c>
      <c r="K490" s="3">
        <f>VLOOKUP(InputData[[#This Row],[PRODUCT ID]],MasterData[],6,0)</f>
        <v>96.3</v>
      </c>
      <c r="L490" s="3">
        <f>InputData[[#This Row],[BUYING PRIZE]]*InputData[[#This Row],[QUANTITY]]</f>
        <v>990</v>
      </c>
      <c r="M490" s="3">
        <f>InputData[[#This Row],[SELLING PRICE]]*InputData[[#This Row],[QUANTITY]]*(1-InputData[[#This Row],[DISCOUNT %]])</f>
        <v>1059.3</v>
      </c>
      <c r="N490" s="1">
        <f>DAY(InputData[[#This Row],[DATE]])</f>
        <v>8</v>
      </c>
      <c r="O490" s="1" t="str">
        <f>TEXT(InputData[[#This Row],[DATE]],"mmm")</f>
        <v>Nov</v>
      </c>
      <c r="P490" s="1">
        <f>YEAR(InputData[[#This Row],[DATE]])</f>
        <v>2022</v>
      </c>
    </row>
    <row r="491" spans="1:16" x14ac:dyDescent="0.3">
      <c r="A491" s="2">
        <v>44873</v>
      </c>
      <c r="B491" s="1" t="s">
        <v>48</v>
      </c>
      <c r="C491">
        <v>10</v>
      </c>
      <c r="D491" s="1" t="s">
        <v>110</v>
      </c>
      <c r="E491" s="1" t="s">
        <v>111</v>
      </c>
      <c r="F491">
        <v>0</v>
      </c>
      <c r="G491" s="1" t="str">
        <f>VLOOKUP(InputData[[#This Row],[PRODUCT ID]],MasterData[],2,0)</f>
        <v>Product19</v>
      </c>
      <c r="H491" s="1" t="str">
        <f>VLOOKUP(InputData[[#This Row],[PRODUCT ID]],MasterData[],3,0)</f>
        <v>Category02</v>
      </c>
      <c r="I491" s="1" t="str">
        <f>VLOOKUP(InputData[[#This Row],[PRODUCT ID]],MasterData[],4,0)</f>
        <v>Ft</v>
      </c>
      <c r="J491" s="3">
        <f>VLOOKUP(InputData[[#This Row],[PRODUCT ID]],MasterData[],5,0)</f>
        <v>150</v>
      </c>
      <c r="K491" s="3">
        <f>VLOOKUP(InputData[[#This Row],[PRODUCT ID]],MasterData[],6,0)</f>
        <v>210</v>
      </c>
      <c r="L491" s="3">
        <f>InputData[[#This Row],[BUYING PRIZE]]*InputData[[#This Row],[QUANTITY]]</f>
        <v>1500</v>
      </c>
      <c r="M491" s="3">
        <f>InputData[[#This Row],[SELLING PRICE]]*InputData[[#This Row],[QUANTITY]]*(1-InputData[[#This Row],[DISCOUNT %]])</f>
        <v>2100</v>
      </c>
      <c r="N491" s="1">
        <f>DAY(InputData[[#This Row],[DATE]])</f>
        <v>8</v>
      </c>
      <c r="O491" s="1" t="str">
        <f>TEXT(InputData[[#This Row],[DATE]],"mmm")</f>
        <v>Nov</v>
      </c>
      <c r="P491" s="1">
        <f>YEAR(InputData[[#This Row],[DATE]])</f>
        <v>2022</v>
      </c>
    </row>
    <row r="492" spans="1:16" x14ac:dyDescent="0.3">
      <c r="A492" s="2">
        <v>44874</v>
      </c>
      <c r="B492" s="1" t="s">
        <v>66</v>
      </c>
      <c r="C492">
        <v>8</v>
      </c>
      <c r="D492" s="1" t="s">
        <v>111</v>
      </c>
      <c r="E492" s="1" t="s">
        <v>112</v>
      </c>
      <c r="F492">
        <v>0</v>
      </c>
      <c r="G492" s="1" t="str">
        <f>VLOOKUP(InputData[[#This Row],[PRODUCT ID]],MasterData[],2,0)</f>
        <v>Product27</v>
      </c>
      <c r="H492" s="1" t="str">
        <f>VLOOKUP(InputData[[#This Row],[PRODUCT ID]],MasterData[],3,0)</f>
        <v>Category04</v>
      </c>
      <c r="I492" s="1" t="str">
        <f>VLOOKUP(InputData[[#This Row],[PRODUCT ID]],MasterData[],4,0)</f>
        <v>Lt</v>
      </c>
      <c r="J492" s="3">
        <f>VLOOKUP(InputData[[#This Row],[PRODUCT ID]],MasterData[],5,0)</f>
        <v>48</v>
      </c>
      <c r="K492" s="3">
        <f>VLOOKUP(InputData[[#This Row],[PRODUCT ID]],MasterData[],6,0)</f>
        <v>57.120000000000005</v>
      </c>
      <c r="L492" s="3">
        <f>InputData[[#This Row],[BUYING PRIZE]]*InputData[[#This Row],[QUANTITY]]</f>
        <v>384</v>
      </c>
      <c r="M492" s="3">
        <f>InputData[[#This Row],[SELLING PRICE]]*InputData[[#This Row],[QUANTITY]]*(1-InputData[[#This Row],[DISCOUNT %]])</f>
        <v>456.96000000000004</v>
      </c>
      <c r="N492" s="1">
        <f>DAY(InputData[[#This Row],[DATE]])</f>
        <v>9</v>
      </c>
      <c r="O492" s="1" t="str">
        <f>TEXT(InputData[[#This Row],[DATE]],"mmm")</f>
        <v>Nov</v>
      </c>
      <c r="P492" s="1">
        <f>YEAR(InputData[[#This Row],[DATE]])</f>
        <v>2022</v>
      </c>
    </row>
    <row r="493" spans="1:16" x14ac:dyDescent="0.3">
      <c r="A493" s="2">
        <v>44875</v>
      </c>
      <c r="B493" s="1" t="s">
        <v>46</v>
      </c>
      <c r="C493">
        <v>7</v>
      </c>
      <c r="D493" s="1" t="s">
        <v>113</v>
      </c>
      <c r="E493" s="1" t="s">
        <v>111</v>
      </c>
      <c r="F493">
        <v>0</v>
      </c>
      <c r="G493" s="1" t="str">
        <f>VLOOKUP(InputData[[#This Row],[PRODUCT ID]],MasterData[],2,0)</f>
        <v>Product18</v>
      </c>
      <c r="H493" s="1" t="str">
        <f>VLOOKUP(InputData[[#This Row],[PRODUCT ID]],MasterData[],3,0)</f>
        <v>Category02</v>
      </c>
      <c r="I493" s="1" t="str">
        <f>VLOOKUP(InputData[[#This Row],[PRODUCT ID]],MasterData[],4,0)</f>
        <v>No.</v>
      </c>
      <c r="J493" s="3">
        <f>VLOOKUP(InputData[[#This Row],[PRODUCT ID]],MasterData[],5,0)</f>
        <v>37</v>
      </c>
      <c r="K493" s="3">
        <f>VLOOKUP(InputData[[#This Row],[PRODUCT ID]],MasterData[],6,0)</f>
        <v>49.21</v>
      </c>
      <c r="L493" s="3">
        <f>InputData[[#This Row],[BUYING PRIZE]]*InputData[[#This Row],[QUANTITY]]</f>
        <v>259</v>
      </c>
      <c r="M493" s="3">
        <f>InputData[[#This Row],[SELLING PRICE]]*InputData[[#This Row],[QUANTITY]]*(1-InputData[[#This Row],[DISCOUNT %]])</f>
        <v>344.47</v>
      </c>
      <c r="N493" s="1">
        <f>DAY(InputData[[#This Row],[DATE]])</f>
        <v>10</v>
      </c>
      <c r="O493" s="1" t="str">
        <f>TEXT(InputData[[#This Row],[DATE]],"mmm")</f>
        <v>Nov</v>
      </c>
      <c r="P493" s="1">
        <f>YEAR(InputData[[#This Row],[DATE]])</f>
        <v>2022</v>
      </c>
    </row>
    <row r="494" spans="1:16" x14ac:dyDescent="0.3">
      <c r="A494" s="2">
        <v>44878</v>
      </c>
      <c r="B494" s="1" t="s">
        <v>66</v>
      </c>
      <c r="C494">
        <v>10</v>
      </c>
      <c r="D494" s="1" t="s">
        <v>110</v>
      </c>
      <c r="E494" s="1" t="s">
        <v>112</v>
      </c>
      <c r="F494">
        <v>0</v>
      </c>
      <c r="G494" s="1" t="str">
        <f>VLOOKUP(InputData[[#This Row],[PRODUCT ID]],MasterData[],2,0)</f>
        <v>Product27</v>
      </c>
      <c r="H494" s="1" t="str">
        <f>VLOOKUP(InputData[[#This Row],[PRODUCT ID]],MasterData[],3,0)</f>
        <v>Category04</v>
      </c>
      <c r="I494" s="1" t="str">
        <f>VLOOKUP(InputData[[#This Row],[PRODUCT ID]],MasterData[],4,0)</f>
        <v>Lt</v>
      </c>
      <c r="J494" s="3">
        <f>VLOOKUP(InputData[[#This Row],[PRODUCT ID]],MasterData[],5,0)</f>
        <v>48</v>
      </c>
      <c r="K494" s="3">
        <f>VLOOKUP(InputData[[#This Row],[PRODUCT ID]],MasterData[],6,0)</f>
        <v>57.120000000000005</v>
      </c>
      <c r="L494" s="3">
        <f>InputData[[#This Row],[BUYING PRIZE]]*InputData[[#This Row],[QUANTITY]]</f>
        <v>480</v>
      </c>
      <c r="M494" s="3">
        <f>InputData[[#This Row],[SELLING PRICE]]*InputData[[#This Row],[QUANTITY]]*(1-InputData[[#This Row],[DISCOUNT %]])</f>
        <v>571.20000000000005</v>
      </c>
      <c r="N494" s="1">
        <f>DAY(InputData[[#This Row],[DATE]])</f>
        <v>13</v>
      </c>
      <c r="O494" s="1" t="str">
        <f>TEXT(InputData[[#This Row],[DATE]],"mmm")</f>
        <v>Nov</v>
      </c>
      <c r="P494" s="1">
        <f>YEAR(InputData[[#This Row],[DATE]])</f>
        <v>2022</v>
      </c>
    </row>
    <row r="495" spans="1:16" x14ac:dyDescent="0.3">
      <c r="A495" s="2">
        <v>44879</v>
      </c>
      <c r="B495" s="1" t="s">
        <v>10</v>
      </c>
      <c r="C495">
        <v>1</v>
      </c>
      <c r="D495" s="1" t="s">
        <v>113</v>
      </c>
      <c r="E495" s="1" t="s">
        <v>112</v>
      </c>
      <c r="F495">
        <v>0</v>
      </c>
      <c r="G495" s="1" t="str">
        <f>VLOOKUP(InputData[[#This Row],[PRODUCT ID]],MasterData[],2,0)</f>
        <v>Product02</v>
      </c>
      <c r="H495" s="1" t="str">
        <f>VLOOKUP(InputData[[#This Row],[PRODUCT ID]],MasterData[],3,0)</f>
        <v>Category01</v>
      </c>
      <c r="I495" s="1" t="str">
        <f>VLOOKUP(InputData[[#This Row],[PRODUCT ID]],MasterData[],4,0)</f>
        <v>Kg</v>
      </c>
      <c r="J495" s="3">
        <f>VLOOKUP(InputData[[#This Row],[PRODUCT ID]],MasterData[],5,0)</f>
        <v>105</v>
      </c>
      <c r="K495" s="3">
        <f>VLOOKUP(InputData[[#This Row],[PRODUCT ID]],MasterData[],6,0)</f>
        <v>142.80000000000001</v>
      </c>
      <c r="L495" s="3">
        <f>InputData[[#This Row],[BUYING PRIZE]]*InputData[[#This Row],[QUANTITY]]</f>
        <v>105</v>
      </c>
      <c r="M495" s="3">
        <f>InputData[[#This Row],[SELLING PRICE]]*InputData[[#This Row],[QUANTITY]]*(1-InputData[[#This Row],[DISCOUNT %]])</f>
        <v>142.80000000000001</v>
      </c>
      <c r="N495" s="1">
        <f>DAY(InputData[[#This Row],[DATE]])</f>
        <v>14</v>
      </c>
      <c r="O495" s="1" t="str">
        <f>TEXT(InputData[[#This Row],[DATE]],"mmm")</f>
        <v>Nov</v>
      </c>
      <c r="P495" s="1">
        <f>YEAR(InputData[[#This Row],[DATE]])</f>
        <v>2022</v>
      </c>
    </row>
    <row r="496" spans="1:16" x14ac:dyDescent="0.3">
      <c r="A496" s="2">
        <v>44880</v>
      </c>
      <c r="B496" s="1" t="s">
        <v>34</v>
      </c>
      <c r="C496">
        <v>14</v>
      </c>
      <c r="D496" s="1" t="s">
        <v>113</v>
      </c>
      <c r="E496" s="1" t="s">
        <v>112</v>
      </c>
      <c r="F496">
        <v>0</v>
      </c>
      <c r="G496" s="1" t="str">
        <f>VLOOKUP(InputData[[#This Row],[PRODUCT ID]],MasterData[],2,0)</f>
        <v>Product12</v>
      </c>
      <c r="H496" s="1" t="str">
        <f>VLOOKUP(InputData[[#This Row],[PRODUCT ID]],MasterData[],3,0)</f>
        <v>Category02</v>
      </c>
      <c r="I496" s="1" t="str">
        <f>VLOOKUP(InputData[[#This Row],[PRODUCT ID]],MasterData[],4,0)</f>
        <v>Kg</v>
      </c>
      <c r="J496" s="3">
        <f>VLOOKUP(InputData[[#This Row],[PRODUCT ID]],MasterData[],5,0)</f>
        <v>73</v>
      </c>
      <c r="K496" s="3">
        <f>VLOOKUP(InputData[[#This Row],[PRODUCT ID]],MasterData[],6,0)</f>
        <v>94.17</v>
      </c>
      <c r="L496" s="3">
        <f>InputData[[#This Row],[BUYING PRIZE]]*InputData[[#This Row],[QUANTITY]]</f>
        <v>1022</v>
      </c>
      <c r="M496" s="3">
        <f>InputData[[#This Row],[SELLING PRICE]]*InputData[[#This Row],[QUANTITY]]*(1-InputData[[#This Row],[DISCOUNT %]])</f>
        <v>1318.38</v>
      </c>
      <c r="N496" s="1">
        <f>DAY(InputData[[#This Row],[DATE]])</f>
        <v>15</v>
      </c>
      <c r="O496" s="1" t="str">
        <f>TEXT(InputData[[#This Row],[DATE]],"mmm")</f>
        <v>Nov</v>
      </c>
      <c r="P496" s="1">
        <f>YEAR(InputData[[#This Row],[DATE]])</f>
        <v>2022</v>
      </c>
    </row>
    <row r="497" spans="1:16" x14ac:dyDescent="0.3">
      <c r="A497" s="2">
        <v>44881</v>
      </c>
      <c r="B497" s="1" t="s">
        <v>44</v>
      </c>
      <c r="C497">
        <v>8</v>
      </c>
      <c r="D497" s="1" t="s">
        <v>111</v>
      </c>
      <c r="E497" s="1" t="s">
        <v>111</v>
      </c>
      <c r="F497">
        <v>0</v>
      </c>
      <c r="G497" s="1" t="str">
        <f>VLOOKUP(InputData[[#This Row],[PRODUCT ID]],MasterData[],2,0)</f>
        <v>Product17</v>
      </c>
      <c r="H497" s="1" t="str">
        <f>VLOOKUP(InputData[[#This Row],[PRODUCT ID]],MasterData[],3,0)</f>
        <v>Category02</v>
      </c>
      <c r="I497" s="1" t="str">
        <f>VLOOKUP(InputData[[#This Row],[PRODUCT ID]],MasterData[],4,0)</f>
        <v>Ft</v>
      </c>
      <c r="J497" s="3">
        <f>VLOOKUP(InputData[[#This Row],[PRODUCT ID]],MasterData[],5,0)</f>
        <v>134</v>
      </c>
      <c r="K497" s="3">
        <f>VLOOKUP(InputData[[#This Row],[PRODUCT ID]],MasterData[],6,0)</f>
        <v>156.78</v>
      </c>
      <c r="L497" s="3">
        <f>InputData[[#This Row],[BUYING PRIZE]]*InputData[[#This Row],[QUANTITY]]</f>
        <v>1072</v>
      </c>
      <c r="M497" s="3">
        <f>InputData[[#This Row],[SELLING PRICE]]*InputData[[#This Row],[QUANTITY]]*(1-InputData[[#This Row],[DISCOUNT %]])</f>
        <v>1254.24</v>
      </c>
      <c r="N497" s="1">
        <f>DAY(InputData[[#This Row],[DATE]])</f>
        <v>16</v>
      </c>
      <c r="O497" s="1" t="str">
        <f>TEXT(InputData[[#This Row],[DATE]],"mmm")</f>
        <v>Nov</v>
      </c>
      <c r="P497" s="1">
        <f>YEAR(InputData[[#This Row],[DATE]])</f>
        <v>2022</v>
      </c>
    </row>
    <row r="498" spans="1:16" x14ac:dyDescent="0.3">
      <c r="A498" s="2">
        <v>44883</v>
      </c>
      <c r="B498" s="1" t="s">
        <v>80</v>
      </c>
      <c r="C498">
        <v>8</v>
      </c>
      <c r="D498" s="1" t="s">
        <v>113</v>
      </c>
      <c r="E498" s="1" t="s">
        <v>112</v>
      </c>
      <c r="F498">
        <v>0</v>
      </c>
      <c r="G498" s="1" t="str">
        <f>VLOOKUP(InputData[[#This Row],[PRODUCT ID]],MasterData[],2,0)</f>
        <v>Product34</v>
      </c>
      <c r="H498" s="1" t="str">
        <f>VLOOKUP(InputData[[#This Row],[PRODUCT ID]],MasterData[],3,0)</f>
        <v>Category04</v>
      </c>
      <c r="I498" s="1" t="str">
        <f>VLOOKUP(InputData[[#This Row],[PRODUCT ID]],MasterData[],4,0)</f>
        <v>Lt</v>
      </c>
      <c r="J498" s="3">
        <f>VLOOKUP(InputData[[#This Row],[PRODUCT ID]],MasterData[],5,0)</f>
        <v>55</v>
      </c>
      <c r="K498" s="3">
        <f>VLOOKUP(InputData[[#This Row],[PRODUCT ID]],MasterData[],6,0)</f>
        <v>58.3</v>
      </c>
      <c r="L498" s="3">
        <f>InputData[[#This Row],[BUYING PRIZE]]*InputData[[#This Row],[QUANTITY]]</f>
        <v>440</v>
      </c>
      <c r="M498" s="3">
        <f>InputData[[#This Row],[SELLING PRICE]]*InputData[[#This Row],[QUANTITY]]*(1-InputData[[#This Row],[DISCOUNT %]])</f>
        <v>466.4</v>
      </c>
      <c r="N498" s="1">
        <f>DAY(InputData[[#This Row],[DATE]])</f>
        <v>18</v>
      </c>
      <c r="O498" s="1" t="str">
        <f>TEXT(InputData[[#This Row],[DATE]],"mmm")</f>
        <v>Nov</v>
      </c>
      <c r="P498" s="1">
        <f>YEAR(InputData[[#This Row],[DATE]])</f>
        <v>2022</v>
      </c>
    </row>
    <row r="499" spans="1:16" x14ac:dyDescent="0.3">
      <c r="A499" s="2">
        <v>44886</v>
      </c>
      <c r="B499" s="1" t="s">
        <v>50</v>
      </c>
      <c r="C499">
        <v>6</v>
      </c>
      <c r="D499" s="1" t="s">
        <v>113</v>
      </c>
      <c r="E499" s="1" t="s">
        <v>112</v>
      </c>
      <c r="F499">
        <v>0</v>
      </c>
      <c r="G499" s="1" t="str">
        <f>VLOOKUP(InputData[[#This Row],[PRODUCT ID]],MasterData[],2,0)</f>
        <v>Product20</v>
      </c>
      <c r="H499" s="1" t="str">
        <f>VLOOKUP(InputData[[#This Row],[PRODUCT ID]],MasterData[],3,0)</f>
        <v>Category03</v>
      </c>
      <c r="I499" s="1" t="str">
        <f>VLOOKUP(InputData[[#This Row],[PRODUCT ID]],MasterData[],4,0)</f>
        <v>Lt</v>
      </c>
      <c r="J499" s="3">
        <f>VLOOKUP(InputData[[#This Row],[PRODUCT ID]],MasterData[],5,0)</f>
        <v>61</v>
      </c>
      <c r="K499" s="3">
        <f>VLOOKUP(InputData[[#This Row],[PRODUCT ID]],MasterData[],6,0)</f>
        <v>76.25</v>
      </c>
      <c r="L499" s="3">
        <f>InputData[[#This Row],[BUYING PRIZE]]*InputData[[#This Row],[QUANTITY]]</f>
        <v>366</v>
      </c>
      <c r="M499" s="3">
        <f>InputData[[#This Row],[SELLING PRICE]]*InputData[[#This Row],[QUANTITY]]*(1-InputData[[#This Row],[DISCOUNT %]])</f>
        <v>457.5</v>
      </c>
      <c r="N499" s="1">
        <f>DAY(InputData[[#This Row],[DATE]])</f>
        <v>21</v>
      </c>
      <c r="O499" s="1" t="str">
        <f>TEXT(InputData[[#This Row],[DATE]],"mmm")</f>
        <v>Nov</v>
      </c>
      <c r="P499" s="1">
        <f>YEAR(InputData[[#This Row],[DATE]])</f>
        <v>2022</v>
      </c>
    </row>
    <row r="500" spans="1:16" x14ac:dyDescent="0.3">
      <c r="A500" s="2">
        <v>44888</v>
      </c>
      <c r="B500" s="1" t="s">
        <v>84</v>
      </c>
      <c r="C500">
        <v>12</v>
      </c>
      <c r="D500" s="1" t="s">
        <v>111</v>
      </c>
      <c r="E500" s="1" t="s">
        <v>111</v>
      </c>
      <c r="F500">
        <v>0</v>
      </c>
      <c r="G500" s="1" t="str">
        <f>VLOOKUP(InputData[[#This Row],[PRODUCT ID]],MasterData[],2,0)</f>
        <v>Product36</v>
      </c>
      <c r="H500" s="1" t="str">
        <f>VLOOKUP(InputData[[#This Row],[PRODUCT ID]],MasterData[],3,0)</f>
        <v>Category04</v>
      </c>
      <c r="I500" s="1" t="str">
        <f>VLOOKUP(InputData[[#This Row],[PRODUCT ID]],MasterData[],4,0)</f>
        <v>Kg</v>
      </c>
      <c r="J500" s="3">
        <f>VLOOKUP(InputData[[#This Row],[PRODUCT ID]],MasterData[],5,0)</f>
        <v>90</v>
      </c>
      <c r="K500" s="3">
        <f>VLOOKUP(InputData[[#This Row],[PRODUCT ID]],MasterData[],6,0)</f>
        <v>96.3</v>
      </c>
      <c r="L500" s="3">
        <f>InputData[[#This Row],[BUYING PRIZE]]*InputData[[#This Row],[QUANTITY]]</f>
        <v>1080</v>
      </c>
      <c r="M500" s="3">
        <f>InputData[[#This Row],[SELLING PRICE]]*InputData[[#This Row],[QUANTITY]]*(1-InputData[[#This Row],[DISCOUNT %]])</f>
        <v>1155.5999999999999</v>
      </c>
      <c r="N500" s="1">
        <f>DAY(InputData[[#This Row],[DATE]])</f>
        <v>23</v>
      </c>
      <c r="O500" s="1" t="str">
        <f>TEXT(InputData[[#This Row],[DATE]],"mmm")</f>
        <v>Nov</v>
      </c>
      <c r="P500" s="1">
        <f>YEAR(InputData[[#This Row],[DATE]])</f>
        <v>2022</v>
      </c>
    </row>
    <row r="501" spans="1:16" x14ac:dyDescent="0.3">
      <c r="A501" s="2">
        <v>44890</v>
      </c>
      <c r="B501" s="1" t="s">
        <v>14</v>
      </c>
      <c r="C501">
        <v>5</v>
      </c>
      <c r="D501" s="1" t="s">
        <v>113</v>
      </c>
      <c r="E501" s="1" t="s">
        <v>112</v>
      </c>
      <c r="F501">
        <v>0</v>
      </c>
      <c r="G501" s="1" t="str">
        <f>VLOOKUP(InputData[[#This Row],[PRODUCT ID]],MasterData[],2,0)</f>
        <v>Product04</v>
      </c>
      <c r="H501" s="1" t="str">
        <f>VLOOKUP(InputData[[#This Row],[PRODUCT ID]],MasterData[],3,0)</f>
        <v>Category01</v>
      </c>
      <c r="I501" s="1" t="str">
        <f>VLOOKUP(InputData[[#This Row],[PRODUCT ID]],MasterData[],4,0)</f>
        <v>Lt</v>
      </c>
      <c r="J501" s="3">
        <f>VLOOKUP(InputData[[#This Row],[PRODUCT ID]],MasterData[],5,0)</f>
        <v>44</v>
      </c>
      <c r="K501" s="3">
        <f>VLOOKUP(InputData[[#This Row],[PRODUCT ID]],MasterData[],6,0)</f>
        <v>48.84</v>
      </c>
      <c r="L501" s="3">
        <f>InputData[[#This Row],[BUYING PRIZE]]*InputData[[#This Row],[QUANTITY]]</f>
        <v>220</v>
      </c>
      <c r="M501" s="3">
        <f>InputData[[#This Row],[SELLING PRICE]]*InputData[[#This Row],[QUANTITY]]*(1-InputData[[#This Row],[DISCOUNT %]])</f>
        <v>244.20000000000002</v>
      </c>
      <c r="N501" s="1">
        <f>DAY(InputData[[#This Row],[DATE]])</f>
        <v>25</v>
      </c>
      <c r="O501" s="1" t="str">
        <f>TEXT(InputData[[#This Row],[DATE]],"mmm")</f>
        <v>Nov</v>
      </c>
      <c r="P501" s="1">
        <f>YEAR(InputData[[#This Row],[DATE]])</f>
        <v>2022</v>
      </c>
    </row>
    <row r="502" spans="1:16" x14ac:dyDescent="0.3">
      <c r="A502" s="2">
        <v>44891</v>
      </c>
      <c r="B502" s="1" t="s">
        <v>76</v>
      </c>
      <c r="C502">
        <v>5</v>
      </c>
      <c r="D502" s="1" t="s">
        <v>113</v>
      </c>
      <c r="E502" s="1" t="s">
        <v>111</v>
      </c>
      <c r="F502">
        <v>0</v>
      </c>
      <c r="G502" s="1" t="str">
        <f>VLOOKUP(InputData[[#This Row],[PRODUCT ID]],MasterData[],2,0)</f>
        <v>Product32</v>
      </c>
      <c r="H502" s="1" t="str">
        <f>VLOOKUP(InputData[[#This Row],[PRODUCT ID]],MasterData[],3,0)</f>
        <v>Category04</v>
      </c>
      <c r="I502" s="1" t="str">
        <f>VLOOKUP(InputData[[#This Row],[PRODUCT ID]],MasterData[],4,0)</f>
        <v>Kg</v>
      </c>
      <c r="J502" s="3">
        <f>VLOOKUP(InputData[[#This Row],[PRODUCT ID]],MasterData[],5,0)</f>
        <v>89</v>
      </c>
      <c r="K502" s="3">
        <f>VLOOKUP(InputData[[#This Row],[PRODUCT ID]],MasterData[],6,0)</f>
        <v>117.48</v>
      </c>
      <c r="L502" s="3">
        <f>InputData[[#This Row],[BUYING PRIZE]]*InputData[[#This Row],[QUANTITY]]</f>
        <v>445</v>
      </c>
      <c r="M502" s="3">
        <f>InputData[[#This Row],[SELLING PRICE]]*InputData[[#This Row],[QUANTITY]]*(1-InputData[[#This Row],[DISCOUNT %]])</f>
        <v>587.4</v>
      </c>
      <c r="N502" s="1">
        <f>DAY(InputData[[#This Row],[DATE]])</f>
        <v>26</v>
      </c>
      <c r="O502" s="1" t="str">
        <f>TEXT(InputData[[#This Row],[DATE]],"mmm")</f>
        <v>Nov</v>
      </c>
      <c r="P502" s="1">
        <f>YEAR(InputData[[#This Row],[DATE]])</f>
        <v>2022</v>
      </c>
    </row>
    <row r="503" spans="1:16" x14ac:dyDescent="0.3">
      <c r="A503" s="2">
        <v>44892</v>
      </c>
      <c r="B503" s="1" t="s">
        <v>80</v>
      </c>
      <c r="C503">
        <v>15</v>
      </c>
      <c r="D503" s="1" t="s">
        <v>113</v>
      </c>
      <c r="E503" s="1" t="s">
        <v>111</v>
      </c>
      <c r="F503">
        <v>0</v>
      </c>
      <c r="G503" s="1" t="str">
        <f>VLOOKUP(InputData[[#This Row],[PRODUCT ID]],MasterData[],2,0)</f>
        <v>Product34</v>
      </c>
      <c r="H503" s="1" t="str">
        <f>VLOOKUP(InputData[[#This Row],[PRODUCT ID]],MasterData[],3,0)</f>
        <v>Category04</v>
      </c>
      <c r="I503" s="1" t="str">
        <f>VLOOKUP(InputData[[#This Row],[PRODUCT ID]],MasterData[],4,0)</f>
        <v>Lt</v>
      </c>
      <c r="J503" s="3">
        <f>VLOOKUP(InputData[[#This Row],[PRODUCT ID]],MasterData[],5,0)</f>
        <v>55</v>
      </c>
      <c r="K503" s="3">
        <f>VLOOKUP(InputData[[#This Row],[PRODUCT ID]],MasterData[],6,0)</f>
        <v>58.3</v>
      </c>
      <c r="L503" s="3">
        <f>InputData[[#This Row],[BUYING PRIZE]]*InputData[[#This Row],[QUANTITY]]</f>
        <v>825</v>
      </c>
      <c r="M503" s="3">
        <f>InputData[[#This Row],[SELLING PRICE]]*InputData[[#This Row],[QUANTITY]]*(1-InputData[[#This Row],[DISCOUNT %]])</f>
        <v>874.5</v>
      </c>
      <c r="N503" s="1">
        <f>DAY(InputData[[#This Row],[DATE]])</f>
        <v>27</v>
      </c>
      <c r="O503" s="1" t="str">
        <f>TEXT(InputData[[#This Row],[DATE]],"mmm")</f>
        <v>Nov</v>
      </c>
      <c r="P503" s="1">
        <f>YEAR(InputData[[#This Row],[DATE]])</f>
        <v>2022</v>
      </c>
    </row>
    <row r="504" spans="1:16" x14ac:dyDescent="0.3">
      <c r="A504" s="2">
        <v>44893</v>
      </c>
      <c r="B504" s="1" t="s">
        <v>74</v>
      </c>
      <c r="C504">
        <v>8</v>
      </c>
      <c r="D504" s="1" t="s">
        <v>113</v>
      </c>
      <c r="E504" s="1" t="s">
        <v>112</v>
      </c>
      <c r="F504">
        <v>0</v>
      </c>
      <c r="G504" s="1" t="str">
        <f>VLOOKUP(InputData[[#This Row],[PRODUCT ID]],MasterData[],2,0)</f>
        <v>Product31</v>
      </c>
      <c r="H504" s="1" t="str">
        <f>VLOOKUP(InputData[[#This Row],[PRODUCT ID]],MasterData[],3,0)</f>
        <v>Category04</v>
      </c>
      <c r="I504" s="1" t="str">
        <f>VLOOKUP(InputData[[#This Row],[PRODUCT ID]],MasterData[],4,0)</f>
        <v>Kg</v>
      </c>
      <c r="J504" s="3">
        <f>VLOOKUP(InputData[[#This Row],[PRODUCT ID]],MasterData[],5,0)</f>
        <v>93</v>
      </c>
      <c r="K504" s="3">
        <f>VLOOKUP(InputData[[#This Row],[PRODUCT ID]],MasterData[],6,0)</f>
        <v>104.16</v>
      </c>
      <c r="L504" s="3">
        <f>InputData[[#This Row],[BUYING PRIZE]]*InputData[[#This Row],[QUANTITY]]</f>
        <v>744</v>
      </c>
      <c r="M504" s="3">
        <f>InputData[[#This Row],[SELLING PRICE]]*InputData[[#This Row],[QUANTITY]]*(1-InputData[[#This Row],[DISCOUNT %]])</f>
        <v>833.28</v>
      </c>
      <c r="N504" s="1">
        <f>DAY(InputData[[#This Row],[DATE]])</f>
        <v>28</v>
      </c>
      <c r="O504" s="1" t="str">
        <f>TEXT(InputData[[#This Row],[DATE]],"mmm")</f>
        <v>Nov</v>
      </c>
      <c r="P504" s="1">
        <f>YEAR(InputData[[#This Row],[DATE]])</f>
        <v>2022</v>
      </c>
    </row>
    <row r="505" spans="1:16" x14ac:dyDescent="0.3">
      <c r="A505" s="2">
        <v>44895</v>
      </c>
      <c r="B505" s="1" t="s">
        <v>40</v>
      </c>
      <c r="C505">
        <v>2</v>
      </c>
      <c r="D505" s="1" t="s">
        <v>113</v>
      </c>
      <c r="E505" s="1" t="s">
        <v>111</v>
      </c>
      <c r="F505">
        <v>0</v>
      </c>
      <c r="G505" s="1" t="str">
        <f>VLOOKUP(InputData[[#This Row],[PRODUCT ID]],MasterData[],2,0)</f>
        <v>Product15</v>
      </c>
      <c r="H505" s="1" t="str">
        <f>VLOOKUP(InputData[[#This Row],[PRODUCT ID]],MasterData[],3,0)</f>
        <v>Category02</v>
      </c>
      <c r="I505" s="1" t="str">
        <f>VLOOKUP(InputData[[#This Row],[PRODUCT ID]],MasterData[],4,0)</f>
        <v>No.</v>
      </c>
      <c r="J505" s="3">
        <f>VLOOKUP(InputData[[#This Row],[PRODUCT ID]],MasterData[],5,0)</f>
        <v>12</v>
      </c>
      <c r="K505" s="3">
        <f>VLOOKUP(InputData[[#This Row],[PRODUCT ID]],MasterData[],6,0)</f>
        <v>15.719999999999999</v>
      </c>
      <c r="L505" s="3">
        <f>InputData[[#This Row],[BUYING PRIZE]]*InputData[[#This Row],[QUANTITY]]</f>
        <v>24</v>
      </c>
      <c r="M505" s="3">
        <f>InputData[[#This Row],[SELLING PRICE]]*InputData[[#This Row],[QUANTITY]]*(1-InputData[[#This Row],[DISCOUNT %]])</f>
        <v>31.439999999999998</v>
      </c>
      <c r="N505" s="1">
        <f>DAY(InputData[[#This Row],[DATE]])</f>
        <v>30</v>
      </c>
      <c r="O505" s="1" t="str">
        <f>TEXT(InputData[[#This Row],[DATE]],"mmm")</f>
        <v>Nov</v>
      </c>
      <c r="P505" s="1">
        <f>YEAR(InputData[[#This Row],[DATE]])</f>
        <v>2022</v>
      </c>
    </row>
    <row r="506" spans="1:16" x14ac:dyDescent="0.3">
      <c r="A506" s="2">
        <v>44898</v>
      </c>
      <c r="B506" s="1" t="s">
        <v>68</v>
      </c>
      <c r="C506">
        <v>5</v>
      </c>
      <c r="D506" s="1" t="s">
        <v>110</v>
      </c>
      <c r="E506" s="1" t="s">
        <v>112</v>
      </c>
      <c r="F506">
        <v>0</v>
      </c>
      <c r="G506" s="1" t="str">
        <f>VLOOKUP(InputData[[#This Row],[PRODUCT ID]],MasterData[],2,0)</f>
        <v>Product28</v>
      </c>
      <c r="H506" s="1" t="str">
        <f>VLOOKUP(InputData[[#This Row],[PRODUCT ID]],MasterData[],3,0)</f>
        <v>Category04</v>
      </c>
      <c r="I506" s="1" t="str">
        <f>VLOOKUP(InputData[[#This Row],[PRODUCT ID]],MasterData[],4,0)</f>
        <v>No.</v>
      </c>
      <c r="J506" s="3">
        <f>VLOOKUP(InputData[[#This Row],[PRODUCT ID]],MasterData[],5,0)</f>
        <v>37</v>
      </c>
      <c r="K506" s="3">
        <f>VLOOKUP(InputData[[#This Row],[PRODUCT ID]],MasterData[],6,0)</f>
        <v>41.81</v>
      </c>
      <c r="L506" s="3">
        <f>InputData[[#This Row],[BUYING PRIZE]]*InputData[[#This Row],[QUANTITY]]</f>
        <v>185</v>
      </c>
      <c r="M506" s="3">
        <f>InputData[[#This Row],[SELLING PRICE]]*InputData[[#This Row],[QUANTITY]]*(1-InputData[[#This Row],[DISCOUNT %]])</f>
        <v>209.05</v>
      </c>
      <c r="N506" s="1">
        <f>DAY(InputData[[#This Row],[DATE]])</f>
        <v>3</v>
      </c>
      <c r="O506" s="1" t="str">
        <f>TEXT(InputData[[#This Row],[DATE]],"mmm")</f>
        <v>Dec</v>
      </c>
      <c r="P506" s="1">
        <f>YEAR(InputData[[#This Row],[DATE]])</f>
        <v>2022</v>
      </c>
    </row>
    <row r="507" spans="1:16" x14ac:dyDescent="0.3">
      <c r="A507" s="2">
        <v>44899</v>
      </c>
      <c r="B507" s="1" t="s">
        <v>63</v>
      </c>
      <c r="C507">
        <v>10</v>
      </c>
      <c r="D507" s="1" t="s">
        <v>113</v>
      </c>
      <c r="E507" s="1" t="s">
        <v>112</v>
      </c>
      <c r="F507">
        <v>0</v>
      </c>
      <c r="G507" s="1" t="str">
        <f>VLOOKUP(InputData[[#This Row],[PRODUCT ID]],MasterData[],2,0)</f>
        <v>Product26</v>
      </c>
      <c r="H507" s="1" t="str">
        <f>VLOOKUP(InputData[[#This Row],[PRODUCT ID]],MasterData[],3,0)</f>
        <v>Category04</v>
      </c>
      <c r="I507" s="1" t="str">
        <f>VLOOKUP(InputData[[#This Row],[PRODUCT ID]],MasterData[],4,0)</f>
        <v>No.</v>
      </c>
      <c r="J507" s="3">
        <f>VLOOKUP(InputData[[#This Row],[PRODUCT ID]],MasterData[],5,0)</f>
        <v>18</v>
      </c>
      <c r="K507" s="3">
        <f>VLOOKUP(InputData[[#This Row],[PRODUCT ID]],MasterData[],6,0)</f>
        <v>24.66</v>
      </c>
      <c r="L507" s="3">
        <f>InputData[[#This Row],[BUYING PRIZE]]*InputData[[#This Row],[QUANTITY]]</f>
        <v>180</v>
      </c>
      <c r="M507" s="3">
        <f>InputData[[#This Row],[SELLING PRICE]]*InputData[[#This Row],[QUANTITY]]*(1-InputData[[#This Row],[DISCOUNT %]])</f>
        <v>246.6</v>
      </c>
      <c r="N507" s="1">
        <f>DAY(InputData[[#This Row],[DATE]])</f>
        <v>4</v>
      </c>
      <c r="O507" s="1" t="str">
        <f>TEXT(InputData[[#This Row],[DATE]],"mmm")</f>
        <v>Dec</v>
      </c>
      <c r="P507" s="1">
        <f>YEAR(InputData[[#This Row],[DATE]])</f>
        <v>2022</v>
      </c>
    </row>
    <row r="508" spans="1:16" x14ac:dyDescent="0.3">
      <c r="A508" s="2">
        <v>44899</v>
      </c>
      <c r="B508" s="1" t="s">
        <v>101</v>
      </c>
      <c r="C508">
        <v>15</v>
      </c>
      <c r="D508" s="1" t="s">
        <v>113</v>
      </c>
      <c r="E508" s="1" t="s">
        <v>112</v>
      </c>
      <c r="F508">
        <v>0</v>
      </c>
      <c r="G508" s="1" t="str">
        <f>VLOOKUP(InputData[[#This Row],[PRODUCT ID]],MasterData[],2,0)</f>
        <v>Product44</v>
      </c>
      <c r="H508" s="1" t="str">
        <f>VLOOKUP(InputData[[#This Row],[PRODUCT ID]],MasterData[],3,0)</f>
        <v>Category05</v>
      </c>
      <c r="I508" s="1" t="str">
        <f>VLOOKUP(InputData[[#This Row],[PRODUCT ID]],MasterData[],4,0)</f>
        <v>Kg</v>
      </c>
      <c r="J508" s="3">
        <f>VLOOKUP(InputData[[#This Row],[PRODUCT ID]],MasterData[],5,0)</f>
        <v>76</v>
      </c>
      <c r="K508" s="3">
        <f>VLOOKUP(InputData[[#This Row],[PRODUCT ID]],MasterData[],6,0)</f>
        <v>82.08</v>
      </c>
      <c r="L508" s="3">
        <f>InputData[[#This Row],[BUYING PRIZE]]*InputData[[#This Row],[QUANTITY]]</f>
        <v>1140</v>
      </c>
      <c r="M508" s="3">
        <f>InputData[[#This Row],[SELLING PRICE]]*InputData[[#This Row],[QUANTITY]]*(1-InputData[[#This Row],[DISCOUNT %]])</f>
        <v>1231.2</v>
      </c>
      <c r="N508" s="1">
        <f>DAY(InputData[[#This Row],[DATE]])</f>
        <v>4</v>
      </c>
      <c r="O508" s="1" t="str">
        <f>TEXT(InputData[[#This Row],[DATE]],"mmm")</f>
        <v>Dec</v>
      </c>
      <c r="P508" s="1">
        <f>YEAR(InputData[[#This Row],[DATE]])</f>
        <v>2022</v>
      </c>
    </row>
    <row r="509" spans="1:16" x14ac:dyDescent="0.3">
      <c r="A509" s="2">
        <v>44902</v>
      </c>
      <c r="B509" s="1" t="s">
        <v>89</v>
      </c>
      <c r="C509">
        <v>12</v>
      </c>
      <c r="D509" s="1" t="s">
        <v>113</v>
      </c>
      <c r="E509" s="1" t="s">
        <v>112</v>
      </c>
      <c r="F509">
        <v>0</v>
      </c>
      <c r="G509" s="1" t="str">
        <f>VLOOKUP(InputData[[#This Row],[PRODUCT ID]],MasterData[],2,0)</f>
        <v>Product38</v>
      </c>
      <c r="H509" s="1" t="str">
        <f>VLOOKUP(InputData[[#This Row],[PRODUCT ID]],MasterData[],3,0)</f>
        <v>Category05</v>
      </c>
      <c r="I509" s="1" t="str">
        <f>VLOOKUP(InputData[[#This Row],[PRODUCT ID]],MasterData[],4,0)</f>
        <v>Kg</v>
      </c>
      <c r="J509" s="3">
        <f>VLOOKUP(InputData[[#This Row],[PRODUCT ID]],MasterData[],5,0)</f>
        <v>72</v>
      </c>
      <c r="K509" s="3">
        <f>VLOOKUP(InputData[[#This Row],[PRODUCT ID]],MasterData[],6,0)</f>
        <v>79.92</v>
      </c>
      <c r="L509" s="3">
        <f>InputData[[#This Row],[BUYING PRIZE]]*InputData[[#This Row],[QUANTITY]]</f>
        <v>864</v>
      </c>
      <c r="M509" s="3">
        <f>InputData[[#This Row],[SELLING PRICE]]*InputData[[#This Row],[QUANTITY]]*(1-InputData[[#This Row],[DISCOUNT %]])</f>
        <v>959.04</v>
      </c>
      <c r="N509" s="1">
        <f>DAY(InputData[[#This Row],[DATE]])</f>
        <v>7</v>
      </c>
      <c r="O509" s="1" t="str">
        <f>TEXT(InputData[[#This Row],[DATE]],"mmm")</f>
        <v>Dec</v>
      </c>
      <c r="P509" s="1">
        <f>YEAR(InputData[[#This Row],[DATE]])</f>
        <v>2022</v>
      </c>
    </row>
    <row r="510" spans="1:16" x14ac:dyDescent="0.3">
      <c r="A510" s="2">
        <v>44902</v>
      </c>
      <c r="B510" s="1" t="s">
        <v>42</v>
      </c>
      <c r="C510">
        <v>13</v>
      </c>
      <c r="D510" s="1" t="s">
        <v>113</v>
      </c>
      <c r="E510" s="1" t="s">
        <v>111</v>
      </c>
      <c r="F510">
        <v>0</v>
      </c>
      <c r="G510" s="1" t="str">
        <f>VLOOKUP(InputData[[#This Row],[PRODUCT ID]],MasterData[],2,0)</f>
        <v>Product16</v>
      </c>
      <c r="H510" s="1" t="str">
        <f>VLOOKUP(InputData[[#This Row],[PRODUCT ID]],MasterData[],3,0)</f>
        <v>Category02</v>
      </c>
      <c r="I510" s="1" t="str">
        <f>VLOOKUP(InputData[[#This Row],[PRODUCT ID]],MasterData[],4,0)</f>
        <v>No.</v>
      </c>
      <c r="J510" s="3">
        <f>VLOOKUP(InputData[[#This Row],[PRODUCT ID]],MasterData[],5,0)</f>
        <v>13</v>
      </c>
      <c r="K510" s="3">
        <f>VLOOKUP(InputData[[#This Row],[PRODUCT ID]],MasterData[],6,0)</f>
        <v>16.64</v>
      </c>
      <c r="L510" s="3">
        <f>InputData[[#This Row],[BUYING PRIZE]]*InputData[[#This Row],[QUANTITY]]</f>
        <v>169</v>
      </c>
      <c r="M510" s="3">
        <f>InputData[[#This Row],[SELLING PRICE]]*InputData[[#This Row],[QUANTITY]]*(1-InputData[[#This Row],[DISCOUNT %]])</f>
        <v>216.32</v>
      </c>
      <c r="N510" s="1">
        <f>DAY(InputData[[#This Row],[DATE]])</f>
        <v>7</v>
      </c>
      <c r="O510" s="1" t="str">
        <f>TEXT(InputData[[#This Row],[DATE]],"mmm")</f>
        <v>Dec</v>
      </c>
      <c r="P510" s="1">
        <f>YEAR(InputData[[#This Row],[DATE]])</f>
        <v>2022</v>
      </c>
    </row>
    <row r="511" spans="1:16" x14ac:dyDescent="0.3">
      <c r="A511" s="2">
        <v>44902</v>
      </c>
      <c r="B511" s="1" t="s">
        <v>89</v>
      </c>
      <c r="C511">
        <v>5</v>
      </c>
      <c r="D511" s="1" t="s">
        <v>113</v>
      </c>
      <c r="E511" s="1" t="s">
        <v>112</v>
      </c>
      <c r="F511">
        <v>0</v>
      </c>
      <c r="G511" s="1" t="str">
        <f>VLOOKUP(InputData[[#This Row],[PRODUCT ID]],MasterData[],2,0)</f>
        <v>Product38</v>
      </c>
      <c r="H511" s="1" t="str">
        <f>VLOOKUP(InputData[[#This Row],[PRODUCT ID]],MasterData[],3,0)</f>
        <v>Category05</v>
      </c>
      <c r="I511" s="1" t="str">
        <f>VLOOKUP(InputData[[#This Row],[PRODUCT ID]],MasterData[],4,0)</f>
        <v>Kg</v>
      </c>
      <c r="J511" s="3">
        <f>VLOOKUP(InputData[[#This Row],[PRODUCT ID]],MasterData[],5,0)</f>
        <v>72</v>
      </c>
      <c r="K511" s="3">
        <f>VLOOKUP(InputData[[#This Row],[PRODUCT ID]],MasterData[],6,0)</f>
        <v>79.92</v>
      </c>
      <c r="L511" s="3">
        <f>InputData[[#This Row],[BUYING PRIZE]]*InputData[[#This Row],[QUANTITY]]</f>
        <v>360</v>
      </c>
      <c r="M511" s="3">
        <f>InputData[[#This Row],[SELLING PRICE]]*InputData[[#This Row],[QUANTITY]]*(1-InputData[[#This Row],[DISCOUNT %]])</f>
        <v>399.6</v>
      </c>
      <c r="N511" s="1">
        <f>DAY(InputData[[#This Row],[DATE]])</f>
        <v>7</v>
      </c>
      <c r="O511" s="1" t="str">
        <f>TEXT(InputData[[#This Row],[DATE]],"mmm")</f>
        <v>Dec</v>
      </c>
      <c r="P511" s="1">
        <f>YEAR(InputData[[#This Row],[DATE]])</f>
        <v>2022</v>
      </c>
    </row>
    <row r="512" spans="1:16" x14ac:dyDescent="0.3">
      <c r="A512" s="2">
        <v>44906</v>
      </c>
      <c r="B512" s="1" t="s">
        <v>66</v>
      </c>
      <c r="C512">
        <v>5</v>
      </c>
      <c r="D512" s="1" t="s">
        <v>113</v>
      </c>
      <c r="E512" s="1" t="s">
        <v>111</v>
      </c>
      <c r="F512">
        <v>0</v>
      </c>
      <c r="G512" s="1" t="str">
        <f>VLOOKUP(InputData[[#This Row],[PRODUCT ID]],MasterData[],2,0)</f>
        <v>Product27</v>
      </c>
      <c r="H512" s="1" t="str">
        <f>VLOOKUP(InputData[[#This Row],[PRODUCT ID]],MasterData[],3,0)</f>
        <v>Category04</v>
      </c>
      <c r="I512" s="1" t="str">
        <f>VLOOKUP(InputData[[#This Row],[PRODUCT ID]],MasterData[],4,0)</f>
        <v>Lt</v>
      </c>
      <c r="J512" s="3">
        <f>VLOOKUP(InputData[[#This Row],[PRODUCT ID]],MasterData[],5,0)</f>
        <v>48</v>
      </c>
      <c r="K512" s="3">
        <f>VLOOKUP(InputData[[#This Row],[PRODUCT ID]],MasterData[],6,0)</f>
        <v>57.120000000000005</v>
      </c>
      <c r="L512" s="3">
        <f>InputData[[#This Row],[BUYING PRIZE]]*InputData[[#This Row],[QUANTITY]]</f>
        <v>240</v>
      </c>
      <c r="M512" s="3">
        <f>InputData[[#This Row],[SELLING PRICE]]*InputData[[#This Row],[QUANTITY]]*(1-InputData[[#This Row],[DISCOUNT %]])</f>
        <v>285.60000000000002</v>
      </c>
      <c r="N512" s="1">
        <f>DAY(InputData[[#This Row],[DATE]])</f>
        <v>11</v>
      </c>
      <c r="O512" s="1" t="str">
        <f>TEXT(InputData[[#This Row],[DATE]],"mmm")</f>
        <v>Dec</v>
      </c>
      <c r="P512" s="1">
        <f>YEAR(InputData[[#This Row],[DATE]])</f>
        <v>2022</v>
      </c>
    </row>
    <row r="513" spans="1:16" x14ac:dyDescent="0.3">
      <c r="A513" s="2">
        <v>44906</v>
      </c>
      <c r="B513" s="1" t="s">
        <v>36</v>
      </c>
      <c r="C513">
        <v>9</v>
      </c>
      <c r="D513" s="1" t="s">
        <v>110</v>
      </c>
      <c r="E513" s="1" t="s">
        <v>111</v>
      </c>
      <c r="F513">
        <v>0</v>
      </c>
      <c r="G513" s="1" t="str">
        <f>VLOOKUP(InputData[[#This Row],[PRODUCT ID]],MasterData[],2,0)</f>
        <v>Product13</v>
      </c>
      <c r="H513" s="1" t="str">
        <f>VLOOKUP(InputData[[#This Row],[PRODUCT ID]],MasterData[],3,0)</f>
        <v>Category02</v>
      </c>
      <c r="I513" s="1" t="str">
        <f>VLOOKUP(InputData[[#This Row],[PRODUCT ID]],MasterData[],4,0)</f>
        <v>Kg</v>
      </c>
      <c r="J513" s="3">
        <f>VLOOKUP(InputData[[#This Row],[PRODUCT ID]],MasterData[],5,0)</f>
        <v>112</v>
      </c>
      <c r="K513" s="3">
        <f>VLOOKUP(InputData[[#This Row],[PRODUCT ID]],MasterData[],6,0)</f>
        <v>122.08</v>
      </c>
      <c r="L513" s="3">
        <f>InputData[[#This Row],[BUYING PRIZE]]*InputData[[#This Row],[QUANTITY]]</f>
        <v>1008</v>
      </c>
      <c r="M513" s="3">
        <f>InputData[[#This Row],[SELLING PRICE]]*InputData[[#This Row],[QUANTITY]]*(1-InputData[[#This Row],[DISCOUNT %]])</f>
        <v>1098.72</v>
      </c>
      <c r="N513" s="1">
        <f>DAY(InputData[[#This Row],[DATE]])</f>
        <v>11</v>
      </c>
      <c r="O513" s="1" t="str">
        <f>TEXT(InputData[[#This Row],[DATE]],"mmm")</f>
        <v>Dec</v>
      </c>
      <c r="P513" s="1">
        <f>YEAR(InputData[[#This Row],[DATE]])</f>
        <v>2022</v>
      </c>
    </row>
    <row r="514" spans="1:16" x14ac:dyDescent="0.3">
      <c r="A514" s="2">
        <v>44906</v>
      </c>
      <c r="B514" s="1" t="s">
        <v>38</v>
      </c>
      <c r="C514">
        <v>10</v>
      </c>
      <c r="D514" s="1" t="s">
        <v>111</v>
      </c>
      <c r="E514" s="1" t="s">
        <v>112</v>
      </c>
      <c r="F514">
        <v>0</v>
      </c>
      <c r="G514" s="1" t="str">
        <f>VLOOKUP(InputData[[#This Row],[PRODUCT ID]],MasterData[],2,0)</f>
        <v>Product14</v>
      </c>
      <c r="H514" s="1" t="str">
        <f>VLOOKUP(InputData[[#This Row],[PRODUCT ID]],MasterData[],3,0)</f>
        <v>Category02</v>
      </c>
      <c r="I514" s="1" t="str">
        <f>VLOOKUP(InputData[[#This Row],[PRODUCT ID]],MasterData[],4,0)</f>
        <v>Kg</v>
      </c>
      <c r="J514" s="3">
        <f>VLOOKUP(InputData[[#This Row],[PRODUCT ID]],MasterData[],5,0)</f>
        <v>112</v>
      </c>
      <c r="K514" s="3">
        <f>VLOOKUP(InputData[[#This Row],[PRODUCT ID]],MasterData[],6,0)</f>
        <v>146.72</v>
      </c>
      <c r="L514" s="3">
        <f>InputData[[#This Row],[BUYING PRIZE]]*InputData[[#This Row],[QUANTITY]]</f>
        <v>1120</v>
      </c>
      <c r="M514" s="3">
        <f>InputData[[#This Row],[SELLING PRICE]]*InputData[[#This Row],[QUANTITY]]*(1-InputData[[#This Row],[DISCOUNT %]])</f>
        <v>1467.2</v>
      </c>
      <c r="N514" s="1">
        <f>DAY(InputData[[#This Row],[DATE]])</f>
        <v>11</v>
      </c>
      <c r="O514" s="1" t="str">
        <f>TEXT(InputData[[#This Row],[DATE]],"mmm")</f>
        <v>Dec</v>
      </c>
      <c r="P514" s="1">
        <f>YEAR(InputData[[#This Row],[DATE]])</f>
        <v>2022</v>
      </c>
    </row>
    <row r="515" spans="1:16" x14ac:dyDescent="0.3">
      <c r="A515" s="2">
        <v>44907</v>
      </c>
      <c r="B515" s="1" t="s">
        <v>72</v>
      </c>
      <c r="C515">
        <v>9</v>
      </c>
      <c r="D515" s="1" t="s">
        <v>110</v>
      </c>
      <c r="E515" s="1" t="s">
        <v>112</v>
      </c>
      <c r="F515">
        <v>0</v>
      </c>
      <c r="G515" s="1" t="str">
        <f>VLOOKUP(InputData[[#This Row],[PRODUCT ID]],MasterData[],2,0)</f>
        <v>Product30</v>
      </c>
      <c r="H515" s="1" t="str">
        <f>VLOOKUP(InputData[[#This Row],[PRODUCT ID]],MasterData[],3,0)</f>
        <v>Category04</v>
      </c>
      <c r="I515" s="1" t="str">
        <f>VLOOKUP(InputData[[#This Row],[PRODUCT ID]],MasterData[],4,0)</f>
        <v>Ft</v>
      </c>
      <c r="J515" s="3">
        <f>VLOOKUP(InputData[[#This Row],[PRODUCT ID]],MasterData[],5,0)</f>
        <v>148</v>
      </c>
      <c r="K515" s="3">
        <f>VLOOKUP(InputData[[#This Row],[PRODUCT ID]],MasterData[],6,0)</f>
        <v>201.28</v>
      </c>
      <c r="L515" s="3">
        <f>InputData[[#This Row],[BUYING PRIZE]]*InputData[[#This Row],[QUANTITY]]</f>
        <v>1332</v>
      </c>
      <c r="M515" s="3">
        <f>InputData[[#This Row],[SELLING PRICE]]*InputData[[#This Row],[QUANTITY]]*(1-InputData[[#This Row],[DISCOUNT %]])</f>
        <v>1811.52</v>
      </c>
      <c r="N515" s="1">
        <f>DAY(InputData[[#This Row],[DATE]])</f>
        <v>12</v>
      </c>
      <c r="O515" s="1" t="str">
        <f>TEXT(InputData[[#This Row],[DATE]],"mmm")</f>
        <v>Dec</v>
      </c>
      <c r="P515" s="1">
        <f>YEAR(InputData[[#This Row],[DATE]])</f>
        <v>2022</v>
      </c>
    </row>
    <row r="516" spans="1:16" x14ac:dyDescent="0.3">
      <c r="A516" s="2">
        <v>44907</v>
      </c>
      <c r="B516" s="1" t="s">
        <v>95</v>
      </c>
      <c r="C516">
        <v>10</v>
      </c>
      <c r="D516" s="1" t="s">
        <v>110</v>
      </c>
      <c r="E516" s="1" t="s">
        <v>111</v>
      </c>
      <c r="F516">
        <v>0</v>
      </c>
      <c r="G516" s="1" t="str">
        <f>VLOOKUP(InputData[[#This Row],[PRODUCT ID]],MasterData[],2,0)</f>
        <v>Product41</v>
      </c>
      <c r="H516" s="1" t="str">
        <f>VLOOKUP(InputData[[#This Row],[PRODUCT ID]],MasterData[],3,0)</f>
        <v>Category05</v>
      </c>
      <c r="I516" s="1" t="str">
        <f>VLOOKUP(InputData[[#This Row],[PRODUCT ID]],MasterData[],4,0)</f>
        <v>Ft</v>
      </c>
      <c r="J516" s="3">
        <f>VLOOKUP(InputData[[#This Row],[PRODUCT ID]],MasterData[],5,0)</f>
        <v>138</v>
      </c>
      <c r="K516" s="3">
        <f>VLOOKUP(InputData[[#This Row],[PRODUCT ID]],MasterData[],6,0)</f>
        <v>173.88</v>
      </c>
      <c r="L516" s="3">
        <f>InputData[[#This Row],[BUYING PRIZE]]*InputData[[#This Row],[QUANTITY]]</f>
        <v>1380</v>
      </c>
      <c r="M516" s="3">
        <f>InputData[[#This Row],[SELLING PRICE]]*InputData[[#This Row],[QUANTITY]]*(1-InputData[[#This Row],[DISCOUNT %]])</f>
        <v>1738.8</v>
      </c>
      <c r="N516" s="1">
        <f>DAY(InputData[[#This Row],[DATE]])</f>
        <v>12</v>
      </c>
      <c r="O516" s="1" t="str">
        <f>TEXT(InputData[[#This Row],[DATE]],"mmm")</f>
        <v>Dec</v>
      </c>
      <c r="P516" s="1">
        <f>YEAR(InputData[[#This Row],[DATE]])</f>
        <v>2022</v>
      </c>
    </row>
    <row r="517" spans="1:16" x14ac:dyDescent="0.3">
      <c r="A517" s="2">
        <v>44909</v>
      </c>
      <c r="B517" s="1" t="s">
        <v>17</v>
      </c>
      <c r="C517">
        <v>4</v>
      </c>
      <c r="D517" s="1" t="s">
        <v>113</v>
      </c>
      <c r="E517" s="1" t="s">
        <v>112</v>
      </c>
      <c r="F517">
        <v>0</v>
      </c>
      <c r="G517" s="1" t="str">
        <f>VLOOKUP(InputData[[#This Row],[PRODUCT ID]],MasterData[],2,0)</f>
        <v>Product05</v>
      </c>
      <c r="H517" s="1" t="str">
        <f>VLOOKUP(InputData[[#This Row],[PRODUCT ID]],MasterData[],3,0)</f>
        <v>Category01</v>
      </c>
      <c r="I517" s="1" t="str">
        <f>VLOOKUP(InputData[[#This Row],[PRODUCT ID]],MasterData[],4,0)</f>
        <v>Ft</v>
      </c>
      <c r="J517" s="3">
        <f>VLOOKUP(InputData[[#This Row],[PRODUCT ID]],MasterData[],5,0)</f>
        <v>133</v>
      </c>
      <c r="K517" s="3">
        <f>VLOOKUP(InputData[[#This Row],[PRODUCT ID]],MasterData[],6,0)</f>
        <v>155.61000000000001</v>
      </c>
      <c r="L517" s="3">
        <f>InputData[[#This Row],[BUYING PRIZE]]*InputData[[#This Row],[QUANTITY]]</f>
        <v>532</v>
      </c>
      <c r="M517" s="3">
        <f>InputData[[#This Row],[SELLING PRICE]]*InputData[[#This Row],[QUANTITY]]*(1-InputData[[#This Row],[DISCOUNT %]])</f>
        <v>622.44000000000005</v>
      </c>
      <c r="N517" s="1">
        <f>DAY(InputData[[#This Row],[DATE]])</f>
        <v>14</v>
      </c>
      <c r="O517" s="1" t="str">
        <f>TEXT(InputData[[#This Row],[DATE]],"mmm")</f>
        <v>Dec</v>
      </c>
      <c r="P517" s="1">
        <f>YEAR(InputData[[#This Row],[DATE]])</f>
        <v>2022</v>
      </c>
    </row>
    <row r="518" spans="1:16" x14ac:dyDescent="0.3">
      <c r="A518" s="2">
        <v>44910</v>
      </c>
      <c r="B518" s="1" t="s">
        <v>26</v>
      </c>
      <c r="C518">
        <v>13</v>
      </c>
      <c r="D518" s="1" t="s">
        <v>113</v>
      </c>
      <c r="E518" s="1" t="s">
        <v>111</v>
      </c>
      <c r="F518">
        <v>0</v>
      </c>
      <c r="G518" s="1" t="str">
        <f>VLOOKUP(InputData[[#This Row],[PRODUCT ID]],MasterData[],2,0)</f>
        <v>Product09</v>
      </c>
      <c r="H518" s="1" t="str">
        <f>VLOOKUP(InputData[[#This Row],[PRODUCT ID]],MasterData[],3,0)</f>
        <v>Category01</v>
      </c>
      <c r="I518" s="1" t="str">
        <f>VLOOKUP(InputData[[#This Row],[PRODUCT ID]],MasterData[],4,0)</f>
        <v>No.</v>
      </c>
      <c r="J518" s="3">
        <f>VLOOKUP(InputData[[#This Row],[PRODUCT ID]],MasterData[],5,0)</f>
        <v>6</v>
      </c>
      <c r="K518" s="3">
        <f>VLOOKUP(InputData[[#This Row],[PRODUCT ID]],MasterData[],6,0)</f>
        <v>7.8599999999999994</v>
      </c>
      <c r="L518" s="3">
        <f>InputData[[#This Row],[BUYING PRIZE]]*InputData[[#This Row],[QUANTITY]]</f>
        <v>78</v>
      </c>
      <c r="M518" s="3">
        <f>InputData[[#This Row],[SELLING PRICE]]*InputData[[#This Row],[QUANTITY]]*(1-InputData[[#This Row],[DISCOUNT %]])</f>
        <v>102.17999999999999</v>
      </c>
      <c r="N518" s="1">
        <f>DAY(InputData[[#This Row],[DATE]])</f>
        <v>15</v>
      </c>
      <c r="O518" s="1" t="str">
        <f>TEXT(InputData[[#This Row],[DATE]],"mmm")</f>
        <v>Dec</v>
      </c>
      <c r="P518" s="1">
        <f>YEAR(InputData[[#This Row],[DATE]])</f>
        <v>2022</v>
      </c>
    </row>
    <row r="519" spans="1:16" x14ac:dyDescent="0.3">
      <c r="A519" s="2">
        <v>44914</v>
      </c>
      <c r="B519" s="1" t="s">
        <v>101</v>
      </c>
      <c r="C519">
        <v>7</v>
      </c>
      <c r="D519" s="1" t="s">
        <v>113</v>
      </c>
      <c r="E519" s="1" t="s">
        <v>111</v>
      </c>
      <c r="F519">
        <v>0</v>
      </c>
      <c r="G519" s="1" t="str">
        <f>VLOOKUP(InputData[[#This Row],[PRODUCT ID]],MasterData[],2,0)</f>
        <v>Product44</v>
      </c>
      <c r="H519" s="1" t="str">
        <f>VLOOKUP(InputData[[#This Row],[PRODUCT ID]],MasterData[],3,0)</f>
        <v>Category05</v>
      </c>
      <c r="I519" s="1" t="str">
        <f>VLOOKUP(InputData[[#This Row],[PRODUCT ID]],MasterData[],4,0)</f>
        <v>Kg</v>
      </c>
      <c r="J519" s="3">
        <f>VLOOKUP(InputData[[#This Row],[PRODUCT ID]],MasterData[],5,0)</f>
        <v>76</v>
      </c>
      <c r="K519" s="3">
        <f>VLOOKUP(InputData[[#This Row],[PRODUCT ID]],MasterData[],6,0)</f>
        <v>82.08</v>
      </c>
      <c r="L519" s="3">
        <f>InputData[[#This Row],[BUYING PRIZE]]*InputData[[#This Row],[QUANTITY]]</f>
        <v>532</v>
      </c>
      <c r="M519" s="3">
        <f>InputData[[#This Row],[SELLING PRICE]]*InputData[[#This Row],[QUANTITY]]*(1-InputData[[#This Row],[DISCOUNT %]])</f>
        <v>574.55999999999995</v>
      </c>
      <c r="N519" s="1">
        <f>DAY(InputData[[#This Row],[DATE]])</f>
        <v>19</v>
      </c>
      <c r="O519" s="1" t="str">
        <f>TEXT(InputData[[#This Row],[DATE]],"mmm")</f>
        <v>Dec</v>
      </c>
      <c r="P519" s="1">
        <f>YEAR(InputData[[#This Row],[DATE]])</f>
        <v>2022</v>
      </c>
    </row>
    <row r="520" spans="1:16" x14ac:dyDescent="0.3">
      <c r="A520" s="2">
        <v>44914</v>
      </c>
      <c r="B520" s="1" t="s">
        <v>32</v>
      </c>
      <c r="C520">
        <v>14</v>
      </c>
      <c r="D520" s="1" t="s">
        <v>113</v>
      </c>
      <c r="E520" s="1" t="s">
        <v>112</v>
      </c>
      <c r="F520">
        <v>0</v>
      </c>
      <c r="G520" s="1" t="str">
        <f>VLOOKUP(InputData[[#This Row],[PRODUCT ID]],MasterData[],2,0)</f>
        <v>Product11</v>
      </c>
      <c r="H520" s="1" t="str">
        <f>VLOOKUP(InputData[[#This Row],[PRODUCT ID]],MasterData[],3,0)</f>
        <v>Category02</v>
      </c>
      <c r="I520" s="1" t="str">
        <f>VLOOKUP(InputData[[#This Row],[PRODUCT ID]],MasterData[],4,0)</f>
        <v>Lt</v>
      </c>
      <c r="J520" s="3">
        <f>VLOOKUP(InputData[[#This Row],[PRODUCT ID]],MasterData[],5,0)</f>
        <v>44</v>
      </c>
      <c r="K520" s="3">
        <f>VLOOKUP(InputData[[#This Row],[PRODUCT ID]],MasterData[],6,0)</f>
        <v>48.4</v>
      </c>
      <c r="L520" s="3">
        <f>InputData[[#This Row],[BUYING PRIZE]]*InputData[[#This Row],[QUANTITY]]</f>
        <v>616</v>
      </c>
      <c r="M520" s="3">
        <f>InputData[[#This Row],[SELLING PRICE]]*InputData[[#This Row],[QUANTITY]]*(1-InputData[[#This Row],[DISCOUNT %]])</f>
        <v>677.6</v>
      </c>
      <c r="N520" s="1">
        <f>DAY(InputData[[#This Row],[DATE]])</f>
        <v>19</v>
      </c>
      <c r="O520" s="1" t="str">
        <f>TEXT(InputData[[#This Row],[DATE]],"mmm")</f>
        <v>Dec</v>
      </c>
      <c r="P520" s="1">
        <f>YEAR(InputData[[#This Row],[DATE]])</f>
        <v>2022</v>
      </c>
    </row>
    <row r="521" spans="1:16" x14ac:dyDescent="0.3">
      <c r="A521" s="2">
        <v>44914</v>
      </c>
      <c r="B521" s="1" t="s">
        <v>26</v>
      </c>
      <c r="C521">
        <v>11</v>
      </c>
      <c r="D521" s="1" t="s">
        <v>111</v>
      </c>
      <c r="E521" s="1" t="s">
        <v>111</v>
      </c>
      <c r="F521">
        <v>0</v>
      </c>
      <c r="G521" s="1" t="str">
        <f>VLOOKUP(InputData[[#This Row],[PRODUCT ID]],MasterData[],2,0)</f>
        <v>Product09</v>
      </c>
      <c r="H521" s="1" t="str">
        <f>VLOOKUP(InputData[[#This Row],[PRODUCT ID]],MasterData[],3,0)</f>
        <v>Category01</v>
      </c>
      <c r="I521" s="1" t="str">
        <f>VLOOKUP(InputData[[#This Row],[PRODUCT ID]],MasterData[],4,0)</f>
        <v>No.</v>
      </c>
      <c r="J521" s="3">
        <f>VLOOKUP(InputData[[#This Row],[PRODUCT ID]],MasterData[],5,0)</f>
        <v>6</v>
      </c>
      <c r="K521" s="3">
        <f>VLOOKUP(InputData[[#This Row],[PRODUCT ID]],MasterData[],6,0)</f>
        <v>7.8599999999999994</v>
      </c>
      <c r="L521" s="3">
        <f>InputData[[#This Row],[BUYING PRIZE]]*InputData[[#This Row],[QUANTITY]]</f>
        <v>66</v>
      </c>
      <c r="M521" s="3">
        <f>InputData[[#This Row],[SELLING PRICE]]*InputData[[#This Row],[QUANTITY]]*(1-InputData[[#This Row],[DISCOUNT %]])</f>
        <v>86.46</v>
      </c>
      <c r="N521" s="1">
        <f>DAY(InputData[[#This Row],[DATE]])</f>
        <v>19</v>
      </c>
      <c r="O521" s="1" t="str">
        <f>TEXT(InputData[[#This Row],[DATE]],"mmm")</f>
        <v>Dec</v>
      </c>
      <c r="P521" s="1">
        <f>YEAR(InputData[[#This Row],[DATE]])</f>
        <v>2022</v>
      </c>
    </row>
    <row r="522" spans="1:16" x14ac:dyDescent="0.3">
      <c r="A522" s="2">
        <v>44916</v>
      </c>
      <c r="B522" s="1" t="s">
        <v>20</v>
      </c>
      <c r="C522">
        <v>10</v>
      </c>
      <c r="D522" s="1" t="s">
        <v>113</v>
      </c>
      <c r="E522" s="1" t="s">
        <v>111</v>
      </c>
      <c r="F522">
        <v>0</v>
      </c>
      <c r="G522" s="1" t="str">
        <f>VLOOKUP(InputData[[#This Row],[PRODUCT ID]],MasterData[],2,0)</f>
        <v>Product06</v>
      </c>
      <c r="H522" s="1" t="str">
        <f>VLOOKUP(InputData[[#This Row],[PRODUCT ID]],MasterData[],3,0)</f>
        <v>Category01</v>
      </c>
      <c r="I522" s="1" t="str">
        <f>VLOOKUP(InputData[[#This Row],[PRODUCT ID]],MasterData[],4,0)</f>
        <v>Kg</v>
      </c>
      <c r="J522" s="3">
        <f>VLOOKUP(InputData[[#This Row],[PRODUCT ID]],MasterData[],5,0)</f>
        <v>75</v>
      </c>
      <c r="K522" s="3">
        <f>VLOOKUP(InputData[[#This Row],[PRODUCT ID]],MasterData[],6,0)</f>
        <v>85.5</v>
      </c>
      <c r="L522" s="3">
        <f>InputData[[#This Row],[BUYING PRIZE]]*InputData[[#This Row],[QUANTITY]]</f>
        <v>750</v>
      </c>
      <c r="M522" s="3">
        <f>InputData[[#This Row],[SELLING PRICE]]*InputData[[#This Row],[QUANTITY]]*(1-InputData[[#This Row],[DISCOUNT %]])</f>
        <v>855</v>
      </c>
      <c r="N522" s="1">
        <f>DAY(InputData[[#This Row],[DATE]])</f>
        <v>21</v>
      </c>
      <c r="O522" s="1" t="str">
        <f>TEXT(InputData[[#This Row],[DATE]],"mmm")</f>
        <v>Dec</v>
      </c>
      <c r="P522" s="1">
        <f>YEAR(InputData[[#This Row],[DATE]])</f>
        <v>2022</v>
      </c>
    </row>
    <row r="523" spans="1:16" x14ac:dyDescent="0.3">
      <c r="A523" s="2">
        <v>44924</v>
      </c>
      <c r="B523" s="1" t="s">
        <v>24</v>
      </c>
      <c r="C523">
        <v>15</v>
      </c>
      <c r="D523" s="1" t="s">
        <v>113</v>
      </c>
      <c r="E523" s="1" t="s">
        <v>111</v>
      </c>
      <c r="F523">
        <v>0</v>
      </c>
      <c r="G523" s="1" t="str">
        <f>VLOOKUP(InputData[[#This Row],[PRODUCT ID]],MasterData[],2,0)</f>
        <v>Product08</v>
      </c>
      <c r="H523" s="1" t="str">
        <f>VLOOKUP(InputData[[#This Row],[PRODUCT ID]],MasterData[],3,0)</f>
        <v>Category01</v>
      </c>
      <c r="I523" s="1" t="str">
        <f>VLOOKUP(InputData[[#This Row],[PRODUCT ID]],MasterData[],4,0)</f>
        <v>Kg</v>
      </c>
      <c r="J523" s="3">
        <f>VLOOKUP(InputData[[#This Row],[PRODUCT ID]],MasterData[],5,0)</f>
        <v>83</v>
      </c>
      <c r="K523" s="3">
        <f>VLOOKUP(InputData[[#This Row],[PRODUCT ID]],MasterData[],6,0)</f>
        <v>94.62</v>
      </c>
      <c r="L523" s="3">
        <f>InputData[[#This Row],[BUYING PRIZE]]*InputData[[#This Row],[QUANTITY]]</f>
        <v>1245</v>
      </c>
      <c r="M523" s="3">
        <f>InputData[[#This Row],[SELLING PRICE]]*InputData[[#This Row],[QUANTITY]]*(1-InputData[[#This Row],[DISCOUNT %]])</f>
        <v>1419.3000000000002</v>
      </c>
      <c r="N523" s="1">
        <f>DAY(InputData[[#This Row],[DATE]])</f>
        <v>29</v>
      </c>
      <c r="O523" s="1" t="str">
        <f>TEXT(InputData[[#This Row],[DATE]],"mmm")</f>
        <v>Dec</v>
      </c>
      <c r="P523" s="1">
        <f>YEAR(InputData[[#This Row],[DATE]])</f>
        <v>2022</v>
      </c>
    </row>
    <row r="524" spans="1:16" x14ac:dyDescent="0.3">
      <c r="A524" s="2">
        <v>44924</v>
      </c>
      <c r="B524" s="1" t="s">
        <v>97</v>
      </c>
      <c r="C524">
        <v>1</v>
      </c>
      <c r="D524" s="1" t="s">
        <v>110</v>
      </c>
      <c r="E524" s="1" t="s">
        <v>112</v>
      </c>
      <c r="F524">
        <v>0</v>
      </c>
      <c r="G524" s="1" t="str">
        <f>VLOOKUP(InputData[[#This Row],[PRODUCT ID]],MasterData[],2,0)</f>
        <v>Product42</v>
      </c>
      <c r="H524" s="1" t="str">
        <f>VLOOKUP(InputData[[#This Row],[PRODUCT ID]],MasterData[],3,0)</f>
        <v>Category05</v>
      </c>
      <c r="I524" s="1" t="str">
        <f>VLOOKUP(InputData[[#This Row],[PRODUCT ID]],MasterData[],4,0)</f>
        <v>Ft</v>
      </c>
      <c r="J524" s="3">
        <f>VLOOKUP(InputData[[#This Row],[PRODUCT ID]],MasterData[],5,0)</f>
        <v>120</v>
      </c>
      <c r="K524" s="3">
        <f>VLOOKUP(InputData[[#This Row],[PRODUCT ID]],MasterData[],6,0)</f>
        <v>162</v>
      </c>
      <c r="L524" s="3">
        <f>InputData[[#This Row],[BUYING PRIZE]]*InputData[[#This Row],[QUANTITY]]</f>
        <v>120</v>
      </c>
      <c r="M524" s="3">
        <f>InputData[[#This Row],[SELLING PRICE]]*InputData[[#This Row],[QUANTITY]]*(1-InputData[[#This Row],[DISCOUNT %]])</f>
        <v>162</v>
      </c>
      <c r="N524" s="1">
        <f>DAY(InputData[[#This Row],[DATE]])</f>
        <v>29</v>
      </c>
      <c r="O524" s="1" t="str">
        <f>TEXT(InputData[[#This Row],[DATE]],"mmm")</f>
        <v>Dec</v>
      </c>
      <c r="P524" s="1">
        <f>YEAR(InputData[[#This Row],[DATE]])</f>
        <v>2022</v>
      </c>
    </row>
    <row r="525" spans="1:16" x14ac:dyDescent="0.3">
      <c r="A525" s="2">
        <v>44925</v>
      </c>
      <c r="B525" s="1" t="s">
        <v>95</v>
      </c>
      <c r="C525">
        <v>14</v>
      </c>
      <c r="D525" s="1" t="s">
        <v>113</v>
      </c>
      <c r="E525" s="1" t="s">
        <v>111</v>
      </c>
      <c r="F525">
        <v>0</v>
      </c>
      <c r="G525" s="1" t="str">
        <f>VLOOKUP(InputData[[#This Row],[PRODUCT ID]],MasterData[],2,0)</f>
        <v>Product41</v>
      </c>
      <c r="H525" s="1" t="str">
        <f>VLOOKUP(InputData[[#This Row],[PRODUCT ID]],MasterData[],3,0)</f>
        <v>Category05</v>
      </c>
      <c r="I525" s="1" t="str">
        <f>VLOOKUP(InputData[[#This Row],[PRODUCT ID]],MasterData[],4,0)</f>
        <v>Ft</v>
      </c>
      <c r="J525" s="3">
        <f>VLOOKUP(InputData[[#This Row],[PRODUCT ID]],MasterData[],5,0)</f>
        <v>138</v>
      </c>
      <c r="K525" s="3">
        <f>VLOOKUP(InputData[[#This Row],[PRODUCT ID]],MasterData[],6,0)</f>
        <v>173.88</v>
      </c>
      <c r="L525" s="3">
        <f>InputData[[#This Row],[BUYING PRIZE]]*InputData[[#This Row],[QUANTITY]]</f>
        <v>1932</v>
      </c>
      <c r="M525" s="3">
        <f>InputData[[#This Row],[SELLING PRICE]]*InputData[[#This Row],[QUANTITY]]*(1-InputData[[#This Row],[DISCOUNT %]])</f>
        <v>2434.3199999999997</v>
      </c>
      <c r="N525" s="1">
        <f>DAY(InputData[[#This Row],[DATE]])</f>
        <v>30</v>
      </c>
      <c r="O525" s="1" t="str">
        <f>TEXT(InputData[[#This Row],[DATE]],"mmm")</f>
        <v>Dec</v>
      </c>
      <c r="P525" s="1">
        <f>YEAR(InputData[[#This Row],[DATE]])</f>
        <v>2022</v>
      </c>
    </row>
    <row r="526" spans="1:16" x14ac:dyDescent="0.3">
      <c r="A526" s="2">
        <v>44926</v>
      </c>
      <c r="B526" s="1" t="s">
        <v>78</v>
      </c>
      <c r="C526">
        <v>12</v>
      </c>
      <c r="D526" s="1" t="s">
        <v>111</v>
      </c>
      <c r="E526" s="1" t="s">
        <v>111</v>
      </c>
      <c r="F526">
        <v>0</v>
      </c>
      <c r="G526" s="1" t="str">
        <f>VLOOKUP(InputData[[#This Row],[PRODUCT ID]],MasterData[],2,0)</f>
        <v>Product33</v>
      </c>
      <c r="H526" s="1" t="str">
        <f>VLOOKUP(InputData[[#This Row],[PRODUCT ID]],MasterData[],3,0)</f>
        <v>Category04</v>
      </c>
      <c r="I526" s="1" t="str">
        <f>VLOOKUP(InputData[[#This Row],[PRODUCT ID]],MasterData[],4,0)</f>
        <v>Kg</v>
      </c>
      <c r="J526" s="3">
        <f>VLOOKUP(InputData[[#This Row],[PRODUCT ID]],MasterData[],5,0)</f>
        <v>95</v>
      </c>
      <c r="K526" s="3">
        <f>VLOOKUP(InputData[[#This Row],[PRODUCT ID]],MasterData[],6,0)</f>
        <v>119.7</v>
      </c>
      <c r="L526" s="3">
        <f>InputData[[#This Row],[BUYING PRIZE]]*InputData[[#This Row],[QUANTITY]]</f>
        <v>1140</v>
      </c>
      <c r="M526" s="3">
        <f>InputData[[#This Row],[SELLING PRICE]]*InputData[[#This Row],[QUANTITY]]*(1-InputData[[#This Row],[DISCOUNT %]])</f>
        <v>1436.4</v>
      </c>
      <c r="N526" s="1">
        <f>DAY(InputData[[#This Row],[DATE]])</f>
        <v>31</v>
      </c>
      <c r="O526" s="1" t="str">
        <f>TEXT(InputData[[#This Row],[DATE]],"mmm")</f>
        <v>Dec</v>
      </c>
      <c r="P526" s="1">
        <f>YEAR(InputData[[#This Row],[DATE]])</f>
        <v>2022</v>
      </c>
    </row>
    <row r="527" spans="1:16" x14ac:dyDescent="0.3">
      <c r="A527" s="2">
        <v>44926</v>
      </c>
      <c r="B527" s="1" t="s">
        <v>32</v>
      </c>
      <c r="C527">
        <v>6</v>
      </c>
      <c r="D527" s="1" t="s">
        <v>111</v>
      </c>
      <c r="E527" s="1" t="s">
        <v>111</v>
      </c>
      <c r="F527">
        <v>0</v>
      </c>
      <c r="G527" s="1" t="str">
        <f>VLOOKUP(InputData[[#This Row],[PRODUCT ID]],MasterData[],2,0)</f>
        <v>Product11</v>
      </c>
      <c r="H527" s="1" t="str">
        <f>VLOOKUP(InputData[[#This Row],[PRODUCT ID]],MasterData[],3,0)</f>
        <v>Category02</v>
      </c>
      <c r="I527" s="1" t="str">
        <f>VLOOKUP(InputData[[#This Row],[PRODUCT ID]],MasterData[],4,0)</f>
        <v>Lt</v>
      </c>
      <c r="J527" s="3">
        <f>VLOOKUP(InputData[[#This Row],[PRODUCT ID]],MasterData[],5,0)</f>
        <v>44</v>
      </c>
      <c r="K527" s="3">
        <f>VLOOKUP(InputData[[#This Row],[PRODUCT ID]],MasterData[],6,0)</f>
        <v>48.4</v>
      </c>
      <c r="L527" s="3">
        <f>InputData[[#This Row],[BUYING PRIZE]]*InputData[[#This Row],[QUANTITY]]</f>
        <v>264</v>
      </c>
      <c r="M527" s="3">
        <f>InputData[[#This Row],[SELLING PRICE]]*InputData[[#This Row],[QUANTITY]]*(1-InputData[[#This Row],[DISCOUNT %]])</f>
        <v>290.39999999999998</v>
      </c>
      <c r="N527" s="1">
        <f>DAY(InputData[[#This Row],[DATE]])</f>
        <v>31</v>
      </c>
      <c r="O527" s="1" t="str">
        <f>TEXT(InputData[[#This Row],[DATE]],"mmm")</f>
        <v>Dec</v>
      </c>
      <c r="P527" s="1">
        <f>YEAR(InputData[[#This Row],[DATE]])</f>
        <v>2022</v>
      </c>
    </row>
    <row r="528" spans="1:16" x14ac:dyDescent="0.3">
      <c r="A528" s="2">
        <v>44926</v>
      </c>
      <c r="B528" s="1" t="s">
        <v>32</v>
      </c>
      <c r="C528">
        <v>3</v>
      </c>
      <c r="D528" s="1" t="s">
        <v>110</v>
      </c>
      <c r="E528" s="1" t="s">
        <v>112</v>
      </c>
      <c r="F528">
        <v>0</v>
      </c>
      <c r="G528" s="1" t="str">
        <f>VLOOKUP(InputData[[#This Row],[PRODUCT ID]],MasterData[],2,0)</f>
        <v>Product11</v>
      </c>
      <c r="H528" s="1" t="str">
        <f>VLOOKUP(InputData[[#This Row],[PRODUCT ID]],MasterData[],3,0)</f>
        <v>Category02</v>
      </c>
      <c r="I528" s="1" t="str">
        <f>VLOOKUP(InputData[[#This Row],[PRODUCT ID]],MasterData[],4,0)</f>
        <v>Lt</v>
      </c>
      <c r="J528" s="3">
        <f>VLOOKUP(InputData[[#This Row],[PRODUCT ID]],MasterData[],5,0)</f>
        <v>44</v>
      </c>
      <c r="K528" s="3">
        <f>VLOOKUP(InputData[[#This Row],[PRODUCT ID]],MasterData[],6,0)</f>
        <v>48.4</v>
      </c>
      <c r="L528" s="3">
        <f>InputData[[#This Row],[BUYING PRIZE]]*InputData[[#This Row],[QUANTITY]]</f>
        <v>132</v>
      </c>
      <c r="M528" s="3">
        <f>InputData[[#This Row],[SELLING PRICE]]*InputData[[#This Row],[QUANTITY]]*(1-InputData[[#This Row],[DISCOUNT %]])</f>
        <v>145.19999999999999</v>
      </c>
      <c r="N528" s="1">
        <f>DAY(InputData[[#This Row],[DATE]])</f>
        <v>31</v>
      </c>
      <c r="O528" s="1" t="str">
        <f>TEXT(InputData[[#This Row],[DATE]],"mmm")</f>
        <v>Dec</v>
      </c>
      <c r="P528" s="1">
        <f>YEAR(InputData[[#This Row],[DATE]])</f>
        <v>2022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BDA1-8488-4E50-B49B-2339E5D3C282}">
  <dimension ref="A1"/>
  <sheetViews>
    <sheetView zoomScale="83" workbookViewId="0">
      <selection activeCell="G32" sqref="G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073ED-E03B-4D8A-8571-CD8D0F8C9AAF}">
  <dimension ref="A1:AC87"/>
  <sheetViews>
    <sheetView tabSelected="1" zoomScale="56" workbookViewId="0">
      <selection activeCell="I29" sqref="I29"/>
    </sheetView>
  </sheetViews>
  <sheetFormatPr defaultRowHeight="14.4" x14ac:dyDescent="0.3"/>
  <cols>
    <col min="1" max="1" width="12.5546875" bestFit="1" customWidth="1"/>
    <col min="2" max="2" width="23.109375" bestFit="1" customWidth="1"/>
    <col min="4" max="4" width="23.109375" bestFit="1" customWidth="1"/>
    <col min="5" max="6" width="23.44140625" bestFit="1" customWidth="1"/>
    <col min="7" max="7" width="9.88671875" bestFit="1" customWidth="1"/>
    <col min="8" max="8" width="23.109375" bestFit="1" customWidth="1"/>
    <col min="9" max="9" width="16.33203125" bestFit="1" customWidth="1"/>
    <col min="11" max="11" width="11.6640625" bestFit="1" customWidth="1"/>
    <col min="12" max="12" width="23.109375" bestFit="1" customWidth="1"/>
    <col min="13" max="13" width="16.33203125" bestFit="1" customWidth="1"/>
    <col min="16" max="16" width="12.21875" bestFit="1" customWidth="1"/>
    <col min="17" max="17" width="23.109375" bestFit="1" customWidth="1"/>
    <col min="18" max="18" width="16.33203125" bestFit="1" customWidth="1"/>
    <col min="19" max="19" width="11.88671875" bestFit="1" customWidth="1"/>
    <col min="20" max="20" width="23.109375" bestFit="1" customWidth="1"/>
    <col min="23" max="23" width="17.5546875" bestFit="1" customWidth="1"/>
    <col min="24" max="24" width="23.109375" bestFit="1" customWidth="1"/>
    <col min="27" max="27" width="9.88671875" bestFit="1" customWidth="1"/>
    <col min="28" max="28" width="23.109375" bestFit="1" customWidth="1"/>
    <col min="29" max="29" width="19.44140625" bestFit="1" customWidth="1"/>
  </cols>
  <sheetData>
    <row r="1" spans="1:29" x14ac:dyDescent="0.3">
      <c r="A1" s="4" t="s">
        <v>119</v>
      </c>
      <c r="B1" t="s">
        <v>120</v>
      </c>
      <c r="D1" t="s">
        <v>120</v>
      </c>
      <c r="E1" t="s">
        <v>121</v>
      </c>
      <c r="G1" s="4" t="s">
        <v>117</v>
      </c>
      <c r="H1" t="s">
        <v>120</v>
      </c>
      <c r="I1" t="s">
        <v>134</v>
      </c>
      <c r="K1" s="4" t="s">
        <v>1</v>
      </c>
      <c r="L1" t="s">
        <v>120</v>
      </c>
      <c r="M1" t="s">
        <v>134</v>
      </c>
      <c r="P1" s="4" t="s">
        <v>2</v>
      </c>
      <c r="Q1" t="s">
        <v>120</v>
      </c>
      <c r="S1" s="4" t="s">
        <v>107</v>
      </c>
      <c r="T1" t="s">
        <v>120</v>
      </c>
      <c r="W1" s="4" t="s">
        <v>108</v>
      </c>
      <c r="X1" t="s">
        <v>120</v>
      </c>
      <c r="AA1" s="4" t="s">
        <v>136</v>
      </c>
      <c r="AB1" t="s">
        <v>120</v>
      </c>
      <c r="AC1" t="s">
        <v>135</v>
      </c>
    </row>
    <row r="2" spans="1:29" x14ac:dyDescent="0.3">
      <c r="A2" s="5">
        <v>1</v>
      </c>
      <c r="B2" s="3">
        <v>4254.88</v>
      </c>
      <c r="D2" s="3">
        <v>208140.14999999988</v>
      </c>
      <c r="E2" s="3">
        <v>171910</v>
      </c>
      <c r="G2" s="5" t="s">
        <v>122</v>
      </c>
      <c r="H2" s="3">
        <v>20046.739999999998</v>
      </c>
      <c r="I2" s="1">
        <v>209</v>
      </c>
      <c r="K2" s="5" t="s">
        <v>7</v>
      </c>
      <c r="L2" s="3"/>
      <c r="M2" s="1"/>
      <c r="P2" s="5" t="s">
        <v>8</v>
      </c>
      <c r="Q2" s="3">
        <v>34994.070000000007</v>
      </c>
      <c r="S2" s="5" t="s">
        <v>113</v>
      </c>
      <c r="T2" s="3">
        <v>208140.14999999988</v>
      </c>
      <c r="W2" s="5" t="s">
        <v>112</v>
      </c>
      <c r="X2" s="3">
        <v>104529.88000000003</v>
      </c>
      <c r="AA2" s="5" t="s">
        <v>7</v>
      </c>
      <c r="AB2" s="3">
        <v>5297.88</v>
      </c>
      <c r="AC2" s="3">
        <v>686</v>
      </c>
    </row>
    <row r="3" spans="1:29" x14ac:dyDescent="0.3">
      <c r="A3" s="5">
        <v>2</v>
      </c>
      <c r="B3" s="3">
        <v>10105.900000000001</v>
      </c>
      <c r="G3" s="5" t="s">
        <v>123</v>
      </c>
      <c r="H3" s="3">
        <v>15174.68</v>
      </c>
      <c r="I3" s="1">
        <v>152</v>
      </c>
      <c r="K3" s="6" t="s">
        <v>9</v>
      </c>
      <c r="L3" s="3">
        <v>5297.88</v>
      </c>
      <c r="M3" s="1">
        <v>51</v>
      </c>
      <c r="P3" s="5" t="s">
        <v>31</v>
      </c>
      <c r="Q3" s="3">
        <v>56527.09</v>
      </c>
      <c r="W3" s="5" t="s">
        <v>111</v>
      </c>
      <c r="X3" s="3">
        <v>103610.26999999999</v>
      </c>
      <c r="AA3" s="5" t="s">
        <v>11</v>
      </c>
      <c r="AB3" s="3">
        <v>4426.8</v>
      </c>
      <c r="AC3" s="3">
        <v>735</v>
      </c>
    </row>
    <row r="4" spans="1:29" x14ac:dyDescent="0.3">
      <c r="A4" s="5">
        <v>3</v>
      </c>
      <c r="B4" s="3">
        <v>11310.15</v>
      </c>
      <c r="G4" s="5" t="s">
        <v>124</v>
      </c>
      <c r="H4" s="3">
        <v>12763.120000000003</v>
      </c>
      <c r="I4" s="1">
        <v>133</v>
      </c>
      <c r="K4" s="5" t="s">
        <v>11</v>
      </c>
      <c r="L4" s="3"/>
      <c r="M4" s="1"/>
      <c r="P4" s="5" t="s">
        <v>52</v>
      </c>
      <c r="Q4" s="3">
        <v>20743.240000000002</v>
      </c>
      <c r="AA4" s="5" t="s">
        <v>13</v>
      </c>
      <c r="AB4" s="3">
        <v>1861.62</v>
      </c>
      <c r="AC4" s="3">
        <v>355</v>
      </c>
    </row>
    <row r="5" spans="1:29" x14ac:dyDescent="0.3">
      <c r="A5" s="5">
        <v>4</v>
      </c>
      <c r="B5" s="3">
        <v>8714.9700000000012</v>
      </c>
      <c r="G5" s="5" t="s">
        <v>125</v>
      </c>
      <c r="H5" s="3">
        <v>18273.84</v>
      </c>
      <c r="I5" s="1">
        <v>167</v>
      </c>
      <c r="K5" s="6" t="s">
        <v>9</v>
      </c>
      <c r="L5" s="3">
        <v>4426.8</v>
      </c>
      <c r="M5" s="1">
        <v>31</v>
      </c>
      <c r="P5" s="5" t="s">
        <v>65</v>
      </c>
      <c r="Q5" s="3">
        <v>49916.25</v>
      </c>
      <c r="AA5" s="5" t="s">
        <v>15</v>
      </c>
      <c r="AB5" s="3">
        <v>2637.3599999999997</v>
      </c>
      <c r="AC5" s="3">
        <v>308</v>
      </c>
    </row>
    <row r="6" spans="1:29" x14ac:dyDescent="0.3">
      <c r="A6" s="5">
        <v>5</v>
      </c>
      <c r="B6" s="3">
        <v>7385.63</v>
      </c>
      <c r="G6" s="5" t="s">
        <v>126</v>
      </c>
      <c r="H6" s="3">
        <v>11806.480000000001</v>
      </c>
      <c r="I6" s="1">
        <v>174</v>
      </c>
      <c r="K6" s="5" t="s">
        <v>13</v>
      </c>
      <c r="L6" s="3"/>
      <c r="M6" s="1"/>
      <c r="P6" s="5" t="s">
        <v>88</v>
      </c>
      <c r="Q6" s="3">
        <v>45959.500000000007</v>
      </c>
      <c r="AA6" s="5" t="s">
        <v>18</v>
      </c>
      <c r="AB6" s="3">
        <v>9025.3799999999992</v>
      </c>
      <c r="AC6" s="3">
        <v>1064</v>
      </c>
    </row>
    <row r="7" spans="1:29" x14ac:dyDescent="0.3">
      <c r="A7" s="5">
        <v>6</v>
      </c>
      <c r="B7" s="3">
        <v>10625.18</v>
      </c>
      <c r="G7" s="5" t="s">
        <v>127</v>
      </c>
      <c r="H7" s="3">
        <v>15922.429999999998</v>
      </c>
      <c r="I7" s="1">
        <v>180</v>
      </c>
      <c r="K7" s="6" t="s">
        <v>9</v>
      </c>
      <c r="L7" s="3">
        <v>1861.62</v>
      </c>
      <c r="M7" s="1">
        <v>23</v>
      </c>
      <c r="AA7" s="5" t="s">
        <v>21</v>
      </c>
      <c r="AB7" s="3">
        <v>2907</v>
      </c>
      <c r="AC7" s="3">
        <v>300</v>
      </c>
    </row>
    <row r="8" spans="1:29" x14ac:dyDescent="0.3">
      <c r="A8" s="5">
        <v>7</v>
      </c>
      <c r="B8" s="3">
        <v>5515.19</v>
      </c>
      <c r="G8" s="5" t="s">
        <v>128</v>
      </c>
      <c r="H8" s="3">
        <v>19768.479999999996</v>
      </c>
      <c r="I8" s="1">
        <v>192</v>
      </c>
      <c r="K8" s="5" t="s">
        <v>15</v>
      </c>
      <c r="L8" s="3"/>
      <c r="M8" s="1"/>
      <c r="AA8" s="5" t="s">
        <v>23</v>
      </c>
      <c r="AB8" s="3">
        <v>1766.01</v>
      </c>
      <c r="AC8" s="3">
        <v>129</v>
      </c>
    </row>
    <row r="9" spans="1:29" x14ac:dyDescent="0.3">
      <c r="A9" s="5">
        <v>8</v>
      </c>
      <c r="B9" s="3">
        <v>6635.26</v>
      </c>
      <c r="G9" s="5" t="s">
        <v>129</v>
      </c>
      <c r="H9" s="3">
        <v>21937.88</v>
      </c>
      <c r="I9" s="1">
        <v>263</v>
      </c>
      <c r="K9" s="6" t="s">
        <v>16</v>
      </c>
      <c r="L9" s="3">
        <v>2637.3599999999997</v>
      </c>
      <c r="M9" s="1">
        <v>54</v>
      </c>
      <c r="AA9" s="5" t="s">
        <v>25</v>
      </c>
      <c r="AB9" s="3">
        <v>6812.64</v>
      </c>
      <c r="AC9" s="3">
        <v>581</v>
      </c>
    </row>
    <row r="10" spans="1:29" x14ac:dyDescent="0.3">
      <c r="A10" s="5">
        <v>9</v>
      </c>
      <c r="B10" s="3">
        <v>7212.1</v>
      </c>
      <c r="G10" s="5" t="s">
        <v>130</v>
      </c>
      <c r="H10" s="3">
        <v>22261.86</v>
      </c>
      <c r="I10" s="1">
        <v>193</v>
      </c>
      <c r="K10" s="5" t="s">
        <v>18</v>
      </c>
      <c r="L10" s="3"/>
      <c r="M10" s="1"/>
      <c r="AA10" s="5" t="s">
        <v>27</v>
      </c>
      <c r="AB10" s="3">
        <v>259.38</v>
      </c>
      <c r="AC10" s="3">
        <v>24</v>
      </c>
    </row>
    <row r="11" spans="1:29" x14ac:dyDescent="0.3">
      <c r="A11" s="5">
        <v>10</v>
      </c>
      <c r="B11" s="3">
        <v>6447.0900000000011</v>
      </c>
      <c r="G11" s="5" t="s">
        <v>131</v>
      </c>
      <c r="H11" s="3">
        <v>12339.99</v>
      </c>
      <c r="I11" s="1">
        <v>148</v>
      </c>
      <c r="K11" s="6" t="s">
        <v>19</v>
      </c>
      <c r="L11" s="3">
        <v>9025.3799999999992</v>
      </c>
      <c r="M11" s="1">
        <v>58</v>
      </c>
      <c r="AA11" s="5" t="s">
        <v>30</v>
      </c>
      <c r="AB11" s="3">
        <v>10842.48</v>
      </c>
      <c r="AC11" s="3">
        <v>1036</v>
      </c>
    </row>
    <row r="12" spans="1:29" x14ac:dyDescent="0.3">
      <c r="A12" s="5">
        <v>11</v>
      </c>
      <c r="B12" s="3">
        <v>4762.75</v>
      </c>
      <c r="G12" s="5" t="s">
        <v>132</v>
      </c>
      <c r="H12" s="3">
        <v>19647.870000000003</v>
      </c>
      <c r="I12" s="1">
        <v>196</v>
      </c>
      <c r="K12" s="5" t="s">
        <v>21</v>
      </c>
      <c r="L12" s="3"/>
      <c r="M12" s="1"/>
      <c r="AA12" s="5" t="s">
        <v>33</v>
      </c>
      <c r="AB12" s="3">
        <v>3968.7999999999997</v>
      </c>
      <c r="AC12" s="3">
        <v>352</v>
      </c>
    </row>
    <row r="13" spans="1:29" x14ac:dyDescent="0.3">
      <c r="A13" s="5">
        <v>12</v>
      </c>
      <c r="B13" s="3">
        <v>7033.3000000000011</v>
      </c>
      <c r="G13" s="5" t="s">
        <v>133</v>
      </c>
      <c r="H13" s="3">
        <v>18196.780000000002</v>
      </c>
      <c r="I13" s="1">
        <v>237</v>
      </c>
      <c r="K13" s="6" t="s">
        <v>9</v>
      </c>
      <c r="L13" s="3">
        <v>2907</v>
      </c>
      <c r="M13" s="1">
        <v>34</v>
      </c>
      <c r="AA13" s="5" t="s">
        <v>35</v>
      </c>
      <c r="AB13" s="3">
        <v>8381.1300000000028</v>
      </c>
      <c r="AC13" s="3">
        <v>730</v>
      </c>
    </row>
    <row r="14" spans="1:29" x14ac:dyDescent="0.3">
      <c r="A14" s="5">
        <v>13</v>
      </c>
      <c r="B14" s="3">
        <v>3459.9999999999995</v>
      </c>
      <c r="K14" s="5" t="s">
        <v>23</v>
      </c>
      <c r="L14" s="3"/>
      <c r="M14" s="1"/>
      <c r="AA14" s="5" t="s">
        <v>37</v>
      </c>
      <c r="AB14" s="3">
        <v>4761.12</v>
      </c>
      <c r="AC14" s="3">
        <v>448</v>
      </c>
    </row>
    <row r="15" spans="1:29" x14ac:dyDescent="0.3">
      <c r="A15" s="5">
        <v>14</v>
      </c>
      <c r="B15" s="3">
        <v>7949.3600000000006</v>
      </c>
      <c r="K15" s="6" t="s">
        <v>16</v>
      </c>
      <c r="L15" s="3">
        <v>1766.01</v>
      </c>
      <c r="M15" s="1">
        <v>37</v>
      </c>
      <c r="AA15" s="5" t="s">
        <v>39</v>
      </c>
      <c r="AB15" s="3">
        <v>6602.4000000000005</v>
      </c>
      <c r="AC15" s="3">
        <v>560</v>
      </c>
    </row>
    <row r="16" spans="1:29" x14ac:dyDescent="0.3">
      <c r="A16" s="5">
        <v>15</v>
      </c>
      <c r="B16" s="3">
        <v>7042.3200000000006</v>
      </c>
      <c r="K16" s="5" t="s">
        <v>25</v>
      </c>
      <c r="L16" s="3"/>
      <c r="M16" s="1"/>
      <c r="AA16" s="5" t="s">
        <v>41</v>
      </c>
      <c r="AB16" s="3">
        <v>817.43999999999994</v>
      </c>
      <c r="AC16" s="3">
        <v>72</v>
      </c>
    </row>
    <row r="17" spans="1:29" x14ac:dyDescent="0.3">
      <c r="A17" s="5">
        <v>16</v>
      </c>
      <c r="B17" s="3">
        <v>4660.2199999999993</v>
      </c>
      <c r="K17" s="6" t="s">
        <v>9</v>
      </c>
      <c r="L17" s="3">
        <v>6812.64</v>
      </c>
      <c r="M17" s="1">
        <v>72</v>
      </c>
      <c r="AA17" s="5" t="s">
        <v>43</v>
      </c>
      <c r="AB17" s="3">
        <v>1031.68</v>
      </c>
      <c r="AC17" s="3">
        <v>117</v>
      </c>
    </row>
    <row r="18" spans="1:29" x14ac:dyDescent="0.3">
      <c r="A18" s="5">
        <v>17</v>
      </c>
      <c r="B18" s="3">
        <v>1807.4</v>
      </c>
      <c r="K18" s="5" t="s">
        <v>27</v>
      </c>
      <c r="L18" s="3"/>
      <c r="M18" s="1"/>
      <c r="AA18" s="5" t="s">
        <v>45</v>
      </c>
      <c r="AB18" s="3">
        <v>6741.5400000000009</v>
      </c>
      <c r="AC18" s="3">
        <v>536</v>
      </c>
    </row>
    <row r="19" spans="1:29" x14ac:dyDescent="0.3">
      <c r="A19" s="5">
        <v>18</v>
      </c>
      <c r="B19" s="3">
        <v>8691.07</v>
      </c>
      <c r="K19" s="6" t="s">
        <v>28</v>
      </c>
      <c r="L19" s="3">
        <v>259.38</v>
      </c>
      <c r="M19" s="1">
        <v>33</v>
      </c>
      <c r="AA19" s="5" t="s">
        <v>47</v>
      </c>
      <c r="AB19" s="3">
        <v>2460.5</v>
      </c>
      <c r="AC19" s="3">
        <v>259</v>
      </c>
    </row>
    <row r="20" spans="1:29" x14ac:dyDescent="0.3">
      <c r="A20" s="5">
        <v>19</v>
      </c>
      <c r="B20" s="3">
        <v>5097.68</v>
      </c>
      <c r="K20" s="5" t="s">
        <v>30</v>
      </c>
      <c r="L20" s="3"/>
      <c r="M20" s="1"/>
      <c r="AA20" s="5" t="s">
        <v>49</v>
      </c>
      <c r="AB20" s="3">
        <v>10920</v>
      </c>
      <c r="AC20" s="3">
        <v>900</v>
      </c>
    </row>
    <row r="21" spans="1:29" x14ac:dyDescent="0.3">
      <c r="A21" s="5">
        <v>20</v>
      </c>
      <c r="B21" s="3">
        <v>11539.26</v>
      </c>
      <c r="K21" s="6" t="s">
        <v>19</v>
      </c>
      <c r="L21" s="3">
        <v>10842.48</v>
      </c>
      <c r="M21" s="1">
        <v>66</v>
      </c>
      <c r="AA21" s="5" t="s">
        <v>51</v>
      </c>
      <c r="AB21" s="3">
        <v>3736.25</v>
      </c>
      <c r="AC21" s="3">
        <v>305</v>
      </c>
    </row>
    <row r="22" spans="1:29" x14ac:dyDescent="0.3">
      <c r="A22" s="5">
        <v>21</v>
      </c>
      <c r="B22" s="3">
        <v>6894.8</v>
      </c>
      <c r="K22" s="5" t="s">
        <v>33</v>
      </c>
      <c r="L22" s="3"/>
      <c r="M22" s="1"/>
      <c r="AA22" s="5" t="s">
        <v>54</v>
      </c>
      <c r="AB22" s="3">
        <v>6176.5199999999995</v>
      </c>
      <c r="AC22" s="3">
        <v>630</v>
      </c>
    </row>
    <row r="23" spans="1:29" x14ac:dyDescent="0.3">
      <c r="A23" s="5">
        <v>22</v>
      </c>
      <c r="B23" s="3">
        <v>1871.8199999999997</v>
      </c>
      <c r="K23" s="6" t="s">
        <v>16</v>
      </c>
      <c r="L23" s="3">
        <v>3968.7999999999997</v>
      </c>
      <c r="M23" s="1">
        <v>82</v>
      </c>
      <c r="AA23" s="5" t="s">
        <v>56</v>
      </c>
      <c r="AB23" s="3">
        <v>3397.68</v>
      </c>
      <c r="AC23" s="3">
        <v>242</v>
      </c>
    </row>
    <row r="24" spans="1:29" x14ac:dyDescent="0.3">
      <c r="A24" s="5">
        <v>23</v>
      </c>
      <c r="B24" s="3">
        <v>9724.69</v>
      </c>
      <c r="K24" s="5" t="s">
        <v>35</v>
      </c>
      <c r="L24" s="3"/>
      <c r="M24" s="1"/>
      <c r="AA24" s="5" t="s">
        <v>58</v>
      </c>
      <c r="AB24" s="3">
        <v>7024.6200000000008</v>
      </c>
      <c r="AC24" s="3">
        <v>705</v>
      </c>
    </row>
    <row r="25" spans="1:29" x14ac:dyDescent="0.3">
      <c r="A25" s="5">
        <v>24</v>
      </c>
      <c r="B25" s="3">
        <v>5766.48</v>
      </c>
      <c r="K25" s="6" t="s">
        <v>9</v>
      </c>
      <c r="L25" s="3">
        <v>8381.1300000000028</v>
      </c>
      <c r="M25" s="1">
        <v>89</v>
      </c>
      <c r="AA25" s="5" t="s">
        <v>62</v>
      </c>
      <c r="AB25" s="3">
        <v>408.17</v>
      </c>
      <c r="AC25" s="3">
        <v>49</v>
      </c>
    </row>
    <row r="26" spans="1:29" x14ac:dyDescent="0.3">
      <c r="A26" s="5">
        <v>25</v>
      </c>
      <c r="B26" s="3">
        <v>10322.5</v>
      </c>
      <c r="K26" s="5" t="s">
        <v>37</v>
      </c>
      <c r="L26" s="3"/>
      <c r="M26" s="1"/>
      <c r="AA26" s="5" t="s">
        <v>64</v>
      </c>
      <c r="AB26" s="3">
        <v>1208.3399999999999</v>
      </c>
      <c r="AC26" s="3">
        <v>126</v>
      </c>
    </row>
    <row r="27" spans="1:29" x14ac:dyDescent="0.3">
      <c r="A27" s="5">
        <v>26</v>
      </c>
      <c r="B27" s="3">
        <v>4498.9399999999996</v>
      </c>
      <c r="K27" s="6" t="s">
        <v>9</v>
      </c>
      <c r="L27" s="3">
        <v>4761.12</v>
      </c>
      <c r="M27" s="1">
        <v>39</v>
      </c>
      <c r="AA27" s="5" t="s">
        <v>67</v>
      </c>
      <c r="AB27" s="3">
        <v>3141.6000000000004</v>
      </c>
      <c r="AC27" s="3">
        <v>384</v>
      </c>
    </row>
    <row r="28" spans="1:29" x14ac:dyDescent="0.3">
      <c r="A28" s="5">
        <v>27</v>
      </c>
      <c r="B28" s="3">
        <v>8109.15</v>
      </c>
      <c r="K28" s="5" t="s">
        <v>39</v>
      </c>
      <c r="L28" s="3"/>
      <c r="M28" s="1"/>
      <c r="AA28" s="5" t="s">
        <v>69</v>
      </c>
      <c r="AB28" s="3">
        <v>3344.7999999999997</v>
      </c>
      <c r="AC28" s="3">
        <v>333</v>
      </c>
    </row>
    <row r="29" spans="1:29" x14ac:dyDescent="0.3">
      <c r="A29" s="5">
        <v>28</v>
      </c>
      <c r="B29" s="3">
        <v>6386.95</v>
      </c>
      <c r="K29" s="6" t="s">
        <v>9</v>
      </c>
      <c r="L29" s="3">
        <v>6602.4000000000005</v>
      </c>
      <c r="M29" s="1">
        <v>45</v>
      </c>
      <c r="AA29" s="5" t="s">
        <v>71</v>
      </c>
      <c r="AB29" s="3">
        <v>3770.81</v>
      </c>
      <c r="AC29" s="3">
        <v>470</v>
      </c>
    </row>
    <row r="30" spans="1:29" x14ac:dyDescent="0.3">
      <c r="A30" s="5">
        <v>29</v>
      </c>
      <c r="B30" s="3">
        <v>4173.04</v>
      </c>
      <c r="K30" s="5" t="s">
        <v>41</v>
      </c>
      <c r="L30" s="3"/>
      <c r="M30" s="1"/>
      <c r="AA30" s="5" t="s">
        <v>73</v>
      </c>
      <c r="AB30" s="3">
        <v>12680.64</v>
      </c>
      <c r="AC30" s="3">
        <v>1332</v>
      </c>
    </row>
    <row r="31" spans="1:29" x14ac:dyDescent="0.3">
      <c r="A31" s="5">
        <v>30</v>
      </c>
      <c r="B31" s="3">
        <v>6965.97</v>
      </c>
      <c r="K31" s="6" t="s">
        <v>28</v>
      </c>
      <c r="L31" s="3">
        <v>817.43999999999994</v>
      </c>
      <c r="M31" s="1">
        <v>52</v>
      </c>
      <c r="AA31" s="5" t="s">
        <v>75</v>
      </c>
      <c r="AB31" s="3">
        <v>3333.1200000000003</v>
      </c>
      <c r="AC31" s="3">
        <v>372</v>
      </c>
    </row>
    <row r="32" spans="1:29" x14ac:dyDescent="0.3">
      <c r="A32" s="5">
        <v>31</v>
      </c>
      <c r="B32" s="3">
        <v>3176.1000000000004</v>
      </c>
      <c r="K32" s="5" t="s">
        <v>43</v>
      </c>
      <c r="L32" s="3"/>
      <c r="M32" s="1"/>
      <c r="AA32" s="5" t="s">
        <v>77</v>
      </c>
      <c r="AB32" s="3">
        <v>7401.24</v>
      </c>
      <c r="AC32" s="3">
        <v>712</v>
      </c>
    </row>
    <row r="33" spans="11:29" x14ac:dyDescent="0.3">
      <c r="K33" s="6" t="s">
        <v>28</v>
      </c>
      <c r="L33" s="3">
        <v>1031.68</v>
      </c>
      <c r="M33" s="1">
        <v>62</v>
      </c>
      <c r="AA33" s="5" t="s">
        <v>79</v>
      </c>
      <c r="AB33" s="3">
        <v>7660.8</v>
      </c>
      <c r="AC33" s="3">
        <v>665</v>
      </c>
    </row>
    <row r="34" spans="11:29" x14ac:dyDescent="0.3">
      <c r="K34" s="5" t="s">
        <v>45</v>
      </c>
      <c r="L34" s="3"/>
      <c r="M34" s="1"/>
      <c r="AA34" s="5" t="s">
        <v>81</v>
      </c>
      <c r="AB34" s="3">
        <v>4780.6000000000004</v>
      </c>
      <c r="AC34" s="3">
        <v>605</v>
      </c>
    </row>
    <row r="35" spans="11:29" x14ac:dyDescent="0.3">
      <c r="K35" s="6" t="s">
        <v>19</v>
      </c>
      <c r="L35" s="3">
        <v>6741.5400000000009</v>
      </c>
      <c r="M35" s="1">
        <v>43</v>
      </c>
      <c r="AA35" s="5" t="s">
        <v>83</v>
      </c>
      <c r="AB35" s="3">
        <v>475.7</v>
      </c>
      <c r="AC35" s="3">
        <v>50</v>
      </c>
    </row>
    <row r="36" spans="11:29" x14ac:dyDescent="0.3">
      <c r="K36" s="5" t="s">
        <v>47</v>
      </c>
      <c r="L36" s="3"/>
      <c r="M36" s="1"/>
      <c r="AA36" s="5" t="s">
        <v>85</v>
      </c>
      <c r="AB36" s="3">
        <v>2118.6</v>
      </c>
      <c r="AC36" s="3">
        <v>270</v>
      </c>
    </row>
    <row r="37" spans="11:29" x14ac:dyDescent="0.3">
      <c r="K37" s="6" t="s">
        <v>28</v>
      </c>
      <c r="L37" s="3">
        <v>2460.5</v>
      </c>
      <c r="M37" s="1">
        <v>50</v>
      </c>
      <c r="AA37" s="5" t="s">
        <v>87</v>
      </c>
      <c r="AB37" s="3">
        <v>2744.32</v>
      </c>
      <c r="AC37" s="3">
        <v>335</v>
      </c>
    </row>
    <row r="38" spans="11:29" x14ac:dyDescent="0.3">
      <c r="K38" s="5" t="s">
        <v>49</v>
      </c>
      <c r="L38" s="3"/>
      <c r="M38" s="1"/>
      <c r="AA38" s="5" t="s">
        <v>90</v>
      </c>
      <c r="AB38" s="3">
        <v>2877.12</v>
      </c>
      <c r="AC38" s="3">
        <v>432</v>
      </c>
    </row>
    <row r="39" spans="11:29" x14ac:dyDescent="0.3">
      <c r="K39" s="6" t="s">
        <v>19</v>
      </c>
      <c r="L39" s="3">
        <v>10920</v>
      </c>
      <c r="M39" s="1">
        <v>52</v>
      </c>
      <c r="AA39" s="5" t="s">
        <v>92</v>
      </c>
      <c r="AB39" s="3">
        <v>1787.1</v>
      </c>
      <c r="AC39" s="3">
        <v>185</v>
      </c>
    </row>
    <row r="40" spans="11:29" x14ac:dyDescent="0.3">
      <c r="K40" s="5" t="s">
        <v>51</v>
      </c>
      <c r="L40" s="3"/>
      <c r="M40" s="1"/>
      <c r="AA40" s="5" t="s">
        <v>94</v>
      </c>
      <c r="AB40" s="3">
        <v>1958.4</v>
      </c>
      <c r="AC40" s="3">
        <v>270</v>
      </c>
    </row>
    <row r="41" spans="11:29" x14ac:dyDescent="0.3">
      <c r="K41" s="6" t="s">
        <v>16</v>
      </c>
      <c r="L41" s="3">
        <v>3736.25</v>
      </c>
      <c r="M41" s="1">
        <v>49</v>
      </c>
      <c r="AA41" s="5" t="s">
        <v>96</v>
      </c>
      <c r="AB41" s="3">
        <v>14605.919999999998</v>
      </c>
      <c r="AC41" s="3">
        <v>1380</v>
      </c>
    </row>
    <row r="42" spans="11:29" x14ac:dyDescent="0.3">
      <c r="K42" s="5" t="s">
        <v>54</v>
      </c>
      <c r="L42" s="3"/>
      <c r="M42" s="1"/>
      <c r="AA42" s="5" t="s">
        <v>98</v>
      </c>
      <c r="AB42" s="3">
        <v>11016</v>
      </c>
      <c r="AC42" s="3">
        <v>1320</v>
      </c>
    </row>
    <row r="43" spans="11:29" x14ac:dyDescent="0.3">
      <c r="K43" s="6" t="s">
        <v>19</v>
      </c>
      <c r="L43" s="3">
        <v>6176.5199999999995</v>
      </c>
      <c r="M43" s="1">
        <v>38</v>
      </c>
      <c r="AA43" s="5" t="s">
        <v>100</v>
      </c>
      <c r="AB43" s="3">
        <v>4486.32</v>
      </c>
      <c r="AC43" s="3">
        <v>402</v>
      </c>
    </row>
    <row r="44" spans="11:29" x14ac:dyDescent="0.3">
      <c r="K44" s="5" t="s">
        <v>56</v>
      </c>
      <c r="L44" s="3"/>
      <c r="M44" s="1"/>
      <c r="AA44" s="5" t="s">
        <v>102</v>
      </c>
      <c r="AB44" s="3">
        <v>6484.32</v>
      </c>
      <c r="AC44" s="3">
        <v>684</v>
      </c>
    </row>
    <row r="45" spans="11:29" x14ac:dyDescent="0.3">
      <c r="K45" s="6" t="s">
        <v>19</v>
      </c>
      <c r="L45" s="3">
        <v>3397.68</v>
      </c>
      <c r="M45" s="1">
        <v>24</v>
      </c>
    </row>
    <row r="46" spans="11:29" x14ac:dyDescent="0.3">
      <c r="K46" s="5" t="s">
        <v>58</v>
      </c>
      <c r="L46" s="3"/>
      <c r="M46" s="1"/>
    </row>
    <row r="47" spans="11:29" x14ac:dyDescent="0.3">
      <c r="K47" s="6" t="s">
        <v>19</v>
      </c>
      <c r="L47" s="3">
        <v>7024.6200000000008</v>
      </c>
      <c r="M47" s="1">
        <v>47</v>
      </c>
    </row>
    <row r="48" spans="11:29" x14ac:dyDescent="0.3">
      <c r="K48" s="5" t="s">
        <v>62</v>
      </c>
      <c r="L48" s="3"/>
      <c r="M48" s="1"/>
    </row>
    <row r="49" spans="11:13" x14ac:dyDescent="0.3">
      <c r="K49" s="6" t="s">
        <v>28</v>
      </c>
      <c r="L49" s="3">
        <v>408.17</v>
      </c>
      <c r="M49" s="1">
        <v>49</v>
      </c>
    </row>
    <row r="50" spans="11:13" x14ac:dyDescent="0.3">
      <c r="K50" s="5" t="s">
        <v>64</v>
      </c>
      <c r="L50" s="3"/>
      <c r="M50" s="1"/>
    </row>
    <row r="51" spans="11:13" x14ac:dyDescent="0.3">
      <c r="K51" s="6" t="s">
        <v>28</v>
      </c>
      <c r="L51" s="3">
        <v>1208.3399999999999</v>
      </c>
      <c r="M51" s="1">
        <v>49</v>
      </c>
    </row>
    <row r="52" spans="11:13" x14ac:dyDescent="0.3">
      <c r="K52" s="5" t="s">
        <v>67</v>
      </c>
      <c r="L52" s="3"/>
      <c r="M52" s="1"/>
    </row>
    <row r="53" spans="11:13" x14ac:dyDescent="0.3">
      <c r="K53" s="6" t="s">
        <v>16</v>
      </c>
      <c r="L53" s="3">
        <v>3141.6000000000004</v>
      </c>
      <c r="M53" s="1">
        <v>55</v>
      </c>
    </row>
    <row r="54" spans="11:13" x14ac:dyDescent="0.3">
      <c r="K54" s="5" t="s">
        <v>69</v>
      </c>
      <c r="L54" s="3"/>
      <c r="M54" s="1"/>
    </row>
    <row r="55" spans="11:13" x14ac:dyDescent="0.3">
      <c r="K55" s="6" t="s">
        <v>28</v>
      </c>
      <c r="L55" s="3">
        <v>3344.7999999999997</v>
      </c>
      <c r="M55" s="1">
        <v>80</v>
      </c>
    </row>
    <row r="56" spans="11:13" x14ac:dyDescent="0.3">
      <c r="K56" s="5" t="s">
        <v>71</v>
      </c>
      <c r="L56" s="3"/>
      <c r="M56" s="1"/>
    </row>
    <row r="57" spans="11:13" x14ac:dyDescent="0.3">
      <c r="K57" s="6" t="s">
        <v>16</v>
      </c>
      <c r="L57" s="3">
        <v>3770.81</v>
      </c>
      <c r="M57" s="1">
        <v>71</v>
      </c>
    </row>
    <row r="58" spans="11:13" x14ac:dyDescent="0.3">
      <c r="K58" s="5" t="s">
        <v>73</v>
      </c>
      <c r="L58" s="3"/>
      <c r="M58" s="1"/>
    </row>
    <row r="59" spans="11:13" x14ac:dyDescent="0.3">
      <c r="K59" s="6" t="s">
        <v>19</v>
      </c>
      <c r="L59" s="3">
        <v>12680.64</v>
      </c>
      <c r="M59" s="1">
        <v>63</v>
      </c>
    </row>
    <row r="60" spans="11:13" x14ac:dyDescent="0.3">
      <c r="K60" s="5" t="s">
        <v>75</v>
      </c>
      <c r="L60" s="3"/>
      <c r="M60" s="1"/>
    </row>
    <row r="61" spans="11:13" x14ac:dyDescent="0.3">
      <c r="K61" s="6" t="s">
        <v>9</v>
      </c>
      <c r="L61" s="3">
        <v>3333.1200000000003</v>
      </c>
      <c r="M61" s="1">
        <v>32</v>
      </c>
    </row>
    <row r="62" spans="11:13" x14ac:dyDescent="0.3">
      <c r="K62" s="5" t="s">
        <v>77</v>
      </c>
      <c r="L62" s="3"/>
      <c r="M62" s="1"/>
    </row>
    <row r="63" spans="11:13" x14ac:dyDescent="0.3">
      <c r="K63" s="6" t="s">
        <v>9</v>
      </c>
      <c r="L63" s="3">
        <v>7401.24</v>
      </c>
      <c r="M63" s="1">
        <v>63</v>
      </c>
    </row>
    <row r="64" spans="11:13" x14ac:dyDescent="0.3">
      <c r="K64" s="5" t="s">
        <v>79</v>
      </c>
      <c r="L64" s="3"/>
      <c r="M64" s="1"/>
    </row>
    <row r="65" spans="11:13" x14ac:dyDescent="0.3">
      <c r="K65" s="6" t="s">
        <v>9</v>
      </c>
      <c r="L65" s="3">
        <v>7660.8</v>
      </c>
      <c r="M65" s="1">
        <v>64</v>
      </c>
    </row>
    <row r="66" spans="11:13" x14ac:dyDescent="0.3">
      <c r="K66" s="5" t="s">
        <v>81</v>
      </c>
      <c r="L66" s="3"/>
      <c r="M66" s="1"/>
    </row>
    <row r="67" spans="11:13" x14ac:dyDescent="0.3">
      <c r="K67" s="6" t="s">
        <v>16</v>
      </c>
      <c r="L67" s="3">
        <v>4780.6000000000004</v>
      </c>
      <c r="M67" s="1">
        <v>82</v>
      </c>
    </row>
    <row r="68" spans="11:13" x14ac:dyDescent="0.3">
      <c r="K68" s="5" t="s">
        <v>83</v>
      </c>
      <c r="L68" s="3"/>
      <c r="M68" s="1"/>
    </row>
    <row r="69" spans="11:13" x14ac:dyDescent="0.3">
      <c r="K69" s="6" t="s">
        <v>28</v>
      </c>
      <c r="L69" s="3">
        <v>475.7</v>
      </c>
      <c r="M69" s="1">
        <v>71</v>
      </c>
    </row>
    <row r="70" spans="11:13" x14ac:dyDescent="0.3">
      <c r="K70" s="5" t="s">
        <v>85</v>
      </c>
      <c r="L70" s="3"/>
      <c r="M70" s="1"/>
    </row>
    <row r="71" spans="11:13" x14ac:dyDescent="0.3">
      <c r="K71" s="6" t="s">
        <v>9</v>
      </c>
      <c r="L71" s="3">
        <v>2118.6</v>
      </c>
      <c r="M71" s="1">
        <v>22</v>
      </c>
    </row>
    <row r="72" spans="11:13" x14ac:dyDescent="0.3">
      <c r="K72" s="5" t="s">
        <v>87</v>
      </c>
      <c r="L72" s="3"/>
      <c r="M72" s="1"/>
    </row>
    <row r="73" spans="11:13" x14ac:dyDescent="0.3">
      <c r="K73" s="6" t="s">
        <v>9</v>
      </c>
      <c r="L73" s="3">
        <v>2744.32</v>
      </c>
      <c r="M73" s="1">
        <v>32</v>
      </c>
    </row>
    <row r="74" spans="11:13" x14ac:dyDescent="0.3">
      <c r="K74" s="5" t="s">
        <v>90</v>
      </c>
      <c r="L74" s="3"/>
      <c r="M74" s="1"/>
    </row>
    <row r="75" spans="11:13" x14ac:dyDescent="0.3">
      <c r="K75" s="6" t="s">
        <v>9</v>
      </c>
      <c r="L75" s="3">
        <v>2877.12</v>
      </c>
      <c r="M75" s="1">
        <v>36</v>
      </c>
    </row>
    <row r="76" spans="11:13" x14ac:dyDescent="0.3">
      <c r="K76" s="5" t="s">
        <v>92</v>
      </c>
      <c r="L76" s="3"/>
      <c r="M76" s="1"/>
    </row>
    <row r="77" spans="11:13" x14ac:dyDescent="0.3">
      <c r="K77" s="6" t="s">
        <v>28</v>
      </c>
      <c r="L77" s="3">
        <v>1787.1</v>
      </c>
      <c r="M77" s="1">
        <v>42</v>
      </c>
    </row>
    <row r="78" spans="11:13" x14ac:dyDescent="0.3">
      <c r="K78" s="5" t="s">
        <v>94</v>
      </c>
      <c r="L78" s="3"/>
      <c r="M78" s="1"/>
    </row>
    <row r="79" spans="11:13" x14ac:dyDescent="0.3">
      <c r="K79" s="6" t="s">
        <v>9</v>
      </c>
      <c r="L79" s="3">
        <v>1958.4</v>
      </c>
      <c r="M79" s="1">
        <v>17</v>
      </c>
    </row>
    <row r="80" spans="11:13" x14ac:dyDescent="0.3">
      <c r="K80" s="5" t="s">
        <v>96</v>
      </c>
      <c r="L80" s="3"/>
      <c r="M80" s="1"/>
    </row>
    <row r="81" spans="11:13" x14ac:dyDescent="0.3">
      <c r="K81" s="6" t="s">
        <v>19</v>
      </c>
      <c r="L81" s="3">
        <v>14605.919999999998</v>
      </c>
      <c r="M81" s="1">
        <v>84</v>
      </c>
    </row>
    <row r="82" spans="11:13" x14ac:dyDescent="0.3">
      <c r="K82" s="5" t="s">
        <v>98</v>
      </c>
      <c r="L82" s="3"/>
      <c r="M82" s="1"/>
    </row>
    <row r="83" spans="11:13" x14ac:dyDescent="0.3">
      <c r="K83" s="6" t="s">
        <v>19</v>
      </c>
      <c r="L83" s="3">
        <v>11016</v>
      </c>
      <c r="M83" s="1">
        <v>68</v>
      </c>
    </row>
    <row r="84" spans="11:13" x14ac:dyDescent="0.3">
      <c r="K84" s="5" t="s">
        <v>100</v>
      </c>
      <c r="L84" s="3"/>
      <c r="M84" s="1"/>
    </row>
    <row r="85" spans="11:13" x14ac:dyDescent="0.3">
      <c r="K85" s="6" t="s">
        <v>9</v>
      </c>
      <c r="L85" s="3">
        <v>4486.32</v>
      </c>
      <c r="M85" s="1">
        <v>54</v>
      </c>
    </row>
    <row r="86" spans="11:13" x14ac:dyDescent="0.3">
      <c r="K86" s="5" t="s">
        <v>102</v>
      </c>
      <c r="L86" s="3"/>
      <c r="M86" s="1"/>
    </row>
    <row r="87" spans="11:13" x14ac:dyDescent="0.3">
      <c r="K87" s="6" t="s">
        <v>9</v>
      </c>
      <c r="L87" s="3">
        <v>6484.32</v>
      </c>
      <c r="M87" s="1">
        <v>79</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o E A A B Q S w M E F A A C A A g A w 3 i X 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w 3 i 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N 4 l 1 p J f r 3 U l A E A A L E F A A A T A B w A R m 9 y b X V s Y X M v U 2 V j d G l v b j E u b S C i G A A o o B Q A A A A A A A A A A A A A A A A A A A A A A A A A A A D t k l 1 L w z A U h u 8 H + w 8 h Q 9 i g G y j i h b K L 2 V Y p b u t c U 6 S 6 I e l 6 t M M s G U m K k 7 H / b r p v 7 Q Q v v B C x N 4 H z n J 6 8 y R M F I z 0 W H A W r 9 f i i X C q X V E o l J K h D l Q b p U E 1 R E z H Q 5 R I y X y A y O Q J T c W c j Y I 0 7 I V 9 i I V 6 q V 2 M G D V t w D V y r K r b P B 6 E C q Q Y 3 N F M 6 i 1 M U U J 3 C w B G v n A m a q E F A G a i 6 Q 1 U a C y q T + l R S k 2 E E 9 a d 8 0 o y p G a 5 Z i G e M W U j L D G r W K s A u 1 i O h M c u j r D L N H z w N k y b e N W D r Z s y T J l 7 2 4 e H i I S 8 O 1 3 M q 2 E 4 p f z Y H J W 9 T w G b M s q 1 B J O X q S c i J L V g 2 4 T l U 1 c + b W v M 5 7 v V 9 J 7 Q J 8 h x s E p o 2 p G G m F x b a o k L d b h H 3 2 u 9 H B R D 6 n U L t M o y 8 7 j X q 9 b 1 7 1 0 C P 6 7 P T R h 5 n S Q O 3 3 V 5 j 2 9 3 8 y 7 N J D H K x q J V L Y 3 7 w m P u C P T 7 N 9 K / z u 0 3 1 h d 4 t / z m 7 n 7 b M 5 T r G 1 O Z W E 6 p h X + s h 4 7 d h q 0 s 8 E h 0 Q 1 W q 7 i E Q 9 t / h K W l H H 7 R L U 8 Z 0 i d L z A 9 k N D j z 6 O / K b b y u 6 e U P W k h v 8 V / w 3 F 7 1 B L A Q I t A B Q A A g A I A M N 4 l 1 o k 7 I e k p A A A A P Y A A A A S A A A A A A A A A A A A A A A A A A A A A A B D b 2 5 m a W c v U G F j a 2 F n Z S 5 4 b W x Q S w E C L Q A U A A I A C A D D e J d a D 8 r p q 6 Q A A A D p A A A A E w A A A A A A A A A A A A A A A A D w A A A A W 0 N v b n R l b n R f V H l w Z X N d L n h t b F B L A Q I t A B Q A A g A I A M N 4 l 1 p J f r 3 U l A E A A L E F A A A T A A A A A A A A A A A A A A A A A O E B A A B G b 3 J t d W x h c y 9 T Z W N 0 a W 9 u M S 5 t U E s F B g A A A A A D A A M A w g A A A M 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g A A A A A A A A X 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c 3 R l c k R h d G E 8 L 0 l 0 Z W 1 Q Y X R o P j w v S X R l b U x v Y 2 F 0 a W 9 u P j x T d G F i b G V F b n R y a W V z P j x F b n R y e S B U e X B l P S J J c 1 B y a X Z h d G U i I F Z h b H V l P S J s M C I g L z 4 8 R W 5 0 c n k g V H l w Z T 0 i U X V l c n l J R C I g V m F s d W U 9 I n M 1 M z F m M T I 4 O S 1 m O T R i L T R k Z W E t O D Q w Z i 0 3 Y z U w M W E 4 Y W R i O 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F z d G V y R G F 0 Y S I g L z 4 8 R W 5 0 c n k g V H l w Z T 0 i R m l s b G V k Q 2 9 t c G x l d G V S Z X N 1 b H R U b 1 d v c m t z a G V l d C I g V m F s d W U 9 I m w x I i A v P j x F b n R y e S B U e X B l P S J B Z G R l Z F R v R G F 0 Y U 1 v Z G V s I i B W Y W x 1 Z T 0 i b D A i I C 8 + P E V u d H J 5 I F R 5 c G U 9 I k Z p b G x D b 3 V u d C I g V m F s d W U 9 I m w 0 N S I g L z 4 8 R W 5 0 c n k g V H l w Z T 0 i R m l s b E V y c m 9 y Q 2 9 k Z S I g V m F s d W U 9 I n N V b m t u b 3 d u I i A v P j x F b n R y e S B U e X B l P S J G a W x s R X J y b 3 J D b 3 V u d C I g V m F s d W U 9 I m w w I i A v P j x F b n R y e S B U e X B l P S J G a W x s T G F z d F V w Z G F 0 Z W Q i I F Z h b H V l P S J k M j A y N S 0 w N C 0 y M 1 Q w O T o z M z o w N C 4 w O D Y z M T g 4 W i I g L z 4 8 R W 5 0 c n k g V H l w Z T 0 i R m l s b E N v b H V t b l R 5 c G V z I i B W Y W x 1 Z T 0 i c 0 J n W U d C Z 0 1 G I i A v P j x F b n R y e S B U e X B l P S J G a W x s Q 2 9 s d W 1 u T m F t Z X M i I F Z h b H V l P S J z W y Z x d W 9 0 O 1 B S T 0 R V Q 1 Q g S U Q m c X V v d D s s J n F 1 b 3 Q 7 U F J P R F V D V C Z x d W 9 0 O y w m c X V v d D t D Q V R F R 0 9 S W S Z x d W 9 0 O y w m c X V v d D t V T 0 0 m c X V v d D s s J n F 1 b 3 Q 7 Q l V Z S U 5 H I F B S S V p F J n F 1 b 3 Q 7 L C Z x d W 9 0 O 1 N F T E x J T k c g U F J J Q 0 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Y X N 0 Z X J E Y X R h L 0 F 1 d G 9 S Z W 1 v d m V k Q 2 9 s d W 1 u c z E u e 1 B S T 0 R V Q 1 Q g S U Q s M H 0 m c X V v d D s s J n F 1 b 3 Q 7 U 2 V j d G l v b j E v T W F z d G V y R G F 0 Y S 9 B d X R v U m V t b 3 Z l Z E N v b H V t b n M x L n t Q U k 9 E V U N U L D F 9 J n F 1 b 3 Q 7 L C Z x d W 9 0 O 1 N l Y 3 R p b 2 4 x L 0 1 h c 3 R l c k R h d G E v Q X V 0 b 1 J l b W 9 2 Z W R D b 2 x 1 b W 5 z M S 5 7 Q 0 F U R U d P U l k s M n 0 m c X V v d D s s J n F 1 b 3 Q 7 U 2 V j d G l v b j E v T W F z d G V y R G F 0 Y S 9 B d X R v U m V t b 3 Z l Z E N v b H V t b n M x L n t V T 0 0 s M 3 0 m c X V v d D s s J n F 1 b 3 Q 7 U 2 V j d G l v b j E v T W F z d G V y R G F 0 Y S 9 B d X R v U m V t b 3 Z l Z E N v b H V t b n M x L n t C V V l J T k c g U F J J W k U s N H 0 m c X V v d D s s J n F 1 b 3 Q 7 U 2 V j d G l v b j E v T W F z d G V y R G F 0 Y S 9 B d X R v U m V t b 3 Z l Z E N v b H V t b n M x L n t T R U x M S U 5 H I F B S S U N F L D V 9 J n F 1 b 3 Q 7 X S w m c X V v d D t D b 2 x 1 b W 5 D b 3 V u d C Z x d W 9 0 O z o 2 L C Z x d W 9 0 O 0 t l e U N v b H V t b k 5 h b W V z J n F 1 b 3 Q 7 O l t d L C Z x d W 9 0 O 0 N v b H V t b k l k Z W 5 0 a X R p Z X M m c X V v d D s 6 W y Z x d W 9 0 O 1 N l Y 3 R p b 2 4 x L 0 1 h c 3 R l c k R h d G E v Q X V 0 b 1 J l b W 9 2 Z W R D b 2 x 1 b W 5 z M S 5 7 U F J P R F V D V C B J R C w w f S Z x d W 9 0 O y w m c X V v d D t T Z W N 0 a W 9 u M S 9 N Y X N 0 Z X J E Y X R h L 0 F 1 d G 9 S Z W 1 v d m V k Q 2 9 s d W 1 u c z E u e 1 B S T 0 R V Q 1 Q s M X 0 m c X V v d D s s J n F 1 b 3 Q 7 U 2 V j d G l v b j E v T W F z d G V y R G F 0 Y S 9 B d X R v U m V t b 3 Z l Z E N v b H V t b n M x L n t D Q V R F R 0 9 S W S w y f S Z x d W 9 0 O y w m c X V v d D t T Z W N 0 a W 9 u M S 9 N Y X N 0 Z X J E Y X R h L 0 F 1 d G 9 S Z W 1 v d m V k Q 2 9 s d W 1 u c z E u e 1 V P T S w z f S Z x d W 9 0 O y w m c X V v d D t T Z W N 0 a W 9 u M S 9 N Y X N 0 Z X J E Y X R h L 0 F 1 d G 9 S Z W 1 v d m V k Q 2 9 s d W 1 u c z E u e 0 J V W U l O R y B Q U k l a R S w 0 f S Z x d W 9 0 O y w m c X V v d D t T Z W N 0 a W 9 u M S 9 N Y X N 0 Z X J E Y X R h L 0 F 1 d G 9 S Z W 1 v d m V k Q 2 9 s d W 1 u c z E u e 1 N F T E x J T k c g U F J J Q 0 U s N X 0 m c X V v d D t d L C Z x d W 9 0 O 1 J l b G F 0 a W 9 u c 2 h p c E l u Z m 8 m c X V v d D s 6 W 1 1 9 I i A v P j w v U 3 R h Y m x l R W 5 0 c m l l c z 4 8 L 0 l 0 Z W 0 + P E l 0 Z W 0 + P E l 0 Z W 1 M b 2 N h d G l v b j 4 8 S X R l b V R 5 c G U + R m 9 y b X V s Y T w v S X R l b V R 5 c G U + P E l 0 Z W 1 Q Y X R o P l N l Y 3 R p b 2 4 x L 0 1 h c 3 R l c k R h d G E v U 2 9 1 c m N l P C 9 J d G V t U G F 0 a D 4 8 L 0 l 0 Z W 1 M b 2 N h d G l v b j 4 8 U 3 R h Y m x l R W 5 0 c m l l c y A v P j w v S X R l b T 4 8 S X R l b T 4 8 S X R l b U x v Y 2 F 0 a W 9 u P j x J d G V t V H l w Z T 5 G b 3 J t d W x h P C 9 J d G V t V H l w Z T 4 8 S X R l b V B h d G g + U 2 V j d G l v b j E v T W F z d G V y R G F 0 Y S 9 N Y X N 0 Z X J E Y X R h X 1 R h Y m x l P C 9 J d G V t U G F 0 a D 4 8 L 0 l 0 Z W 1 M b 2 N h d G l v b j 4 8 U 3 R h Y m x l R W 5 0 c m l l c y A v P j w v S X R l b T 4 8 S X R l b T 4 8 S X R l b U x v Y 2 F 0 a W 9 u P j x J d G V t V H l w Z T 5 G b 3 J t d W x h P C 9 J d G V t V H l w Z T 4 8 S X R l b V B h d G g + U 2 V j d G l v b j E v T W F z d G V y R G F 0 Y S 9 D a G F u Z 2 V k J T I w V H l w Z T w v S X R l b V B h d G g + P C 9 J d G V t T G 9 j Y X R p b 2 4 + P F N 0 Y W J s Z U V u d H J p Z X M g L z 4 8 L 0 l 0 Z W 0 + P E l 0 Z W 0 + P E l 0 Z W 1 M b 2 N h d G l v b j 4 8 S X R l b V R 5 c G U + R m 9 y b X V s Y T w v S X R l b V R 5 c G U + P E l 0 Z W 1 Q Y X R o P l N l Y 3 R p b 2 4 x L 0 l u c H V 0 R G F 0 Y T w v S X R l b V B h d G g + P C 9 J d G V t T G 9 j Y X R p b 2 4 + P F N 0 Y W J s Z U V u d H J p Z X M + P E V u d H J 5 I F R 5 c G U 9 I k l z U H J p d m F 0 Z S I g V m F s d W U 9 I m w w I i A v P j x F b n R y e S B U e X B l P S J R d W V y e U l E I i B W Y W x 1 Z T 0 i c z A y N T Z m Y W N k L T B k N m E t N D Q w Z i 0 4 Y T I w L T I 0 Y m Q 5 M D Q x Z m E z 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n B 1 d E R h d G E i I C 8 + P E V u d H J 5 I F R 5 c G U 9 I k Z p b G x l Z E N v b X B s Z X R l U m V z d W x 0 V G 9 X b 3 J r c 2 h l Z X Q i I F Z h b H V l P S J s M S I g L z 4 8 R W 5 0 c n k g V H l w Z T 0 i Q W R k Z W R U b 0 R h d G F N b 2 R l b C I g V m F s d W U 9 I m w w I i A v P j x F b n R y e S B U e X B l P S J G a W x s Q 2 9 1 b n Q i I F Z h b H V l P S J s N T I 3 I i A v P j x F b n R y e S B U e X B l P S J G a W x s R X J y b 3 J D b 2 R l I i B W Y W x 1 Z T 0 i c 1 V u a 2 5 v d 2 4 i I C 8 + P E V u d H J 5 I F R 5 c G U 9 I k Z p b G x F c n J v c k N v d W 5 0 I i B W Y W x 1 Z T 0 i b D A i I C 8 + P E V u d H J 5 I F R 5 c G U 9 I k Z p b G x M Y X N 0 V X B k Y X R l Z C I g V m F s d W U 9 I m Q y M D I 1 L T A 0 L T I z V D A 5 O j M 1 O j E 3 L j E 4 N z Q 0 N T h a I i A v P j x F b n R y e S B U e X B l P S J G a W x s Q 2 9 s d W 1 u V H l w Z X M i I F Z h b H V l P S J z Q 1 F Z R E J n W U Q i I C 8 + P E V u d H J 5 I F R 5 c G U 9 I k Z p b G x D b 2 x 1 b W 5 O Y W 1 l c y I g V m F s d W U 9 I n N b J n F 1 b 3 Q 7 R E F U R S Z x d W 9 0 O y w m c X V v d D t Q U k 9 E V U N U I E l E J n F 1 b 3 Q 7 L C Z x d W 9 0 O 1 F V Q U 5 U S V R Z J n F 1 b 3 Q 7 L C Z x d W 9 0 O 1 N B T E U g V F l Q R S Z x d W 9 0 O y w m c X V v d D t Q Q V l N R U 5 U I E 1 P R E U m c X V v d D s s J n F 1 b 3 Q 7 R E l T Q 0 9 V T l Q 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l u c H V 0 R G F 0 Y S 9 B d X R v U m V t b 3 Z l Z E N v b H V t b n M x L n t E Q V R F L D B 9 J n F 1 b 3 Q 7 L C Z x d W 9 0 O 1 N l Y 3 R p b 2 4 x L 0 l u c H V 0 R G F 0 Y S 9 B d X R v U m V t b 3 Z l Z E N v b H V t b n M x L n t Q U k 9 E V U N U I E l E L D F 9 J n F 1 b 3 Q 7 L C Z x d W 9 0 O 1 N l Y 3 R p b 2 4 x L 0 l u c H V 0 R G F 0 Y S 9 B d X R v U m V t b 3 Z l Z E N v b H V t b n M x L n t R V U F O V E l U W S w y f S Z x d W 9 0 O y w m c X V v d D t T Z W N 0 a W 9 u M S 9 J b n B 1 d E R h d G E v Q X V 0 b 1 J l b W 9 2 Z W R D b 2 x 1 b W 5 z M S 5 7 U 0 F M R S B U W V B F L D N 9 J n F 1 b 3 Q 7 L C Z x d W 9 0 O 1 N l Y 3 R p b 2 4 x L 0 l u c H V 0 R G F 0 Y S 9 B d X R v U m V t b 3 Z l Z E N v b H V t b n M x L n t Q Q V l N R U 5 U I E 1 P R E U s N H 0 m c X V v d D s s J n F 1 b 3 Q 7 U 2 V j d G l v b j E v S W 5 w d X R E Y X R h L 0 F 1 d G 9 S Z W 1 v d m V k Q 2 9 s d W 1 u c z E u e 0 R J U 0 N P V U 5 U I C U s N X 0 m c X V v d D t d L C Z x d W 9 0 O 0 N v b H V t b k N v d W 5 0 J n F 1 b 3 Q 7 O j Y s J n F 1 b 3 Q 7 S 2 V 5 Q 2 9 s d W 1 u T m F t Z X M m c X V v d D s 6 W 1 0 s J n F 1 b 3 Q 7 Q 2 9 s d W 1 u S W R l b n R p d G l l c y Z x d W 9 0 O z p b J n F 1 b 3 Q 7 U 2 V j d G l v b j E v S W 5 w d X R E Y X R h L 0 F 1 d G 9 S Z W 1 v d m V k Q 2 9 s d W 1 u c z E u e 0 R B V E U s M H 0 m c X V v d D s s J n F 1 b 3 Q 7 U 2 V j d G l v b j E v S W 5 w d X R E Y X R h L 0 F 1 d G 9 S Z W 1 v d m V k Q 2 9 s d W 1 u c z E u e 1 B S T 0 R V Q 1 Q g S U Q s M X 0 m c X V v d D s s J n F 1 b 3 Q 7 U 2 V j d G l v b j E v S W 5 w d X R E Y X R h L 0 F 1 d G 9 S Z W 1 v d m V k Q 2 9 s d W 1 u c z E u e 1 F V Q U 5 U S V R Z L D J 9 J n F 1 b 3 Q 7 L C Z x d W 9 0 O 1 N l Y 3 R p b 2 4 x L 0 l u c H V 0 R G F 0 Y S 9 B d X R v U m V t b 3 Z l Z E N v b H V t b n M x L n t T Q U x F I F R Z U E U s M 3 0 m c X V v d D s s J n F 1 b 3 Q 7 U 2 V j d G l v b j E v S W 5 w d X R E Y X R h L 0 F 1 d G 9 S Z W 1 v d m V k Q 2 9 s d W 1 u c z E u e 1 B B W U 1 F T l Q g T U 9 E R S w 0 f S Z x d W 9 0 O y w m c X V v d D t T Z W N 0 a W 9 u M S 9 J b n B 1 d E R h d G E v Q X V 0 b 1 J l b W 9 2 Z W R D b 2 x 1 b W 5 z M S 5 7 R E l T Q 0 9 V T l Q g J S w 1 f S Z x d W 9 0 O 1 0 s J n F 1 b 3 Q 7 U m V s Y X R p b 2 5 z a G l w S W 5 m b y Z x d W 9 0 O z p b X X 0 i I C 8 + P C 9 T d G F i b G V F b n R y a W V z P j w v S X R l b T 4 8 S X R l b T 4 8 S X R l b U x v Y 2 F 0 a W 9 u P j x J d G V t V H l w Z T 5 G b 3 J t d W x h P C 9 J d G V t V H l w Z T 4 8 S X R l b V B h d G g + U 2 V j d G l v b j E v S W 5 w d X R E Y X R h L 1 N v d X J j Z T w v S X R l b V B h d G g + P C 9 J d G V t T G 9 j Y X R p b 2 4 + P F N 0 Y W J s Z U V u d H J p Z X M g L z 4 8 L 0 l 0 Z W 0 + P E l 0 Z W 0 + P E l 0 Z W 1 M b 2 N h d G l v b j 4 8 S X R l b V R 5 c G U + R m 9 y b X V s Y T w v S X R l b V R 5 c G U + P E l 0 Z W 1 Q Y X R o P l N l Y 3 R p b 2 4 x L 0 l u c H V 0 R G F 0 Y S 9 J b n B 1 d E R h d G F f V G F i b G U 8 L 0 l 0 Z W 1 Q Y X R o P j w v S X R l b U x v Y 2 F 0 a W 9 u P j x T d G F i b G V F b n R y a W V z I C 8 + P C 9 J d G V t P j x J d G V t P j x J d G V t T G 9 j Y X R p b 2 4 + P E l 0 Z W 1 U e X B l P k Z v c m 1 1 b G E 8 L 0 l 0 Z W 1 U e X B l P j x J d G V t U G F 0 a D 5 T Z W N 0 a W 9 u M S 9 J b n B 1 d E R h d G E v Q 2 h h b m d l Z C U y M F R 5 c G U 8 L 0 l 0 Z W 1 Q Y X R o P j w v S X R l b U x v Y 2 F 0 a W 9 u P j x T d G F i b G V F b n R y a W V z I C 8 + P C 9 J d G V t P j x J d G V t P j x J d G V t T G 9 j Y X R p b 2 4 + P E l 0 Z W 1 U e X B l P k Z v c m 1 1 b G E 8 L 0 l 0 Z W 1 U e X B l P j x J d G V t U G F 0 a D 5 T Z W N 0 a W 9 u M S 9 J b n B 1 d E R h d G E l M j A o M i k 8 L 0 l 0 Z W 1 Q Y X R o P j w v S X R l b U x v Y 2 F 0 a W 9 u P j x T d G F i b G V F b n R y a W V z P j x F b n R y e S B U e X B l P S J J c 1 B y a X Z h d G U i I F Z h b H V l P S J s M C I g L z 4 8 R W 5 0 c n k g V H l w Z T 0 i U X V l c n l J R C I g V m F s d W U 9 I n M 1 M W Y y N D A 3 M i 1 i Y T R m L T R j N j M t O T N j Z S 1 l M D Y x Z m M y M j h j N z 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I 3 I i A v P j x F b n R y e S B U e X B l P S J G a W x s R X J y b 3 J D b 2 R l I i B W Y W x 1 Z T 0 i c 1 V u a 2 5 v d 2 4 i I C 8 + P E V u d H J 5 I F R 5 c G U 9 I k Z p b G x F c n J v c k N v d W 5 0 I i B W Y W x 1 Z T 0 i b D A i I C 8 + P E V u d H J 5 I F R 5 c G U 9 I k Z p b G x M Y X N 0 V X B k Y X R l Z C I g V m F s d W U 9 I m Q y M D I 1 L T A 0 L T I z V D A 5 O j M 1 O j Q 4 L j k 1 O D g 5 M T R a I i A v P j x F b n R y e S B U e X B l P S J G a W x s Q 2 9 s d W 1 u V H l w Z X M i I F Z h b H V l P S J z Q 1 F Z R E J n W U Q i I C 8 + P E V u d H J 5 I F R 5 c G U 9 I k Z p b G x D b 2 x 1 b W 5 O Y W 1 l c y I g V m F s d W U 9 I n N b J n F 1 b 3 Q 7 R E F U R S Z x d W 9 0 O y w m c X V v d D t Q U k 9 E V U N U I E l E J n F 1 b 3 Q 7 L C Z x d W 9 0 O 1 F V Q U 5 U S V R Z J n F 1 b 3 Q 7 L C Z x d W 9 0 O 1 N B T E U g V F l Q R S Z x d W 9 0 O y w m c X V v d D t Q Q V l N R U 5 U I E 1 P R E U m c X V v d D s s J n F 1 b 3 Q 7 R E l T Q 0 9 V T l Q 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l u c H V 0 R G F 0 Y S A o M i k v Q X V 0 b 1 J l b W 9 2 Z W R D b 2 x 1 b W 5 z M S 5 7 R E F U R S w w f S Z x d W 9 0 O y w m c X V v d D t T Z W N 0 a W 9 u M S 9 J b n B 1 d E R h d G E g K D I p L 0 F 1 d G 9 S Z W 1 v d m V k Q 2 9 s d W 1 u c z E u e 1 B S T 0 R V Q 1 Q g S U Q s M X 0 m c X V v d D s s J n F 1 b 3 Q 7 U 2 V j d G l v b j E v S W 5 w d X R E Y X R h I C g y K S 9 B d X R v U m V t b 3 Z l Z E N v b H V t b n M x L n t R V U F O V E l U W S w y f S Z x d W 9 0 O y w m c X V v d D t T Z W N 0 a W 9 u M S 9 J b n B 1 d E R h d G E g K D I p L 0 F 1 d G 9 S Z W 1 v d m V k Q 2 9 s d W 1 u c z E u e 1 N B T E U g V F l Q R S w z f S Z x d W 9 0 O y w m c X V v d D t T Z W N 0 a W 9 u M S 9 J b n B 1 d E R h d G E g K D I p L 0 F 1 d G 9 S Z W 1 v d m V k Q 2 9 s d W 1 u c z E u e 1 B B W U 1 F T l Q g T U 9 E R S w 0 f S Z x d W 9 0 O y w m c X V v d D t T Z W N 0 a W 9 u M S 9 J b n B 1 d E R h d G E g K D I p L 0 F 1 d G 9 S Z W 1 v d m V k Q 2 9 s d W 1 u c z E u e 0 R J U 0 N P V U 5 U I C U s N X 0 m c X V v d D t d L C Z x d W 9 0 O 0 N v b H V t b k N v d W 5 0 J n F 1 b 3 Q 7 O j Y s J n F 1 b 3 Q 7 S 2 V 5 Q 2 9 s d W 1 u T m F t Z X M m c X V v d D s 6 W 1 0 s J n F 1 b 3 Q 7 Q 2 9 s d W 1 u S W R l b n R p d G l l c y Z x d W 9 0 O z p b J n F 1 b 3 Q 7 U 2 V j d G l v b j E v S W 5 w d X R E Y X R h I C g y K S 9 B d X R v U m V t b 3 Z l Z E N v b H V t b n M x L n t E Q V R F L D B 9 J n F 1 b 3 Q 7 L C Z x d W 9 0 O 1 N l Y 3 R p b 2 4 x L 0 l u c H V 0 R G F 0 Y S A o M i k v Q X V 0 b 1 J l b W 9 2 Z W R D b 2 x 1 b W 5 z M S 5 7 U F J P R F V D V C B J R C w x f S Z x d W 9 0 O y w m c X V v d D t T Z W N 0 a W 9 u M S 9 J b n B 1 d E R h d G E g K D I p L 0 F 1 d G 9 S Z W 1 v d m V k Q 2 9 s d W 1 u c z E u e 1 F V Q U 5 U S V R Z L D J 9 J n F 1 b 3 Q 7 L C Z x d W 9 0 O 1 N l Y 3 R p b 2 4 x L 0 l u c H V 0 R G F 0 Y S A o M i k v Q X V 0 b 1 J l b W 9 2 Z W R D b 2 x 1 b W 5 z M S 5 7 U 0 F M R S B U W V B F L D N 9 J n F 1 b 3 Q 7 L C Z x d W 9 0 O 1 N l Y 3 R p b 2 4 x L 0 l u c H V 0 R G F 0 Y S A o M i k v Q X V 0 b 1 J l b W 9 2 Z W R D b 2 x 1 b W 5 z M S 5 7 U E F Z T U V O V C B N T 0 R F L D R 9 J n F 1 b 3 Q 7 L C Z x d W 9 0 O 1 N l Y 3 R p b 2 4 x L 0 l u c H V 0 R G F 0 Y S A o M i k v Q X V 0 b 1 J l b W 9 2 Z W R D b 2 x 1 b W 5 z M S 5 7 R E l T Q 0 9 V T l Q g J S w 1 f S Z x d W 9 0 O 1 0 s J n F 1 b 3 Q 7 U m V s Y X R p b 2 5 z a G l w S W 5 m b y Z x d W 9 0 O z p b X X 0 i I C 8 + P C 9 T d G F i b G V F b n R y a W V z P j w v S X R l b T 4 8 S X R l b T 4 8 S X R l b U x v Y 2 F 0 a W 9 u P j x J d G V t V H l w Z T 5 G b 3 J t d W x h P C 9 J d G V t V H l w Z T 4 8 S X R l b V B h d G g + U 2 V j d G l v b j E v S W 5 w d X R E Y X R h J T I w K D I p L 1 N v d X J j Z T w v S X R l b V B h d G g + P C 9 J d G V t T G 9 j Y X R p b 2 4 + P F N 0 Y W J s Z U V u d H J p Z X M g L z 4 8 L 0 l 0 Z W 0 + P E l 0 Z W 0 + P E l 0 Z W 1 M b 2 N h d G l v b j 4 8 S X R l b V R 5 c G U + R m 9 y b X V s Y T w v S X R l b V R 5 c G U + P E l 0 Z W 1 Q Y X R o P l N l Y 3 R p b 2 4 x L 0 l u c H V 0 R G F 0 Y S U y M C g y K S 9 J b n B 1 d E R h d G F f V G F i b G U 8 L 0 l 0 Z W 1 Q Y X R o P j w v S X R l b U x v Y 2 F 0 a W 9 u P j x T d G F i b G V F b n R y a W V z I C 8 + P C 9 J d G V t P j x J d G V t P j x J d G V t T G 9 j Y X R p b 2 4 + P E l 0 Z W 1 U e X B l P k Z v c m 1 1 b G E 8 L 0 l 0 Z W 1 U e X B l P j x J d G V t U G F 0 a D 5 T Z W N 0 a W 9 u M S 9 J b n B 1 d E R h d G E l M j A o M i k v Q 2 h h b m d l Z C U y M F R 5 c G U 8 L 0 l 0 Z W 1 Q Y X R o P j w v S X R l b U x v Y 2 F 0 a W 9 u P j x T d G F i b G V F b n R y a W V z I C 8 + P C 9 J d G V t P j w v S X R l b X M + P C 9 M b 2 N h b F B h Y 2 t h Z 2 V N Z X R h Z G F 0 Y U Z p b G U + F g A A A F B L B Q Y A A A A A A A A A A A A A A A A A A A A A A A A m A Q A A A Q A A A N C M n d 8 B F d E R j H o A w E / C l + s B A A A A B 7 f Z Y a u c v U S f v Y / s i a 7 c o A A A A A A C A A A A A A A Q Z g A A A A E A A C A A A A B / t 7 r L 3 G F Z B E l g w g S D 0 0 a e u q 6 m E I p M r 0 B Y S a a 9 w w k E t Q A A A A A O g A A A A A I A A C A A A A D d 7 4 q T 8 Z z J I O b d t y E j R G + L 2 W K x d i R m M w x V l i r e E e l 5 3 1 A A A A D 4 r z A q s q n + 0 y a 9 x o J Y I q 3 E d + r s q E W 0 I 3 C O / u Z h N Z b b G B o b l x g M W v W q i n / a Y k l a f 7 J p x P y E J F N O G 7 H z Q V g y 5 G v T 4 t g + F A u 7 P O T h y n + N s v f j O U A A A A D + E v Y 5 4 X X A g n Q A D i K R p N / M w Z 1 / M 1 D 5 k d I A n w H U i V 7 a 8 1 H 8 9 Z Y Z c g E s F v G O 5 O M 1 L T Y 3 r q 5 i n 5 8 y D O I g S 7 z 1 J H P 0 < / D a t a M a s h u p > 
</file>

<file path=customXml/itemProps1.xml><?xml version="1.0" encoding="utf-8"?>
<ds:datastoreItem xmlns:ds="http://schemas.openxmlformats.org/officeDocument/2006/customXml" ds:itemID="{789B0CB8-9CD1-4B31-BE82-3DFC5B511C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MasterData</vt:lpstr>
      <vt:lpstr>InputData</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KAUSTUBH SATHE</dc:creator>
  <cp:lastModifiedBy>KAUSTUBH SATHE</cp:lastModifiedBy>
  <dcterms:created xsi:type="dcterms:W3CDTF">2025-04-23T09:31:51Z</dcterms:created>
  <dcterms:modified xsi:type="dcterms:W3CDTF">2025-04-23T10:38:56Z</dcterms:modified>
</cp:coreProperties>
</file>