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pdate_New_Model_Merge_March2024\erthosmerged\Materials_Information\"/>
    </mc:Choice>
  </mc:AlternateContent>
  <xr:revisionPtr revIDLastSave="0" documentId="13_ncr:1_{976C9DE3-33BA-4FD6-8FFD-BC34C3C91013}" xr6:coauthVersionLast="47" xr6:coauthVersionMax="47" xr10:uidLastSave="{00000000-0000-0000-0000-000000000000}"/>
  <bookViews>
    <workbookView xWindow="-120" yWindow="-120" windowWidth="29040" windowHeight="15720" firstSheet="4" activeTab="9" xr2:uid="{00000000-000D-0000-FFFF-FFFF00000000}"/>
  </bookViews>
  <sheets>
    <sheet name="Sheet1" sheetId="1" r:id="rId1"/>
    <sheet name="With_LCA_BCC_Com" sheetId="2" r:id="rId2"/>
    <sheet name="With_LCA_BCC_Natural" sheetId="3" r:id="rId3"/>
    <sheet name="With_LCA_and_BCC_Inorganic" sheetId="9" r:id="rId4"/>
    <sheet name="With_LCA_and_BCC_Organic" sheetId="4" r:id="rId5"/>
    <sheet name="With_BCC_Comm" sheetId="5" r:id="rId6"/>
    <sheet name="With_BCC_Natural" sheetId="6" r:id="rId7"/>
    <sheet name="With_BCC_Organic" sheetId="7" r:id="rId8"/>
    <sheet name="With_BCC_Inorganic" sheetId="8" r:id="rId9"/>
    <sheet name="All_materials_BCC_LC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5" i="10" l="1"/>
  <c r="F124" i="10"/>
  <c r="F123" i="10"/>
  <c r="F119" i="10"/>
  <c r="F117" i="10"/>
  <c r="F102" i="10"/>
  <c r="F95" i="10"/>
  <c r="F94" i="10"/>
  <c r="F59" i="10"/>
  <c r="F52" i="10"/>
  <c r="F37" i="10"/>
  <c r="F36" i="10"/>
  <c r="E12" i="10"/>
  <c r="E11" i="10"/>
  <c r="C32" i="7"/>
  <c r="C31" i="7"/>
  <c r="C30" i="7"/>
  <c r="C26" i="7"/>
  <c r="C24" i="7"/>
  <c r="C13" i="7"/>
  <c r="C6" i="7"/>
  <c r="C5" i="7"/>
  <c r="C21" i="6"/>
  <c r="C14" i="6"/>
  <c r="C34" i="5"/>
  <c r="C33" i="5"/>
  <c r="B10" i="5"/>
  <c r="B9" i="5"/>
  <c r="C9" i="2"/>
  <c r="C8" i="2"/>
  <c r="F95" i="1"/>
  <c r="F37" i="1"/>
  <c r="F36" i="1"/>
  <c r="F52" i="1"/>
  <c r="F59" i="1"/>
  <c r="F123" i="1"/>
  <c r="F124" i="1"/>
  <c r="F125" i="1"/>
  <c r="F102" i="1"/>
  <c r="F119" i="1"/>
  <c r="F117" i="1"/>
  <c r="F94" i="1"/>
  <c r="E12" i="1"/>
  <c r="E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tc={3449979F-A045-4381-9626-9D612725CEC1}</author>
  </authors>
  <commentList>
    <comment ref="B80" authorId="0" shapeId="0" xr:uid="{3449979F-A045-4381-9626-9D612725CEC1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10% Lignin coated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tc={3D7703C3-AA75-47D4-B9C3-8E2B3A62B62C}</author>
  </authors>
  <commentList>
    <comment ref="A41" authorId="0" shapeId="0" xr:uid="{3D7703C3-AA75-47D4-B9C3-8E2B3A62B62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10% Lignin coated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tc={DB4C997C-2CA4-4065-8C42-9C7648F2C87F}</author>
  </authors>
  <commentList>
    <comment ref="B80" authorId="0" shapeId="0" xr:uid="{DB4C997C-2CA4-4065-8C42-9C7648F2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10% Lignin coated</t>
      </text>
    </comment>
  </commentList>
</comments>
</file>

<file path=xl/sharedStrings.xml><?xml version="1.0" encoding="utf-8"?>
<sst xmlns="http://schemas.openxmlformats.org/spreadsheetml/2006/main" count="806" uniqueCount="168">
  <si>
    <t>Material_Number</t>
  </si>
  <si>
    <t>Type</t>
  </si>
  <si>
    <t>Material Name</t>
  </si>
  <si>
    <t>PLA NatureWorks 3051D</t>
  </si>
  <si>
    <t>PLA NatureWorks 3251D</t>
  </si>
  <si>
    <t>PLA NatureWorks 2003D</t>
  </si>
  <si>
    <t>PLA NatureWorks 2002D</t>
  </si>
  <si>
    <t>PLA NatureWorks 6201D</t>
  </si>
  <si>
    <t>PLA NatureWorks 4032D</t>
  </si>
  <si>
    <t>PLA NatureWorks 4043D</t>
  </si>
  <si>
    <t>PLA Total Corbion L105</t>
  </si>
  <si>
    <t>PLA Total Corbion L130</t>
  </si>
  <si>
    <t>PLA NatureWorks 4060D</t>
  </si>
  <si>
    <t>PLA ErcrosBio® LL703</t>
  </si>
  <si>
    <t>PLA Total Corbion LX175</t>
  </si>
  <si>
    <t>PHB Industrial SA.</t>
  </si>
  <si>
    <t>PHB Biomer P309E</t>
  </si>
  <si>
    <t>PHB Biomer P226</t>
  </si>
  <si>
    <t>PHBV (PHB97/PHV3) ENMAT Y1000P</t>
  </si>
  <si>
    <t>PHBV (PHB97/PHV3) Nature Plast PHI002</t>
  </si>
  <si>
    <t>PBS Lab Made</t>
  </si>
  <si>
    <t>PBS Resonac Bionolle 1001MD</t>
  </si>
  <si>
    <t>PCL Perstop CAPA8000</t>
  </si>
  <si>
    <t>Polyethylene Glycol Sigma Aldrich</t>
  </si>
  <si>
    <t>Polyethylene Glycol PEG1000</t>
  </si>
  <si>
    <t>PBAT Jinhui ZhaoLong High Technology Co. Ltd</t>
  </si>
  <si>
    <t>Poly(ester-urethane) (PU) Lab Made</t>
  </si>
  <si>
    <t>LDPE Not available</t>
  </si>
  <si>
    <t>Ethylene Vinyl Acetate (Vinyl-Acetate19%) Exxon Mobil</t>
  </si>
  <si>
    <t>PP Not available 2</t>
  </si>
  <si>
    <t>P(BS82-co-Pripol18) Lab Made</t>
  </si>
  <si>
    <t>Bio-PE HA7260 Braskem</t>
  </si>
  <si>
    <t>PBSA Mitsubishi Chemical Performance Polymers, Inc. BioPBS FD92PM</t>
  </si>
  <si>
    <t>PLA NatureWorks 6100D</t>
  </si>
  <si>
    <t>PBS PTT MCC Biochem Co., Ltd. BioPBS™ FZ 71PM</t>
  </si>
  <si>
    <t>PHB</t>
  </si>
  <si>
    <t>PBAT</t>
  </si>
  <si>
    <t>PBS</t>
  </si>
  <si>
    <t>PLA</t>
  </si>
  <si>
    <t>Polyvinyl Alcohol Sigma Aldrich</t>
  </si>
  <si>
    <t>Commercialized</t>
  </si>
  <si>
    <t>Cellulose Nanocrystals</t>
  </si>
  <si>
    <t>Cellulose</t>
  </si>
  <si>
    <t>Cellulose Nanocrystals from Phormium Tenax Leaves</t>
  </si>
  <si>
    <t>Natural Rubber</t>
  </si>
  <si>
    <t>Potato Starch</t>
  </si>
  <si>
    <t>Starch Nanocrystals</t>
  </si>
  <si>
    <t>Cellulose Nanocrystals from Hemp Fibres</t>
  </si>
  <si>
    <t>Bacterial cellulose</t>
  </si>
  <si>
    <t>Chitosan</t>
  </si>
  <si>
    <t>Cassava Starch</t>
  </si>
  <si>
    <t>Dry Heated (2 hrs) Cassava Starch</t>
  </si>
  <si>
    <t>Dry Heated (4 hrs) Cassava Starch</t>
  </si>
  <si>
    <t>Thermoplastic Wheat Flour</t>
  </si>
  <si>
    <t>Thermoplastic starch (TPS)</t>
  </si>
  <si>
    <t>Pea Starch</t>
  </si>
  <si>
    <t>Kombucha Bacterial Cellulose from Coeffee</t>
  </si>
  <si>
    <t>Kombucha Bacterial Cellulose from Spent Coeffee</t>
  </si>
  <si>
    <t>Lignin</t>
  </si>
  <si>
    <t>Lignin Nanoparticles</t>
  </si>
  <si>
    <t>Hemicellulose</t>
  </si>
  <si>
    <t>Almond Shell Powder</t>
  </si>
  <si>
    <t>Wheat Straw</t>
  </si>
  <si>
    <t>Pistachio Shell Flour</t>
  </si>
  <si>
    <t>Soy Straw</t>
  </si>
  <si>
    <t>Hazelnut Shell Flour</t>
  </si>
  <si>
    <t>Sawdust</t>
  </si>
  <si>
    <t>Hemp</t>
  </si>
  <si>
    <t>Spent Coffee Ground</t>
  </si>
  <si>
    <t>Mantegna Wheat Flour</t>
  </si>
  <si>
    <t>Wood Flour</t>
  </si>
  <si>
    <t>Treated Chia Seed Flour</t>
  </si>
  <si>
    <t>Mango Kernel Seed Flour</t>
  </si>
  <si>
    <t>Orange Peel Flour</t>
  </si>
  <si>
    <t>Tangerine Peel Flour</t>
  </si>
  <si>
    <t>Seagrass</t>
  </si>
  <si>
    <t>Oryzite</t>
  </si>
  <si>
    <t>Renol</t>
  </si>
  <si>
    <t>Purified Alpha-cellulose Fibers</t>
  </si>
  <si>
    <t>Rice Husk</t>
  </si>
  <si>
    <t>Corn Starch</t>
  </si>
  <si>
    <t>Lignin-coated Cellulose</t>
  </si>
  <si>
    <t>Cellulose Acetate</t>
  </si>
  <si>
    <t>Algae Biomass</t>
  </si>
  <si>
    <t>Starch</t>
  </si>
  <si>
    <t>Soy Meal</t>
  </si>
  <si>
    <t>Canola Meal</t>
  </si>
  <si>
    <t>Corn Gluten Meal</t>
  </si>
  <si>
    <t>Switchgrass</t>
  </si>
  <si>
    <t>Eucalyptus</t>
  </si>
  <si>
    <t>Acetylated Starch</t>
  </si>
  <si>
    <t>Hydroxypropylated Starch</t>
  </si>
  <si>
    <t>Natural</t>
  </si>
  <si>
    <t>Acetyl Tributyl Citrate (ATBC)</t>
  </si>
  <si>
    <t>Glycerol</t>
  </si>
  <si>
    <t>Tributyrin</t>
  </si>
  <si>
    <t>Thymol</t>
  </si>
  <si>
    <t>Catechin</t>
  </si>
  <si>
    <t>Limonene</t>
  </si>
  <si>
    <t>Epoxidized Chia Seed Oil</t>
  </si>
  <si>
    <t>Umbelliferone</t>
  </si>
  <si>
    <t>Acrylated Epoxidized Soybean Oil</t>
  </si>
  <si>
    <t>Epoxidized Linseed Oil</t>
  </si>
  <si>
    <t>Epoxidized Soybean Oil</t>
  </si>
  <si>
    <t>Epoxidized Corn Oil</t>
  </si>
  <si>
    <t>Glyplast OLA2</t>
  </si>
  <si>
    <t>Glyplast OLA2mal</t>
  </si>
  <si>
    <t>Diethyl l-tartrate</t>
  </si>
  <si>
    <t>Triacetin</t>
  </si>
  <si>
    <t>Epoxidized Brazil Nut Oil</t>
  </si>
  <si>
    <t>Epoxidized Karanja Oil</t>
  </si>
  <si>
    <t>Dibutyl Itaconate</t>
  </si>
  <si>
    <t>Geranyl Acetate</t>
  </si>
  <si>
    <t>Geranyl Propionate</t>
  </si>
  <si>
    <t>Geranyl Butyrate</t>
  </si>
  <si>
    <t>Geranyl Isovalerate</t>
  </si>
  <si>
    <t>Maleinized Linseed Oil</t>
  </si>
  <si>
    <t>α-terpinyl acetate</t>
  </si>
  <si>
    <t>Methyl 9,10-epoxysterate</t>
  </si>
  <si>
    <t>Ferulic Acid</t>
  </si>
  <si>
    <t>P-coumaric Acid</t>
  </si>
  <si>
    <t>Protocatechuic Acid</t>
  </si>
  <si>
    <t>Maleinized Brazil Nut Seed Oil</t>
  </si>
  <si>
    <t>Maleinized Hemp Seed Oil</t>
  </si>
  <si>
    <t>Oregano Oil</t>
  </si>
  <si>
    <t>Neem Oil</t>
  </si>
  <si>
    <t>Peach Gum</t>
  </si>
  <si>
    <t>Organic Additive</t>
  </si>
  <si>
    <t>Silver Nanoparticles (size: 7 nm)</t>
  </si>
  <si>
    <t>Silver Nanoparticles CimaNanoTech (size: 50nm)</t>
  </si>
  <si>
    <t>Calcium-phosphate Glass (size: 625 micron)</t>
  </si>
  <si>
    <t>Hydroxyapatite (size: 36 micron)</t>
  </si>
  <si>
    <t>Calcium Carbonate (size: 2.6 micron)</t>
  </si>
  <si>
    <t>Volcanic Ash (size: 320 micron)</t>
  </si>
  <si>
    <t>Silica Aerogel</t>
  </si>
  <si>
    <t>Graphene Nanoplatelets</t>
  </si>
  <si>
    <t>Titanium Oxide (size: 20 nm)</t>
  </si>
  <si>
    <t>Inorganic Additive</t>
  </si>
  <si>
    <t>Clay Additive</t>
  </si>
  <si>
    <t>Organomodified Montmorillonite (Cloisite 30B)</t>
  </si>
  <si>
    <t>Unmodified Montmorillonite</t>
  </si>
  <si>
    <t>Organomodified Montmorillonite (Cloisite C15A)</t>
  </si>
  <si>
    <t>Organomodified Montmorillonite (Cloisite C93A)</t>
  </si>
  <si>
    <t>PBAT Not available</t>
  </si>
  <si>
    <t>BCC</t>
  </si>
  <si>
    <t>TCC</t>
  </si>
  <si>
    <t>LCA</t>
  </si>
  <si>
    <t>Materials</t>
  </si>
  <si>
    <t>Calcium Carbonate</t>
  </si>
  <si>
    <t>PBS Nature Plast PBE003</t>
  </si>
  <si>
    <t>PBAT Xinjiang Blue Ridge Tunhe Chemical Industry TH801T</t>
  </si>
  <si>
    <t>PBAT T&amp;T Industry Group Ltd.</t>
  </si>
  <si>
    <t>PBAT BASF Ecoflex C1200</t>
  </si>
  <si>
    <t>Kombucha Bacterial Cellulose from Coffee</t>
  </si>
  <si>
    <t>Kombucha Bacterial Cellulose from Spent Coffee</t>
  </si>
  <si>
    <t>Calcium-phosphate Glass</t>
  </si>
  <si>
    <t>Hydroxyapatite</t>
  </si>
  <si>
    <t>Silver Nanoparticles CimaNanoTech</t>
  </si>
  <si>
    <t>Silver Nanoparticles</t>
  </si>
  <si>
    <t>Volcanic Ash</t>
  </si>
  <si>
    <t>Titanium Oxide</t>
  </si>
  <si>
    <t>LDPE</t>
  </si>
  <si>
    <t>PBSA</t>
  </si>
  <si>
    <t>PCL</t>
  </si>
  <si>
    <t>PE</t>
  </si>
  <si>
    <t>PHBV (PHB97/PHV3)</t>
  </si>
  <si>
    <t>PP</t>
  </si>
  <si>
    <t>PBS Toyo Plastics Co. Ltd. Bionolle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</si>
</sst>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Space Grotesk"/>
    </font>
    <font>
      <sz val="10"/>
      <color theme="1"/>
      <name val="Roboto"/>
    </font>
    <font>
      <sz val="10"/>
      <color theme="1"/>
      <name val="Space Grotesk"/>
    </font>
    <font>
      <sz val="11"/>
      <color theme="1"/>
      <name val="Space Grotesk"/>
    </font>
  </fonts>
  <fills count="9">
    <fill>
      <patternFill patternType="none"/>
    </fill>
    <fill>
      <patternFill patternType="gray125"/>
    </fill>
    <fill>
      <patternFill patternType="solid">
        <fgColor rgb="FFB6B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5C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/>
    <xf numFmtId="0" fontId="3" fillId="0" borderId="0" xfId="0" applyFont="1"/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3" xfId="0" applyFont="1" applyBorder="1"/>
    <xf numFmtId="0" fontId="5" fillId="3" borderId="3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7" fillId="8" borderId="7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eh Abdi" id="{4DD89138-F66B-4468-AA35-37A2181AAD6C}" userId="S::18ka11@queensu.ca::e7249012-5214-405b-a3c6-069db44509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0" dT="2024-02-28T20:03:40.76" personId="{4DD89138-F66B-4468-AA35-37A2181AAD6C}" id="{3449979F-A045-4381-9626-9D612725CEC1}">
    <text>Assumed 10% Lignin coated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1" dT="2024-02-28T20:03:40.76" personId="{4DD89138-F66B-4468-AA35-37A2181AAD6C}" id="{3D7703C3-AA75-47D4-B9C3-8E2B3A62B62C}">
    <text>Assumed 10% Lignin coated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80" dT="2024-02-28T20:03:40.76" personId="{4DD89138-F66B-4468-AA35-37A2181AAD6C}" id="{DB4C997C-2CA4-4065-8C42-9C7648F2C87F}">
    <text>Assumed 10% Lignin coated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opLeftCell="A74" workbookViewId="0">
      <selection activeCell="D91" sqref="D91:F91"/>
    </sheetView>
  </sheetViews>
  <sheetFormatPr defaultRowHeight="15" x14ac:dyDescent="0.25"/>
  <cols>
    <col min="2" max="2" width="64.5703125" bestFit="1" customWidth="1"/>
    <col min="3" max="3" width="16.140625" customWidth="1"/>
    <col min="6" max="6" width="7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146</v>
      </c>
      <c r="E1" t="s">
        <v>144</v>
      </c>
      <c r="F1" t="s">
        <v>145</v>
      </c>
    </row>
    <row r="2" spans="1:6" x14ac:dyDescent="0.25">
      <c r="A2">
        <v>0</v>
      </c>
      <c r="B2" t="s">
        <v>31</v>
      </c>
      <c r="C2" t="s">
        <v>40</v>
      </c>
      <c r="D2">
        <v>-3.09</v>
      </c>
      <c r="E2">
        <v>94</v>
      </c>
      <c r="F2" s="10">
        <v>85.714285709999999</v>
      </c>
    </row>
    <row r="3" spans="1:6" x14ac:dyDescent="0.25">
      <c r="A3">
        <v>1</v>
      </c>
      <c r="B3" t="s">
        <v>28</v>
      </c>
      <c r="C3" t="s">
        <v>40</v>
      </c>
    </row>
    <row r="4" spans="1:6" ht="15.75" thickBot="1" x14ac:dyDescent="0.3">
      <c r="A4">
        <v>2</v>
      </c>
      <c r="B4" t="s">
        <v>27</v>
      </c>
      <c r="C4" t="s">
        <v>40</v>
      </c>
      <c r="D4">
        <v>2.36</v>
      </c>
      <c r="E4">
        <v>0</v>
      </c>
      <c r="F4">
        <v>85.714290000000005</v>
      </c>
    </row>
    <row r="5" spans="1:6" ht="15.75" thickBot="1" x14ac:dyDescent="0.3">
      <c r="A5">
        <v>3</v>
      </c>
      <c r="B5" s="2" t="s">
        <v>30</v>
      </c>
      <c r="C5" t="s">
        <v>40</v>
      </c>
      <c r="D5" s="21">
        <v>3.97</v>
      </c>
    </row>
    <row r="6" spans="1:6" ht="15.75" thickBot="1" x14ac:dyDescent="0.3">
      <c r="A6">
        <v>4</v>
      </c>
      <c r="B6" s="6" t="s">
        <v>36</v>
      </c>
      <c r="C6" t="s">
        <v>40</v>
      </c>
      <c r="D6" s="23">
        <v>6.71</v>
      </c>
      <c r="E6" s="22">
        <v>0</v>
      </c>
      <c r="F6" s="22">
        <v>62.86</v>
      </c>
    </row>
    <row r="7" spans="1:6" ht="15.75" thickBot="1" x14ac:dyDescent="0.3">
      <c r="A7">
        <v>5</v>
      </c>
      <c r="B7" t="s">
        <v>25</v>
      </c>
      <c r="C7" t="s">
        <v>40</v>
      </c>
      <c r="D7" s="23">
        <v>6.71</v>
      </c>
      <c r="E7" s="22">
        <v>0</v>
      </c>
      <c r="F7" s="22">
        <v>62.86</v>
      </c>
    </row>
    <row r="8" spans="1:6" ht="15.75" thickBot="1" x14ac:dyDescent="0.3">
      <c r="A8">
        <v>6</v>
      </c>
      <c r="B8" t="s">
        <v>143</v>
      </c>
      <c r="C8" t="s">
        <v>40</v>
      </c>
      <c r="D8" s="23">
        <v>6.71</v>
      </c>
      <c r="E8" s="22">
        <v>0</v>
      </c>
      <c r="F8" s="22">
        <v>62.86</v>
      </c>
    </row>
    <row r="9" spans="1:6" ht="15.75" thickBot="1" x14ac:dyDescent="0.3">
      <c r="A9">
        <v>7</v>
      </c>
      <c r="B9" s="7" t="s">
        <v>37</v>
      </c>
      <c r="C9" t="s">
        <v>40</v>
      </c>
      <c r="D9" s="22">
        <v>3.97</v>
      </c>
      <c r="E9" s="24">
        <v>64</v>
      </c>
      <c r="F9" s="23">
        <v>55.76</v>
      </c>
    </row>
    <row r="10" spans="1:6" ht="15.75" thickBot="1" x14ac:dyDescent="0.3">
      <c r="A10">
        <v>8</v>
      </c>
      <c r="B10" t="s">
        <v>20</v>
      </c>
      <c r="C10" t="s">
        <v>40</v>
      </c>
    </row>
    <row r="11" spans="1:6" ht="15.75" thickBot="1" x14ac:dyDescent="0.3">
      <c r="A11">
        <v>9</v>
      </c>
      <c r="B11" t="s">
        <v>34</v>
      </c>
      <c r="C11" t="s">
        <v>40</v>
      </c>
      <c r="D11">
        <v>3.97</v>
      </c>
      <c r="E11">
        <f>(55+85)/2</f>
        <v>70</v>
      </c>
      <c r="F11" s="23">
        <v>55.76</v>
      </c>
    </row>
    <row r="12" spans="1:6" ht="15.75" thickBot="1" x14ac:dyDescent="0.3">
      <c r="A12">
        <v>10</v>
      </c>
      <c r="B12" t="s">
        <v>21</v>
      </c>
      <c r="C12" t="s">
        <v>40</v>
      </c>
      <c r="D12">
        <v>3.97</v>
      </c>
      <c r="E12">
        <f>(55+85)/2</f>
        <v>70</v>
      </c>
      <c r="F12" s="23">
        <v>56.76</v>
      </c>
    </row>
    <row r="13" spans="1:6" ht="15.75" thickBot="1" x14ac:dyDescent="0.3">
      <c r="A13">
        <v>11</v>
      </c>
      <c r="B13" t="s">
        <v>32</v>
      </c>
      <c r="C13" t="s">
        <v>40</v>
      </c>
      <c r="D13">
        <v>8.0299999999999994</v>
      </c>
      <c r="E13" s="22">
        <v>36</v>
      </c>
      <c r="F13" s="23">
        <v>45.88</v>
      </c>
    </row>
    <row r="14" spans="1:6" ht="15.75" thickBot="1" x14ac:dyDescent="0.3">
      <c r="A14">
        <v>12</v>
      </c>
      <c r="B14" t="s">
        <v>22</v>
      </c>
      <c r="C14" t="s">
        <v>40</v>
      </c>
      <c r="D14">
        <v>3.1</v>
      </c>
      <c r="E14" s="22">
        <v>0</v>
      </c>
      <c r="F14" s="22">
        <v>63.08</v>
      </c>
    </row>
    <row r="15" spans="1:6" ht="15.75" thickBot="1" x14ac:dyDescent="0.3">
      <c r="A15">
        <v>13</v>
      </c>
      <c r="B15" s="7" t="s">
        <v>35</v>
      </c>
      <c r="C15" t="s">
        <v>40</v>
      </c>
      <c r="D15">
        <v>0.36</v>
      </c>
      <c r="E15" s="23">
        <v>100</v>
      </c>
      <c r="F15" s="22">
        <v>55.81</v>
      </c>
    </row>
    <row r="16" spans="1:6" ht="15.75" thickBot="1" x14ac:dyDescent="0.3">
      <c r="A16">
        <v>14</v>
      </c>
      <c r="B16" t="s">
        <v>17</v>
      </c>
      <c r="C16" t="s">
        <v>40</v>
      </c>
      <c r="D16">
        <v>0.36</v>
      </c>
      <c r="E16" s="23">
        <v>100</v>
      </c>
      <c r="F16" s="22">
        <v>55.81</v>
      </c>
    </row>
    <row r="17" spans="1:6" ht="15.75" thickBot="1" x14ac:dyDescent="0.3">
      <c r="A17">
        <v>15</v>
      </c>
      <c r="B17" t="s">
        <v>16</v>
      </c>
      <c r="C17" t="s">
        <v>40</v>
      </c>
      <c r="D17">
        <v>0.36</v>
      </c>
      <c r="E17" s="23">
        <v>100</v>
      </c>
      <c r="F17" s="22">
        <v>55.81</v>
      </c>
    </row>
    <row r="18" spans="1:6" ht="15.75" thickBot="1" x14ac:dyDescent="0.3">
      <c r="A18">
        <v>16</v>
      </c>
      <c r="B18" t="s">
        <v>15</v>
      </c>
      <c r="C18" t="s">
        <v>40</v>
      </c>
      <c r="D18">
        <v>0.36</v>
      </c>
      <c r="E18" s="23">
        <v>100</v>
      </c>
      <c r="F18" s="22">
        <v>55.81</v>
      </c>
    </row>
    <row r="19" spans="1:6" ht="15.75" thickBot="1" x14ac:dyDescent="0.3">
      <c r="A19">
        <v>17</v>
      </c>
      <c r="B19" t="s">
        <v>18</v>
      </c>
      <c r="C19" t="s">
        <v>40</v>
      </c>
      <c r="D19" s="22">
        <v>4.08</v>
      </c>
      <c r="E19" s="22">
        <v>100</v>
      </c>
      <c r="F19" s="23">
        <v>55.96</v>
      </c>
    </row>
    <row r="20" spans="1:6" ht="15.75" thickBot="1" x14ac:dyDescent="0.3">
      <c r="A20">
        <v>18</v>
      </c>
      <c r="B20" t="s">
        <v>19</v>
      </c>
      <c r="C20" t="s">
        <v>40</v>
      </c>
      <c r="D20" s="22">
        <v>4.08</v>
      </c>
      <c r="E20" s="22">
        <v>100</v>
      </c>
      <c r="F20" s="23">
        <v>55.96</v>
      </c>
    </row>
    <row r="21" spans="1:6" ht="15.75" thickBot="1" x14ac:dyDescent="0.3">
      <c r="A21">
        <v>19</v>
      </c>
      <c r="B21" t="s">
        <v>38</v>
      </c>
      <c r="C21" t="s">
        <v>40</v>
      </c>
      <c r="D21" s="22">
        <v>0.56000000000000005</v>
      </c>
      <c r="E21" s="22">
        <v>100</v>
      </c>
      <c r="F21" s="22">
        <v>49.96</v>
      </c>
    </row>
    <row r="22" spans="1:6" ht="15.75" thickBot="1" x14ac:dyDescent="0.3">
      <c r="A22">
        <v>20</v>
      </c>
      <c r="B22" t="s">
        <v>13</v>
      </c>
      <c r="C22" t="s">
        <v>40</v>
      </c>
      <c r="D22" s="22">
        <v>0.56000000000000005</v>
      </c>
      <c r="E22" s="22">
        <v>100</v>
      </c>
      <c r="F22" s="22">
        <v>49.96</v>
      </c>
    </row>
    <row r="23" spans="1:6" ht="15.75" thickBot="1" x14ac:dyDescent="0.3">
      <c r="A23">
        <v>21</v>
      </c>
      <c r="B23" t="s">
        <v>6</v>
      </c>
      <c r="C23" t="s">
        <v>40</v>
      </c>
      <c r="D23" s="22">
        <v>0.56000000000000005</v>
      </c>
      <c r="E23" s="22">
        <v>100</v>
      </c>
      <c r="F23" s="22">
        <v>49.96</v>
      </c>
    </row>
    <row r="24" spans="1:6" ht="15.75" thickBot="1" x14ac:dyDescent="0.3">
      <c r="A24">
        <v>22</v>
      </c>
      <c r="B24" t="s">
        <v>5</v>
      </c>
      <c r="C24" t="s">
        <v>40</v>
      </c>
      <c r="D24" s="22">
        <v>0.56000000000000005</v>
      </c>
      <c r="E24" s="22">
        <v>100</v>
      </c>
      <c r="F24" s="22">
        <v>49.96</v>
      </c>
    </row>
    <row r="25" spans="1:6" ht="15.75" thickBot="1" x14ac:dyDescent="0.3">
      <c r="A25">
        <v>23</v>
      </c>
      <c r="B25" t="s">
        <v>3</v>
      </c>
      <c r="C25" t="s">
        <v>40</v>
      </c>
      <c r="D25" s="22">
        <v>0.56000000000000005</v>
      </c>
      <c r="E25" s="22">
        <v>100</v>
      </c>
      <c r="F25" s="22">
        <v>49.96</v>
      </c>
    </row>
    <row r="26" spans="1:6" ht="15.75" thickBot="1" x14ac:dyDescent="0.3">
      <c r="A26">
        <v>24</v>
      </c>
      <c r="B26" t="s">
        <v>4</v>
      </c>
      <c r="C26" t="s">
        <v>40</v>
      </c>
      <c r="D26" s="22">
        <v>0.56000000000000005</v>
      </c>
      <c r="E26" s="22">
        <v>100</v>
      </c>
      <c r="F26" s="22">
        <v>49.96</v>
      </c>
    </row>
    <row r="27" spans="1:6" ht="15.75" thickBot="1" x14ac:dyDescent="0.3">
      <c r="A27">
        <v>25</v>
      </c>
      <c r="B27" t="s">
        <v>8</v>
      </c>
      <c r="C27" t="s">
        <v>40</v>
      </c>
      <c r="D27" s="22">
        <v>0.56000000000000005</v>
      </c>
      <c r="E27" s="22">
        <v>100</v>
      </c>
      <c r="F27" s="22">
        <v>49.96</v>
      </c>
    </row>
    <row r="28" spans="1:6" ht="15.75" thickBot="1" x14ac:dyDescent="0.3">
      <c r="A28">
        <v>26</v>
      </c>
      <c r="B28" t="s">
        <v>9</v>
      </c>
      <c r="C28" t="s">
        <v>40</v>
      </c>
      <c r="D28" s="22">
        <v>0.56000000000000005</v>
      </c>
      <c r="E28" s="22">
        <v>100</v>
      </c>
      <c r="F28" s="22">
        <v>49.96</v>
      </c>
    </row>
    <row r="29" spans="1:6" ht="15.75" thickBot="1" x14ac:dyDescent="0.3">
      <c r="A29">
        <v>27</v>
      </c>
      <c r="B29" t="s">
        <v>12</v>
      </c>
      <c r="C29" t="s">
        <v>40</v>
      </c>
      <c r="D29" s="22">
        <v>0.56000000000000005</v>
      </c>
      <c r="E29" s="22">
        <v>100</v>
      </c>
      <c r="F29" s="22">
        <v>49.96</v>
      </c>
    </row>
    <row r="30" spans="1:6" ht="15.75" thickBot="1" x14ac:dyDescent="0.3">
      <c r="A30">
        <v>28</v>
      </c>
      <c r="B30" s="7" t="s">
        <v>33</v>
      </c>
      <c r="C30" t="s">
        <v>40</v>
      </c>
      <c r="D30" s="22">
        <v>0.56000000000000005</v>
      </c>
      <c r="E30" s="22">
        <v>100</v>
      </c>
      <c r="F30" s="22">
        <v>49.96</v>
      </c>
    </row>
    <row r="31" spans="1:6" ht="15.75" thickBot="1" x14ac:dyDescent="0.3">
      <c r="A31">
        <v>29</v>
      </c>
      <c r="B31" t="s">
        <v>7</v>
      </c>
      <c r="C31" t="s">
        <v>40</v>
      </c>
      <c r="D31" s="22">
        <v>0.56000000000000005</v>
      </c>
      <c r="E31" s="22">
        <v>100</v>
      </c>
      <c r="F31" s="22">
        <v>49.96</v>
      </c>
    </row>
    <row r="32" spans="1:6" ht="15.75" thickBot="1" x14ac:dyDescent="0.3">
      <c r="A32">
        <v>30</v>
      </c>
      <c r="B32" t="s">
        <v>10</v>
      </c>
      <c r="C32" t="s">
        <v>40</v>
      </c>
      <c r="D32" s="22">
        <v>0.56000000000000005</v>
      </c>
      <c r="E32" s="22">
        <v>100</v>
      </c>
      <c r="F32" s="22">
        <v>49.96</v>
      </c>
    </row>
    <row r="33" spans="1:6" ht="15.75" thickBot="1" x14ac:dyDescent="0.3">
      <c r="A33">
        <v>31</v>
      </c>
      <c r="B33" t="s">
        <v>11</v>
      </c>
      <c r="C33" t="s">
        <v>40</v>
      </c>
      <c r="D33" s="22">
        <v>0.56000000000000005</v>
      </c>
      <c r="E33" s="22">
        <v>100</v>
      </c>
      <c r="F33" s="22">
        <v>49.96</v>
      </c>
    </row>
    <row r="34" spans="1:6" ht="16.5" thickTop="1" thickBot="1" x14ac:dyDescent="0.3">
      <c r="A34">
        <v>32</v>
      </c>
      <c r="B34" s="9" t="s">
        <v>14</v>
      </c>
      <c r="C34" t="s">
        <v>40</v>
      </c>
      <c r="D34" s="22">
        <v>0.56000000000000005</v>
      </c>
      <c r="E34" s="22">
        <v>100</v>
      </c>
      <c r="F34" s="22">
        <v>49.96</v>
      </c>
    </row>
    <row r="35" spans="1:6" ht="15.75" thickTop="1" x14ac:dyDescent="0.25">
      <c r="A35">
        <v>33</v>
      </c>
      <c r="B35" s="5" t="s">
        <v>26</v>
      </c>
      <c r="C35" t="s">
        <v>40</v>
      </c>
    </row>
    <row r="36" spans="1:6" x14ac:dyDescent="0.25">
      <c r="A36">
        <v>34</v>
      </c>
      <c r="B36" t="s">
        <v>24</v>
      </c>
      <c r="C36" t="s">
        <v>40</v>
      </c>
      <c r="E36" s="24">
        <v>0</v>
      </c>
      <c r="F36">
        <f>2400/(12+16+12+4)</f>
        <v>54.545454545454547</v>
      </c>
    </row>
    <row r="37" spans="1:6" x14ac:dyDescent="0.25">
      <c r="A37">
        <v>35</v>
      </c>
      <c r="B37" t="s">
        <v>23</v>
      </c>
      <c r="C37" t="s">
        <v>40</v>
      </c>
      <c r="E37" s="24">
        <v>0</v>
      </c>
      <c r="F37">
        <f>2400/(12+16+12+4)</f>
        <v>54.545454545454547</v>
      </c>
    </row>
    <row r="38" spans="1:6" x14ac:dyDescent="0.25">
      <c r="A38">
        <v>36</v>
      </c>
      <c r="B38" s="7" t="s">
        <v>39</v>
      </c>
      <c r="C38" t="s">
        <v>40</v>
      </c>
    </row>
    <row r="39" spans="1:6" ht="15.75" thickBot="1" x14ac:dyDescent="0.3">
      <c r="A39">
        <v>37</v>
      </c>
      <c r="B39" t="s">
        <v>29</v>
      </c>
      <c r="C39" t="s">
        <v>40</v>
      </c>
      <c r="E39" s="24">
        <v>0</v>
      </c>
    </row>
    <row r="40" spans="1:6" ht="15.75" thickBot="1" x14ac:dyDescent="0.3">
      <c r="A40">
        <v>38</v>
      </c>
      <c r="B40" t="s">
        <v>41</v>
      </c>
      <c r="C40" t="s">
        <v>92</v>
      </c>
      <c r="D40" s="25">
        <v>0.19</v>
      </c>
      <c r="E40" s="25">
        <v>100</v>
      </c>
      <c r="F40" s="26">
        <v>44.4</v>
      </c>
    </row>
    <row r="41" spans="1:6" ht="15.75" thickBot="1" x14ac:dyDescent="0.3">
      <c r="A41">
        <v>39</v>
      </c>
      <c r="B41" t="s">
        <v>42</v>
      </c>
      <c r="C41" t="s">
        <v>92</v>
      </c>
      <c r="D41" s="25">
        <v>0.19</v>
      </c>
      <c r="E41" s="25">
        <v>100</v>
      </c>
      <c r="F41" s="26">
        <v>44.4</v>
      </c>
    </row>
    <row r="42" spans="1:6" ht="15.75" thickBot="1" x14ac:dyDescent="0.3">
      <c r="A42">
        <v>40</v>
      </c>
      <c r="B42" t="s">
        <v>43</v>
      </c>
      <c r="C42" t="s">
        <v>92</v>
      </c>
      <c r="D42" s="25">
        <v>0.19</v>
      </c>
      <c r="E42" s="25">
        <v>100</v>
      </c>
      <c r="F42" s="26">
        <v>44.4</v>
      </c>
    </row>
    <row r="43" spans="1:6" ht="15.75" thickBot="1" x14ac:dyDescent="0.3">
      <c r="A43">
        <v>41</v>
      </c>
      <c r="B43" t="s">
        <v>44</v>
      </c>
      <c r="C43" t="s">
        <v>92</v>
      </c>
      <c r="E43" s="22">
        <v>100</v>
      </c>
      <c r="F43" s="22">
        <v>38.1</v>
      </c>
    </row>
    <row r="44" spans="1:6" ht="15.75" thickBot="1" x14ac:dyDescent="0.3">
      <c r="A44">
        <v>42</v>
      </c>
      <c r="B44" t="s">
        <v>45</v>
      </c>
      <c r="C44" t="s">
        <v>92</v>
      </c>
      <c r="D44" s="22">
        <v>0.89</v>
      </c>
      <c r="E44" s="22">
        <v>100</v>
      </c>
      <c r="F44" s="22">
        <v>44.4</v>
      </c>
    </row>
    <row r="45" spans="1:6" ht="15.75" thickBot="1" x14ac:dyDescent="0.3">
      <c r="A45">
        <v>43</v>
      </c>
      <c r="B45" t="s">
        <v>46</v>
      </c>
      <c r="C45" t="s">
        <v>92</v>
      </c>
      <c r="D45" s="22">
        <v>0.89</v>
      </c>
      <c r="E45" s="22">
        <v>100</v>
      </c>
      <c r="F45" s="22">
        <v>44.4</v>
      </c>
    </row>
    <row r="46" spans="1:6" ht="15.75" thickBot="1" x14ac:dyDescent="0.3">
      <c r="A46">
        <v>44</v>
      </c>
      <c r="B46" t="s">
        <v>47</v>
      </c>
      <c r="C46" t="s">
        <v>92</v>
      </c>
      <c r="D46" s="22">
        <v>0.89</v>
      </c>
      <c r="E46" s="22">
        <v>100</v>
      </c>
      <c r="F46" s="22">
        <v>44.4</v>
      </c>
    </row>
    <row r="47" spans="1:6" ht="15.75" thickBot="1" x14ac:dyDescent="0.3">
      <c r="A47">
        <v>45</v>
      </c>
      <c r="B47" t="s">
        <v>48</v>
      </c>
      <c r="C47" t="s">
        <v>92</v>
      </c>
      <c r="D47" s="25">
        <v>0.19</v>
      </c>
      <c r="E47" s="25">
        <v>100</v>
      </c>
      <c r="F47" s="26">
        <v>44.4</v>
      </c>
    </row>
    <row r="48" spans="1:6" ht="15.75" thickBot="1" x14ac:dyDescent="0.3">
      <c r="A48">
        <v>46</v>
      </c>
      <c r="B48" t="s">
        <v>49</v>
      </c>
      <c r="C48" t="s">
        <v>92</v>
      </c>
      <c r="D48" s="27">
        <v>12.2</v>
      </c>
      <c r="E48" s="28">
        <v>100</v>
      </c>
      <c r="F48" s="28">
        <v>39</v>
      </c>
    </row>
    <row r="49" spans="1:6" ht="15.75" thickBot="1" x14ac:dyDescent="0.3">
      <c r="A49">
        <v>47</v>
      </c>
      <c r="B49" t="s">
        <v>50</v>
      </c>
      <c r="C49" t="s">
        <v>92</v>
      </c>
      <c r="D49" s="22">
        <v>0.89</v>
      </c>
      <c r="E49" s="22">
        <v>100</v>
      </c>
      <c r="F49" s="22">
        <v>44.4</v>
      </c>
    </row>
    <row r="50" spans="1:6" ht="15.75" thickBot="1" x14ac:dyDescent="0.3">
      <c r="A50">
        <v>48</v>
      </c>
      <c r="B50" t="s">
        <v>51</v>
      </c>
      <c r="C50" t="s">
        <v>92</v>
      </c>
      <c r="E50" s="22">
        <v>100</v>
      </c>
      <c r="F50" s="22">
        <v>44.4</v>
      </c>
    </row>
    <row r="51" spans="1:6" ht="15.75" thickBot="1" x14ac:dyDescent="0.3">
      <c r="A51">
        <v>49</v>
      </c>
      <c r="B51" t="s">
        <v>52</v>
      </c>
      <c r="C51" t="s">
        <v>92</v>
      </c>
      <c r="E51" s="22">
        <v>100</v>
      </c>
      <c r="F51" s="22">
        <v>44.4</v>
      </c>
    </row>
    <row r="52" spans="1:6" ht="15.75" thickBot="1" x14ac:dyDescent="0.3">
      <c r="A52">
        <v>50</v>
      </c>
      <c r="B52" t="s">
        <v>53</v>
      </c>
      <c r="C52" t="s">
        <v>92</v>
      </c>
      <c r="E52" s="28">
        <v>100</v>
      </c>
      <c r="F52">
        <f>(0.77*F69+0.23*F107)</f>
        <v>47.2699</v>
      </c>
    </row>
    <row r="53" spans="1:6" ht="15.75" thickBot="1" x14ac:dyDescent="0.3">
      <c r="A53">
        <v>51</v>
      </c>
      <c r="B53" t="s">
        <v>54</v>
      </c>
      <c r="C53" t="s">
        <v>92</v>
      </c>
      <c r="D53" s="25">
        <v>2.09</v>
      </c>
      <c r="E53" s="25">
        <v>100</v>
      </c>
      <c r="F53" s="26">
        <v>41.945500000000003</v>
      </c>
    </row>
    <row r="54" spans="1:6" ht="15.75" thickBot="1" x14ac:dyDescent="0.3">
      <c r="A54">
        <v>52</v>
      </c>
      <c r="B54" t="s">
        <v>55</v>
      </c>
      <c r="C54" t="s">
        <v>92</v>
      </c>
      <c r="E54" s="22">
        <v>100</v>
      </c>
      <c r="F54" s="22">
        <v>44.4</v>
      </c>
    </row>
    <row r="55" spans="1:6" ht="15.75" thickBot="1" x14ac:dyDescent="0.3">
      <c r="A55">
        <v>53</v>
      </c>
      <c r="B55" t="s">
        <v>56</v>
      </c>
      <c r="C55" t="s">
        <v>92</v>
      </c>
      <c r="E55" s="25">
        <v>100</v>
      </c>
      <c r="F55" s="26">
        <v>44.4</v>
      </c>
    </row>
    <row r="56" spans="1:6" ht="15.75" thickBot="1" x14ac:dyDescent="0.3">
      <c r="A56">
        <v>54</v>
      </c>
      <c r="B56" t="s">
        <v>57</v>
      </c>
      <c r="C56" t="s">
        <v>92</v>
      </c>
      <c r="E56" s="25">
        <v>100</v>
      </c>
      <c r="F56" s="26">
        <v>44.4</v>
      </c>
    </row>
    <row r="57" spans="1:6" ht="15.75" thickBot="1" x14ac:dyDescent="0.3">
      <c r="A57">
        <v>55</v>
      </c>
      <c r="B57" t="s">
        <v>58</v>
      </c>
      <c r="C57" t="s">
        <v>92</v>
      </c>
      <c r="E57" s="22">
        <v>100</v>
      </c>
      <c r="F57" s="22">
        <v>64.3</v>
      </c>
    </row>
    <row r="58" spans="1:6" ht="15.75" thickBot="1" x14ac:dyDescent="0.3">
      <c r="A58">
        <v>56</v>
      </c>
      <c r="B58" t="s">
        <v>59</v>
      </c>
      <c r="C58" t="s">
        <v>92</v>
      </c>
      <c r="E58" s="22">
        <v>100</v>
      </c>
      <c r="F58" s="22">
        <v>64.3</v>
      </c>
    </row>
    <row r="59" spans="1:6" ht="15.75" thickBot="1" x14ac:dyDescent="0.3">
      <c r="A59">
        <v>57</v>
      </c>
      <c r="B59" t="s">
        <v>60</v>
      </c>
      <c r="C59" t="s">
        <v>92</v>
      </c>
      <c r="E59" s="24">
        <v>100</v>
      </c>
      <c r="F59">
        <f>5*1200/(5*12+8+64)</f>
        <v>45.454545454545453</v>
      </c>
    </row>
    <row r="60" spans="1:6" ht="15.75" thickBot="1" x14ac:dyDescent="0.3">
      <c r="A60">
        <v>58</v>
      </c>
      <c r="B60" t="s">
        <v>61</v>
      </c>
      <c r="C60" t="s">
        <v>92</v>
      </c>
      <c r="E60" s="22">
        <v>100</v>
      </c>
      <c r="F60" s="23">
        <v>72.27</v>
      </c>
    </row>
    <row r="61" spans="1:6" ht="15.75" thickBot="1" x14ac:dyDescent="0.3">
      <c r="A61">
        <v>59</v>
      </c>
      <c r="B61" t="s">
        <v>62</v>
      </c>
      <c r="C61" t="s">
        <v>92</v>
      </c>
      <c r="E61" s="22">
        <v>100</v>
      </c>
      <c r="F61" s="23">
        <v>38.340000000000003</v>
      </c>
    </row>
    <row r="62" spans="1:6" ht="15.75" thickBot="1" x14ac:dyDescent="0.3">
      <c r="A62">
        <v>60</v>
      </c>
      <c r="B62" t="s">
        <v>63</v>
      </c>
      <c r="C62" t="s">
        <v>92</v>
      </c>
      <c r="E62" s="29">
        <v>100</v>
      </c>
      <c r="F62" s="22">
        <v>42.41</v>
      </c>
    </row>
    <row r="63" spans="1:6" ht="15.75" thickBot="1" x14ac:dyDescent="0.3">
      <c r="A63">
        <v>61</v>
      </c>
      <c r="B63" t="s">
        <v>64</v>
      </c>
      <c r="C63" t="s">
        <v>92</v>
      </c>
      <c r="E63" s="22">
        <v>100</v>
      </c>
      <c r="F63" s="22">
        <v>91.5</v>
      </c>
    </row>
    <row r="64" spans="1:6" ht="15.75" thickBot="1" x14ac:dyDescent="0.3">
      <c r="A64">
        <v>62</v>
      </c>
      <c r="B64" t="s">
        <v>65</v>
      </c>
      <c r="C64" t="s">
        <v>92</v>
      </c>
      <c r="D64" s="22">
        <v>0.11</v>
      </c>
      <c r="E64" s="22">
        <v>100</v>
      </c>
      <c r="F64" s="22">
        <v>55.1</v>
      </c>
    </row>
    <row r="65" spans="1:6" ht="15.75" thickBot="1" x14ac:dyDescent="0.3">
      <c r="A65">
        <v>63</v>
      </c>
      <c r="B65" t="s">
        <v>66</v>
      </c>
      <c r="C65" t="s">
        <v>92</v>
      </c>
      <c r="E65" s="22">
        <v>100</v>
      </c>
      <c r="F65" s="23">
        <v>50</v>
      </c>
    </row>
    <row r="66" spans="1:6" ht="15.75" thickBot="1" x14ac:dyDescent="0.3">
      <c r="A66">
        <v>64</v>
      </c>
      <c r="B66" t="s">
        <v>67</v>
      </c>
      <c r="C66" t="s">
        <v>92</v>
      </c>
      <c r="D66" s="25">
        <v>0.11</v>
      </c>
      <c r="E66" s="25">
        <v>100</v>
      </c>
      <c r="F66" s="26">
        <v>44.04</v>
      </c>
    </row>
    <row r="67" spans="1:6" ht="15.75" thickBot="1" x14ac:dyDescent="0.3">
      <c r="A67">
        <v>65</v>
      </c>
      <c r="B67" t="s">
        <v>68</v>
      </c>
      <c r="C67" t="s">
        <v>92</v>
      </c>
      <c r="E67" s="22">
        <v>100</v>
      </c>
      <c r="F67" s="22">
        <v>58.465000000000003</v>
      </c>
    </row>
    <row r="68" spans="1:6" ht="15.75" thickBot="1" x14ac:dyDescent="0.3">
      <c r="A68">
        <v>66</v>
      </c>
      <c r="B68" t="s">
        <v>69</v>
      </c>
      <c r="C68" t="s">
        <v>92</v>
      </c>
      <c r="E68" s="22">
        <v>100</v>
      </c>
      <c r="F68" s="23">
        <v>50</v>
      </c>
    </row>
    <row r="69" spans="1:6" ht="15.75" thickBot="1" x14ac:dyDescent="0.3">
      <c r="A69">
        <v>67</v>
      </c>
      <c r="B69" t="s">
        <v>70</v>
      </c>
      <c r="C69" t="s">
        <v>92</v>
      </c>
      <c r="E69" s="28">
        <v>100</v>
      </c>
      <c r="F69">
        <v>50</v>
      </c>
    </row>
    <row r="70" spans="1:6" ht="15.75" thickBot="1" x14ac:dyDescent="0.3">
      <c r="A70">
        <v>68</v>
      </c>
      <c r="B70" t="s">
        <v>71</v>
      </c>
      <c r="C70" t="s">
        <v>92</v>
      </c>
      <c r="E70" s="30">
        <v>100</v>
      </c>
      <c r="F70" s="31">
        <v>50</v>
      </c>
    </row>
    <row r="71" spans="1:6" ht="15.75" thickBot="1" x14ac:dyDescent="0.3">
      <c r="A71">
        <v>69</v>
      </c>
      <c r="B71" t="s">
        <v>72</v>
      </c>
      <c r="C71" t="s">
        <v>92</v>
      </c>
      <c r="E71" s="22">
        <v>100</v>
      </c>
      <c r="F71" s="23">
        <v>44.71</v>
      </c>
    </row>
    <row r="72" spans="1:6" ht="15.75" thickBot="1" x14ac:dyDescent="0.3">
      <c r="A72">
        <v>70</v>
      </c>
      <c r="B72" t="s">
        <v>73</v>
      </c>
      <c r="C72" t="s">
        <v>92</v>
      </c>
      <c r="E72" s="22">
        <v>100</v>
      </c>
      <c r="F72" s="23">
        <v>44</v>
      </c>
    </row>
    <row r="73" spans="1:6" ht="15.75" thickBot="1" x14ac:dyDescent="0.3">
      <c r="A73">
        <v>71</v>
      </c>
      <c r="B73" t="s">
        <v>74</v>
      </c>
      <c r="C73" t="s">
        <v>92</v>
      </c>
      <c r="E73" s="23">
        <v>100</v>
      </c>
      <c r="F73" s="23">
        <v>50</v>
      </c>
    </row>
    <row r="74" spans="1:6" ht="15.75" thickBot="1" x14ac:dyDescent="0.3">
      <c r="A74">
        <v>72</v>
      </c>
      <c r="B74" t="s">
        <v>75</v>
      </c>
      <c r="C74" t="s">
        <v>92</v>
      </c>
      <c r="E74" s="29">
        <v>100</v>
      </c>
      <c r="F74" s="22">
        <v>33.6</v>
      </c>
    </row>
    <row r="75" spans="1:6" x14ac:dyDescent="0.25">
      <c r="A75">
        <v>73</v>
      </c>
      <c r="B75" t="s">
        <v>76</v>
      </c>
      <c r="C75" t="s">
        <v>92</v>
      </c>
    </row>
    <row r="76" spans="1:6" ht="15.75" thickBot="1" x14ac:dyDescent="0.3">
      <c r="A76">
        <v>74</v>
      </c>
      <c r="B76" t="s">
        <v>77</v>
      </c>
      <c r="C76" t="s">
        <v>92</v>
      </c>
      <c r="E76">
        <v>100</v>
      </c>
      <c r="F76" s="32">
        <v>50</v>
      </c>
    </row>
    <row r="77" spans="1:6" ht="15.75" thickBot="1" x14ac:dyDescent="0.3">
      <c r="A77">
        <v>75</v>
      </c>
      <c r="B77" t="s">
        <v>78</v>
      </c>
      <c r="C77" t="s">
        <v>92</v>
      </c>
      <c r="E77" s="25">
        <v>100</v>
      </c>
      <c r="F77" s="26">
        <v>44.4</v>
      </c>
    </row>
    <row r="78" spans="1:6" ht="15.75" thickBot="1" x14ac:dyDescent="0.3">
      <c r="A78">
        <v>76</v>
      </c>
      <c r="B78" t="s">
        <v>79</v>
      </c>
      <c r="C78" t="s">
        <v>92</v>
      </c>
      <c r="E78" s="22">
        <v>100</v>
      </c>
      <c r="F78" s="22">
        <v>38.5</v>
      </c>
    </row>
    <row r="79" spans="1:6" ht="15.75" thickBot="1" x14ac:dyDescent="0.3">
      <c r="A79">
        <v>77</v>
      </c>
      <c r="B79" s="1" t="s">
        <v>80</v>
      </c>
      <c r="C79" t="s">
        <v>92</v>
      </c>
      <c r="E79" s="22">
        <v>100</v>
      </c>
      <c r="F79" s="22">
        <v>44.4</v>
      </c>
    </row>
    <row r="80" spans="1:6" ht="15.75" thickBot="1" x14ac:dyDescent="0.3">
      <c r="A80">
        <v>78</v>
      </c>
      <c r="B80" t="s">
        <v>81</v>
      </c>
      <c r="C80" t="s">
        <v>92</v>
      </c>
      <c r="E80">
        <v>100</v>
      </c>
      <c r="F80">
        <v>44</v>
      </c>
    </row>
    <row r="81" spans="1:6" ht="15.75" thickBot="1" x14ac:dyDescent="0.3">
      <c r="A81">
        <v>79</v>
      </c>
      <c r="B81" t="s">
        <v>82</v>
      </c>
      <c r="C81" t="s">
        <v>92</v>
      </c>
      <c r="D81" s="22">
        <v>0.19</v>
      </c>
      <c r="E81" s="22">
        <v>100</v>
      </c>
      <c r="F81" s="23">
        <v>49.7</v>
      </c>
    </row>
    <row r="82" spans="1:6" ht="15.75" thickBot="1" x14ac:dyDescent="0.3">
      <c r="A82">
        <v>80</v>
      </c>
      <c r="B82" t="s">
        <v>83</v>
      </c>
      <c r="C82" t="s">
        <v>92</v>
      </c>
      <c r="E82" s="22">
        <v>100</v>
      </c>
      <c r="F82" s="23">
        <v>48</v>
      </c>
    </row>
    <row r="83" spans="1:6" ht="15.75" thickBot="1" x14ac:dyDescent="0.3">
      <c r="A83">
        <v>81</v>
      </c>
      <c r="B83" t="s">
        <v>84</v>
      </c>
      <c r="C83" t="s">
        <v>92</v>
      </c>
      <c r="D83" s="22">
        <v>0.89</v>
      </c>
      <c r="E83" s="22">
        <v>100</v>
      </c>
      <c r="F83" s="22">
        <v>44.4</v>
      </c>
    </row>
    <row r="84" spans="1:6" ht="15.75" thickBot="1" x14ac:dyDescent="0.3">
      <c r="A84">
        <v>82</v>
      </c>
      <c r="B84" t="s">
        <v>85</v>
      </c>
      <c r="C84" t="s">
        <v>92</v>
      </c>
      <c r="E84" s="22">
        <v>100</v>
      </c>
      <c r="F84" s="23">
        <v>50</v>
      </c>
    </row>
    <row r="85" spans="1:6" ht="15.75" thickBot="1" x14ac:dyDescent="0.3">
      <c r="A85">
        <v>83</v>
      </c>
      <c r="B85" t="s">
        <v>86</v>
      </c>
      <c r="C85" t="s">
        <v>92</v>
      </c>
      <c r="E85" s="22">
        <v>100</v>
      </c>
      <c r="F85" s="23">
        <v>47.6</v>
      </c>
    </row>
    <row r="86" spans="1:6" x14ac:dyDescent="0.25">
      <c r="A86">
        <v>84</v>
      </c>
      <c r="B86" t="s">
        <v>87</v>
      </c>
      <c r="C86" t="s">
        <v>92</v>
      </c>
      <c r="E86" s="28">
        <v>100</v>
      </c>
      <c r="F86" s="33">
        <v>50</v>
      </c>
    </row>
    <row r="87" spans="1:6" x14ac:dyDescent="0.25">
      <c r="A87">
        <v>85</v>
      </c>
      <c r="B87" t="s">
        <v>88</v>
      </c>
      <c r="C87" t="s">
        <v>92</v>
      </c>
      <c r="E87" s="28">
        <v>100</v>
      </c>
      <c r="F87" s="33">
        <v>42.06</v>
      </c>
    </row>
    <row r="88" spans="1:6" ht="15.75" thickBot="1" x14ac:dyDescent="0.3">
      <c r="A88">
        <v>86</v>
      </c>
      <c r="B88" t="s">
        <v>89</v>
      </c>
      <c r="C88" t="s">
        <v>92</v>
      </c>
      <c r="E88" s="28">
        <v>100</v>
      </c>
      <c r="F88" s="33">
        <v>22.46</v>
      </c>
    </row>
    <row r="89" spans="1:6" ht="15.75" thickBot="1" x14ac:dyDescent="0.3">
      <c r="A89">
        <v>87</v>
      </c>
      <c r="B89" t="s">
        <v>90</v>
      </c>
      <c r="C89" t="s">
        <v>92</v>
      </c>
      <c r="E89" s="34">
        <v>90.275813299999996</v>
      </c>
      <c r="F89" s="35">
        <v>45.247999999999998</v>
      </c>
    </row>
    <row r="90" spans="1:6" ht="15.75" thickBot="1" x14ac:dyDescent="0.3">
      <c r="A90">
        <v>88</v>
      </c>
      <c r="B90" t="s">
        <v>91</v>
      </c>
      <c r="C90" t="s">
        <v>92</v>
      </c>
      <c r="E90" s="34">
        <v>100</v>
      </c>
      <c r="F90" s="35">
        <v>50</v>
      </c>
    </row>
    <row r="91" spans="1:6" ht="17.25" thickBot="1" x14ac:dyDescent="0.3">
      <c r="A91">
        <v>89</v>
      </c>
      <c r="B91" s="13" t="s">
        <v>93</v>
      </c>
      <c r="C91" t="s">
        <v>127</v>
      </c>
      <c r="D91" s="22">
        <v>2.44</v>
      </c>
      <c r="E91" s="22">
        <v>34</v>
      </c>
      <c r="F91" s="23">
        <v>59.63</v>
      </c>
    </row>
    <row r="92" spans="1:6" ht="15.75" thickBot="1" x14ac:dyDescent="0.3">
      <c r="A92">
        <v>90</v>
      </c>
      <c r="B92" s="2" t="s">
        <v>101</v>
      </c>
      <c r="C92" t="s">
        <v>127</v>
      </c>
      <c r="E92" s="22">
        <v>78.3</v>
      </c>
      <c r="F92" s="22">
        <v>69</v>
      </c>
    </row>
    <row r="93" spans="1:6" ht="15.75" thickBot="1" x14ac:dyDescent="0.3">
      <c r="A93">
        <v>91</v>
      </c>
      <c r="B93" s="2" t="s">
        <v>97</v>
      </c>
      <c r="C93" t="s">
        <v>127</v>
      </c>
      <c r="D93" s="22"/>
      <c r="E93" s="22">
        <v>100</v>
      </c>
      <c r="F93" s="23">
        <v>58.646616539999997</v>
      </c>
    </row>
    <row r="94" spans="1:6" ht="15.75" thickBot="1" x14ac:dyDescent="0.3">
      <c r="A94">
        <v>92</v>
      </c>
      <c r="B94" s="2" t="s">
        <v>111</v>
      </c>
      <c r="C94" t="s">
        <v>127</v>
      </c>
      <c r="E94" s="28">
        <v>100</v>
      </c>
      <c r="F94">
        <f>100*(13*12)/(13*12+22+64)</f>
        <v>64.462809917355372</v>
      </c>
    </row>
    <row r="95" spans="1:6" ht="15.75" thickBot="1" x14ac:dyDescent="0.3">
      <c r="A95">
        <v>93</v>
      </c>
      <c r="B95" s="2" t="s">
        <v>107</v>
      </c>
      <c r="C95" t="s">
        <v>127</v>
      </c>
      <c r="E95" s="2">
        <v>100</v>
      </c>
      <c r="F95">
        <f>(8*1200)/(8*12+14+6*16)</f>
        <v>46.601941747572816</v>
      </c>
    </row>
    <row r="96" spans="1:6" ht="15.75" thickBot="1" x14ac:dyDescent="0.3">
      <c r="A96">
        <v>94</v>
      </c>
      <c r="B96" s="4" t="s">
        <v>109</v>
      </c>
      <c r="C96" t="s">
        <v>127</v>
      </c>
      <c r="D96" s="22">
        <v>2.4700000000000002</v>
      </c>
      <c r="E96" s="22">
        <v>100</v>
      </c>
      <c r="F96" s="23">
        <v>73.2</v>
      </c>
    </row>
    <row r="97" spans="1:6" ht="16.5" thickTop="1" thickBot="1" x14ac:dyDescent="0.3">
      <c r="A97">
        <v>95</v>
      </c>
      <c r="B97" s="16" t="s">
        <v>99</v>
      </c>
      <c r="C97" t="s">
        <v>127</v>
      </c>
      <c r="D97" s="22">
        <v>2.4700000000000002</v>
      </c>
      <c r="E97" s="22">
        <v>100</v>
      </c>
      <c r="F97" s="22">
        <v>68.27</v>
      </c>
    </row>
    <row r="98" spans="1:6" ht="16.5" thickTop="1" thickBot="1" x14ac:dyDescent="0.3">
      <c r="A98">
        <v>96</v>
      </c>
      <c r="B98" s="4" t="s">
        <v>104</v>
      </c>
      <c r="C98" t="s">
        <v>127</v>
      </c>
      <c r="D98" s="22">
        <v>2.4700000000000002</v>
      </c>
      <c r="E98" s="22">
        <v>100</v>
      </c>
      <c r="F98" s="23">
        <v>70.59</v>
      </c>
    </row>
    <row r="99" spans="1:6" ht="16.5" thickTop="1" thickBot="1" x14ac:dyDescent="0.3">
      <c r="A99">
        <v>97</v>
      </c>
      <c r="B99" s="4" t="s">
        <v>110</v>
      </c>
      <c r="C99" t="s">
        <v>127</v>
      </c>
      <c r="D99" s="22">
        <v>2.4700000000000002</v>
      </c>
      <c r="E99" s="22">
        <v>100</v>
      </c>
      <c r="F99" s="23">
        <v>73.39</v>
      </c>
    </row>
    <row r="100" spans="1:6" ht="16.5" thickTop="1" thickBot="1" x14ac:dyDescent="0.3">
      <c r="A100">
        <v>98</v>
      </c>
      <c r="B100" s="4" t="s">
        <v>102</v>
      </c>
      <c r="C100" t="s">
        <v>127</v>
      </c>
      <c r="D100" s="22">
        <v>2.4700000000000002</v>
      </c>
      <c r="E100" s="22">
        <v>100</v>
      </c>
      <c r="F100" s="22">
        <v>70</v>
      </c>
    </row>
    <row r="101" spans="1:6" ht="16.5" thickTop="1" thickBot="1" x14ac:dyDescent="0.3">
      <c r="A101">
        <v>99</v>
      </c>
      <c r="B101" s="4" t="s">
        <v>103</v>
      </c>
      <c r="C101" t="s">
        <v>127</v>
      </c>
      <c r="D101" s="22">
        <v>2.4700000000000002</v>
      </c>
      <c r="E101" s="22">
        <v>100</v>
      </c>
      <c r="F101" s="23">
        <v>70.400000000000006</v>
      </c>
    </row>
    <row r="102" spans="1:6" ht="16.5" thickTop="1" thickBot="1" x14ac:dyDescent="0.3">
      <c r="A102">
        <v>100</v>
      </c>
      <c r="B102" s="4" t="s">
        <v>119</v>
      </c>
      <c r="C102" t="s">
        <v>127</v>
      </c>
      <c r="E102" s="28">
        <v>100</v>
      </c>
      <c r="F102">
        <f>12000/(120+10+64)</f>
        <v>61.855670103092784</v>
      </c>
    </row>
    <row r="103" spans="1:6" ht="16.5" thickTop="1" thickBot="1" x14ac:dyDescent="0.3">
      <c r="A103">
        <v>101</v>
      </c>
      <c r="B103" s="4" t="s">
        <v>112</v>
      </c>
      <c r="C103" t="s">
        <v>127</v>
      </c>
      <c r="E103" s="23">
        <v>100</v>
      </c>
      <c r="F103" s="23">
        <v>73.47</v>
      </c>
    </row>
    <row r="104" spans="1:6" ht="16.5" thickTop="1" thickBot="1" x14ac:dyDescent="0.3">
      <c r="A104">
        <v>102</v>
      </c>
      <c r="B104" s="15" t="s">
        <v>114</v>
      </c>
      <c r="C104" t="s">
        <v>127</v>
      </c>
      <c r="E104" s="23">
        <v>100</v>
      </c>
      <c r="F104" s="23">
        <v>75</v>
      </c>
    </row>
    <row r="105" spans="1:6" ht="16.5" thickTop="1" thickBot="1" x14ac:dyDescent="0.3">
      <c r="A105">
        <v>103</v>
      </c>
      <c r="B105" s="4" t="s">
        <v>115</v>
      </c>
      <c r="C105" t="s">
        <v>127</v>
      </c>
      <c r="E105" s="36">
        <v>100</v>
      </c>
      <c r="F105" s="23">
        <v>75.63</v>
      </c>
    </row>
    <row r="106" spans="1:6" ht="16.5" thickTop="1" thickBot="1" x14ac:dyDescent="0.3">
      <c r="A106">
        <v>104</v>
      </c>
      <c r="B106" s="15" t="s">
        <v>113</v>
      </c>
      <c r="C106" t="s">
        <v>127</v>
      </c>
      <c r="E106" s="23">
        <v>100</v>
      </c>
      <c r="F106" s="23">
        <v>74.290000000000006</v>
      </c>
    </row>
    <row r="107" spans="1:6" ht="16.5" thickTop="1" thickBot="1" x14ac:dyDescent="0.3">
      <c r="A107">
        <v>105</v>
      </c>
      <c r="B107" s="4" t="s">
        <v>94</v>
      </c>
      <c r="C107" t="s">
        <v>127</v>
      </c>
      <c r="D107" s="22">
        <v>1.03</v>
      </c>
      <c r="E107" s="22">
        <v>100</v>
      </c>
      <c r="F107" s="22">
        <v>38.130000000000003</v>
      </c>
    </row>
    <row r="108" spans="1:6" ht="16.5" thickTop="1" thickBot="1" x14ac:dyDescent="0.3">
      <c r="A108">
        <v>106</v>
      </c>
      <c r="B108" s="4" t="s">
        <v>105</v>
      </c>
      <c r="C108" t="s">
        <v>127</v>
      </c>
      <c r="E108" s="29">
        <v>100</v>
      </c>
      <c r="F108" s="29">
        <v>50</v>
      </c>
    </row>
    <row r="109" spans="1:6" ht="16.5" thickTop="1" thickBot="1" x14ac:dyDescent="0.3">
      <c r="A109">
        <v>107</v>
      </c>
      <c r="B109" s="4" t="s">
        <v>106</v>
      </c>
      <c r="C109" t="s">
        <v>127</v>
      </c>
      <c r="E109" s="25">
        <v>100</v>
      </c>
      <c r="F109" s="26">
        <v>51</v>
      </c>
    </row>
    <row r="110" spans="1:6" ht="18" thickTop="1" thickBot="1" x14ac:dyDescent="0.3">
      <c r="A110">
        <v>108</v>
      </c>
      <c r="B110" s="4" t="s">
        <v>98</v>
      </c>
      <c r="C110" t="s">
        <v>127</v>
      </c>
      <c r="E110" s="22">
        <v>100</v>
      </c>
      <c r="F110" s="37">
        <v>88.24</v>
      </c>
    </row>
    <row r="111" spans="1:6" ht="16.5" thickTop="1" thickBot="1" x14ac:dyDescent="0.3">
      <c r="A111">
        <v>109</v>
      </c>
      <c r="B111" s="8" t="s">
        <v>122</v>
      </c>
      <c r="C111" t="s">
        <v>127</v>
      </c>
    </row>
    <row r="112" spans="1:6" ht="15.75" thickTop="1" x14ac:dyDescent="0.25">
      <c r="A112">
        <v>110</v>
      </c>
      <c r="B112" s="7" t="s">
        <v>123</v>
      </c>
      <c r="C112" t="s">
        <v>127</v>
      </c>
    </row>
    <row r="113" spans="1:6" ht="15.75" thickBot="1" x14ac:dyDescent="0.3">
      <c r="A113">
        <v>111</v>
      </c>
      <c r="B113" s="7" t="s">
        <v>116</v>
      </c>
      <c r="C113" t="s">
        <v>127</v>
      </c>
    </row>
    <row r="114" spans="1:6" ht="16.5" thickTop="1" thickBot="1" x14ac:dyDescent="0.3">
      <c r="A114">
        <v>112</v>
      </c>
      <c r="B114" s="8" t="s">
        <v>118</v>
      </c>
      <c r="C114" t="s">
        <v>127</v>
      </c>
    </row>
    <row r="115" spans="1:6" ht="18" thickTop="1" thickBot="1" x14ac:dyDescent="0.3">
      <c r="A115">
        <v>113</v>
      </c>
      <c r="B115" s="11" t="s">
        <v>125</v>
      </c>
      <c r="C115" t="s">
        <v>127</v>
      </c>
      <c r="E115" s="38">
        <v>100</v>
      </c>
      <c r="F115" s="38">
        <v>50</v>
      </c>
    </row>
    <row r="116" spans="1:6" ht="18" thickTop="1" thickBot="1" x14ac:dyDescent="0.3">
      <c r="A116">
        <v>114</v>
      </c>
      <c r="B116" s="11" t="s">
        <v>124</v>
      </c>
      <c r="C116" t="s">
        <v>127</v>
      </c>
      <c r="E116" s="39">
        <v>100</v>
      </c>
      <c r="F116" s="39">
        <v>50</v>
      </c>
    </row>
    <row r="117" spans="1:6" ht="16.5" thickTop="1" thickBot="1" x14ac:dyDescent="0.3">
      <c r="A117">
        <v>115</v>
      </c>
      <c r="B117" s="4" t="s">
        <v>120</v>
      </c>
      <c r="C117" t="s">
        <v>127</v>
      </c>
      <c r="E117" s="38">
        <v>100</v>
      </c>
      <c r="F117" s="38">
        <f>(12*900)/(12*9+8+48)</f>
        <v>65.853658536585371</v>
      </c>
    </row>
    <row r="118" spans="1:6" ht="16.5" thickTop="1" thickBot="1" x14ac:dyDescent="0.3">
      <c r="A118">
        <v>116</v>
      </c>
      <c r="B118" s="4" t="s">
        <v>126</v>
      </c>
      <c r="C118" t="s">
        <v>127</v>
      </c>
      <c r="E118" s="39">
        <v>100</v>
      </c>
      <c r="F118" s="39">
        <v>39.299999999999997</v>
      </c>
    </row>
    <row r="119" spans="1:6" ht="16.5" thickTop="1" thickBot="1" x14ac:dyDescent="0.3">
      <c r="A119">
        <v>117</v>
      </c>
      <c r="B119" s="4" t="s">
        <v>121</v>
      </c>
      <c r="C119" t="s">
        <v>127</v>
      </c>
      <c r="E119" s="38">
        <v>100</v>
      </c>
      <c r="F119" s="38">
        <f>12*700/(12*7+6+64)</f>
        <v>54.545454545454547</v>
      </c>
    </row>
    <row r="120" spans="1:6" ht="16.5" thickTop="1" thickBot="1" x14ac:dyDescent="0.3">
      <c r="A120">
        <v>118</v>
      </c>
      <c r="B120" s="4" t="s">
        <v>96</v>
      </c>
      <c r="C120" t="s">
        <v>127</v>
      </c>
      <c r="E120" s="40">
        <v>100</v>
      </c>
      <c r="F120" s="40">
        <v>80</v>
      </c>
    </row>
    <row r="121" spans="1:6" ht="16.5" thickTop="1" thickBot="1" x14ac:dyDescent="0.3">
      <c r="A121">
        <v>119</v>
      </c>
      <c r="B121" s="14" t="s">
        <v>71</v>
      </c>
      <c r="C121" t="s">
        <v>127</v>
      </c>
      <c r="E121" s="38">
        <v>100</v>
      </c>
      <c r="F121" s="38">
        <v>50</v>
      </c>
    </row>
    <row r="122" spans="1:6" ht="15.75" thickBot="1" x14ac:dyDescent="0.3">
      <c r="A122">
        <v>120</v>
      </c>
      <c r="B122" s="4" t="s">
        <v>108</v>
      </c>
      <c r="C122" t="s">
        <v>127</v>
      </c>
      <c r="E122" s="40">
        <v>100</v>
      </c>
      <c r="F122" s="40">
        <v>49.54</v>
      </c>
    </row>
    <row r="123" spans="1:6" ht="16.5" thickTop="1" thickBot="1" x14ac:dyDescent="0.3">
      <c r="A123">
        <v>121</v>
      </c>
      <c r="B123" s="4" t="s">
        <v>95</v>
      </c>
      <c r="C123" t="s">
        <v>127</v>
      </c>
      <c r="E123">
        <v>100</v>
      </c>
      <c r="F123">
        <f>15*1200/(15*12+26+96)</f>
        <v>59.602649006622514</v>
      </c>
    </row>
    <row r="124" spans="1:6" ht="16.5" thickTop="1" thickBot="1" x14ac:dyDescent="0.3">
      <c r="A124">
        <v>122</v>
      </c>
      <c r="B124" s="4" t="s">
        <v>100</v>
      </c>
      <c r="C124" t="s">
        <v>127</v>
      </c>
      <c r="E124">
        <v>100</v>
      </c>
      <c r="F124">
        <f>900*12/(9*12+6+48)</f>
        <v>66.666666666666671</v>
      </c>
    </row>
    <row r="125" spans="1:6" ht="16.5" thickTop="1" thickBot="1" x14ac:dyDescent="0.3">
      <c r="A125">
        <v>123</v>
      </c>
      <c r="B125" s="4" t="s">
        <v>117</v>
      </c>
      <c r="C125" t="s">
        <v>127</v>
      </c>
      <c r="E125">
        <v>100</v>
      </c>
      <c r="F125">
        <f>12*12*100/(12*12+20+32)</f>
        <v>73.469387755102048</v>
      </c>
    </row>
    <row r="126" spans="1:6" ht="16.5" thickTop="1" thickBot="1" x14ac:dyDescent="0.3">
      <c r="A126">
        <v>137</v>
      </c>
      <c r="B126" s="2" t="s">
        <v>132</v>
      </c>
      <c r="C126" t="s">
        <v>137</v>
      </c>
      <c r="E126">
        <v>0</v>
      </c>
      <c r="F126">
        <v>0</v>
      </c>
    </row>
    <row r="127" spans="1:6" ht="18.75" thickBot="1" x14ac:dyDescent="0.4">
      <c r="A127">
        <v>138</v>
      </c>
      <c r="B127" s="19" t="s">
        <v>130</v>
      </c>
      <c r="C127" t="s">
        <v>137</v>
      </c>
      <c r="E127">
        <v>0</v>
      </c>
      <c r="F127">
        <v>0</v>
      </c>
    </row>
    <row r="128" spans="1:6" ht="19.5" thickTop="1" thickBot="1" x14ac:dyDescent="0.4">
      <c r="A128">
        <v>139</v>
      </c>
      <c r="B128" s="19" t="s">
        <v>131</v>
      </c>
      <c r="C128" t="s">
        <v>137</v>
      </c>
      <c r="E128">
        <v>0</v>
      </c>
      <c r="F128">
        <v>0</v>
      </c>
    </row>
    <row r="129" spans="1:6" ht="15.75" thickTop="1" x14ac:dyDescent="0.25">
      <c r="A129">
        <v>142</v>
      </c>
      <c r="B129" s="7" t="s">
        <v>134</v>
      </c>
      <c r="C129" t="s">
        <v>137</v>
      </c>
      <c r="E129">
        <v>0</v>
      </c>
      <c r="F129">
        <v>0</v>
      </c>
    </row>
    <row r="130" spans="1:6" ht="18.75" thickBot="1" x14ac:dyDescent="0.4">
      <c r="A130">
        <v>143</v>
      </c>
      <c r="B130" s="18" t="s">
        <v>128</v>
      </c>
      <c r="C130" t="s">
        <v>137</v>
      </c>
      <c r="E130">
        <v>0</v>
      </c>
      <c r="F130">
        <v>0</v>
      </c>
    </row>
    <row r="131" spans="1:6" ht="18.75" thickBot="1" x14ac:dyDescent="0.4">
      <c r="A131">
        <v>144</v>
      </c>
      <c r="B131" s="20" t="s">
        <v>129</v>
      </c>
      <c r="C131" t="s">
        <v>137</v>
      </c>
      <c r="E131">
        <v>0</v>
      </c>
      <c r="F131">
        <v>0</v>
      </c>
    </row>
    <row r="132" spans="1:6" ht="15.75" thickBot="1" x14ac:dyDescent="0.3">
      <c r="A132">
        <v>145</v>
      </c>
      <c r="B132" s="6" t="s">
        <v>140</v>
      </c>
      <c r="C132" t="s">
        <v>137</v>
      </c>
      <c r="E132">
        <v>0</v>
      </c>
      <c r="F132">
        <v>0</v>
      </c>
    </row>
    <row r="133" spans="1:6" ht="18.75" thickBot="1" x14ac:dyDescent="0.4">
      <c r="A133">
        <v>146</v>
      </c>
      <c r="B133" s="17" t="s">
        <v>133</v>
      </c>
      <c r="C133" t="s">
        <v>137</v>
      </c>
      <c r="E133">
        <v>0</v>
      </c>
      <c r="F133">
        <v>0</v>
      </c>
    </row>
    <row r="134" spans="1:6" ht="18" x14ac:dyDescent="0.35">
      <c r="A134">
        <v>147</v>
      </c>
      <c r="B134" s="3" t="s">
        <v>135</v>
      </c>
      <c r="C134" t="s">
        <v>137</v>
      </c>
      <c r="E134">
        <v>0</v>
      </c>
      <c r="F134">
        <v>0</v>
      </c>
    </row>
    <row r="135" spans="1:6" ht="18" x14ac:dyDescent="0.35">
      <c r="A135">
        <v>148</v>
      </c>
      <c r="B135" s="3" t="s">
        <v>136</v>
      </c>
      <c r="C135" t="s">
        <v>137</v>
      </c>
      <c r="E135">
        <v>0</v>
      </c>
      <c r="F135">
        <v>0</v>
      </c>
    </row>
    <row r="136" spans="1:6" x14ac:dyDescent="0.25">
      <c r="A136">
        <v>149</v>
      </c>
      <c r="B136" t="s">
        <v>139</v>
      </c>
      <c r="C136" t="s">
        <v>138</v>
      </c>
      <c r="E136">
        <v>0</v>
      </c>
      <c r="F136">
        <v>0</v>
      </c>
    </row>
    <row r="137" spans="1:6" x14ac:dyDescent="0.25">
      <c r="A137">
        <v>150</v>
      </c>
      <c r="B137" t="s">
        <v>140</v>
      </c>
      <c r="C137" t="s">
        <v>138</v>
      </c>
      <c r="E137">
        <v>0</v>
      </c>
      <c r="F137">
        <v>0</v>
      </c>
    </row>
    <row r="138" spans="1:6" x14ac:dyDescent="0.25">
      <c r="A138">
        <v>151</v>
      </c>
      <c r="B138" t="s">
        <v>141</v>
      </c>
      <c r="C138" t="s">
        <v>138</v>
      </c>
      <c r="E138">
        <v>0</v>
      </c>
      <c r="F138">
        <v>0</v>
      </c>
    </row>
    <row r="139" spans="1:6" x14ac:dyDescent="0.25">
      <c r="A139">
        <v>152</v>
      </c>
      <c r="B139" t="s">
        <v>142</v>
      </c>
      <c r="C139" t="s">
        <v>138</v>
      </c>
      <c r="E139">
        <v>0</v>
      </c>
      <c r="F139">
        <v>0</v>
      </c>
    </row>
    <row r="142" spans="1:6" ht="18" customHeight="1" x14ac:dyDescent="0.25"/>
    <row r="143" spans="1:6" ht="18" customHeight="1" x14ac:dyDescent="0.25"/>
    <row r="145" spans="6:6" ht="15.75" customHeight="1" x14ac:dyDescent="0.25"/>
    <row r="146" spans="6:6" ht="16.5" customHeight="1" x14ac:dyDescent="0.25"/>
    <row r="147" spans="6:6" ht="16.5" customHeight="1" x14ac:dyDescent="0.25"/>
    <row r="148" spans="6:6" ht="18" x14ac:dyDescent="0.35">
      <c r="F148" s="3"/>
    </row>
    <row r="150" spans="6:6" ht="18.75" customHeight="1" x14ac:dyDescent="0.25"/>
    <row r="185" spans="6:6" ht="15.75" thickBot="1" x14ac:dyDescent="0.3"/>
    <row r="186" spans="6:6" ht="15.75" thickBot="1" x14ac:dyDescent="0.3">
      <c r="F186" s="4"/>
    </row>
    <row r="187" spans="6:6" ht="16.5" thickTop="1" thickBot="1" x14ac:dyDescent="0.3">
      <c r="F187" s="4"/>
    </row>
    <row r="188" spans="6:6" ht="16.5" thickTop="1" thickBot="1" x14ac:dyDescent="0.3">
      <c r="F188" s="4"/>
    </row>
    <row r="189" spans="6:6" ht="18" thickTop="1" thickBot="1" x14ac:dyDescent="0.3">
      <c r="F189" s="11"/>
    </row>
    <row r="190" spans="6:6" ht="18" thickTop="1" thickBot="1" x14ac:dyDescent="0.3">
      <c r="F190" s="12"/>
    </row>
    <row r="192" spans="6:6" ht="15.75" thickBot="1" x14ac:dyDescent="0.3"/>
    <row r="193" spans="6:6" ht="17.25" thickBot="1" x14ac:dyDescent="0.3">
      <c r="F193" s="11"/>
    </row>
    <row r="194" spans="6:6" ht="18" thickTop="1" thickBot="1" x14ac:dyDescent="0.3">
      <c r="F194" s="12"/>
    </row>
  </sheetData>
  <sortState xmlns:xlrd2="http://schemas.microsoft.com/office/spreadsheetml/2017/richdata2" ref="F127:F151">
    <sortCondition ref="F126:F15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F9B3-1F17-48B0-9027-ECDEB6D25E94}">
  <dimension ref="A1:D36"/>
  <sheetViews>
    <sheetView workbookViewId="0">
      <selection sqref="A1:D1"/>
    </sheetView>
  </sheetViews>
  <sheetFormatPr defaultRowHeight="15" x14ac:dyDescent="0.25"/>
  <cols>
    <col min="1" max="1" width="64.5703125" bestFit="1" customWidth="1"/>
  </cols>
  <sheetData>
    <row r="1" spans="1:4" x14ac:dyDescent="0.25">
      <c r="A1" t="s">
        <v>147</v>
      </c>
      <c r="B1" t="s">
        <v>146</v>
      </c>
      <c r="C1" t="s">
        <v>144</v>
      </c>
      <c r="D1" t="s">
        <v>145</v>
      </c>
    </row>
    <row r="2" spans="1:4" x14ac:dyDescent="0.25">
      <c r="A2" t="s">
        <v>31</v>
      </c>
      <c r="B2">
        <v>-3.09</v>
      </c>
      <c r="C2">
        <v>94</v>
      </c>
      <c r="D2" s="10">
        <v>85.714285709999999</v>
      </c>
    </row>
    <row r="3" spans="1:4" ht="15.75" thickBot="1" x14ac:dyDescent="0.3">
      <c r="A3" t="s">
        <v>27</v>
      </c>
      <c r="B3">
        <v>2.36</v>
      </c>
      <c r="C3">
        <v>0</v>
      </c>
      <c r="D3">
        <v>85.714290000000005</v>
      </c>
    </row>
    <row r="4" spans="1:4" ht="15.75" thickBot="1" x14ac:dyDescent="0.3">
      <c r="A4" s="6" t="s">
        <v>36</v>
      </c>
      <c r="B4" s="23">
        <v>6.71</v>
      </c>
      <c r="C4" s="22">
        <v>0</v>
      </c>
      <c r="D4" s="22">
        <v>62.86</v>
      </c>
    </row>
    <row r="5" spans="1:4" ht="15.75" thickBot="1" x14ac:dyDescent="0.3">
      <c r="A5" t="s">
        <v>25</v>
      </c>
      <c r="B5" s="23">
        <v>6.71</v>
      </c>
      <c r="C5" s="22">
        <v>0</v>
      </c>
      <c r="D5" s="22">
        <v>62.86</v>
      </c>
    </row>
    <row r="6" spans="1:4" ht="15.75" thickBot="1" x14ac:dyDescent="0.3">
      <c r="A6" t="s">
        <v>34</v>
      </c>
      <c r="B6" s="23">
        <v>6.71</v>
      </c>
      <c r="C6" s="22">
        <v>0</v>
      </c>
      <c r="D6" s="22">
        <v>62.86</v>
      </c>
    </row>
    <row r="7" spans="1:4" ht="15.75" thickBot="1" x14ac:dyDescent="0.3">
      <c r="A7" t="s">
        <v>21</v>
      </c>
      <c r="B7" s="22">
        <v>3.97</v>
      </c>
      <c r="C7" s="24">
        <v>64</v>
      </c>
      <c r="D7" s="23">
        <v>55.76</v>
      </c>
    </row>
    <row r="8" spans="1:4" ht="15.75" thickBot="1" x14ac:dyDescent="0.3">
      <c r="A8" t="s">
        <v>34</v>
      </c>
      <c r="B8">
        <v>3.97</v>
      </c>
      <c r="C8">
        <f>(55+85)/2</f>
        <v>70</v>
      </c>
      <c r="D8" s="23">
        <v>55.76</v>
      </c>
    </row>
    <row r="9" spans="1:4" ht="15.75" thickBot="1" x14ac:dyDescent="0.3">
      <c r="A9" t="s">
        <v>21</v>
      </c>
      <c r="B9">
        <v>3.97</v>
      </c>
      <c r="C9">
        <f>(55+85)/2</f>
        <v>70</v>
      </c>
      <c r="D9" s="23">
        <v>56.76</v>
      </c>
    </row>
    <row r="10" spans="1:4" ht="15.75" thickBot="1" x14ac:dyDescent="0.3">
      <c r="A10" t="s">
        <v>32</v>
      </c>
      <c r="B10">
        <v>8.0299999999999994</v>
      </c>
      <c r="C10" s="22">
        <v>36</v>
      </c>
      <c r="D10" s="23">
        <v>45.88</v>
      </c>
    </row>
    <row r="11" spans="1:4" ht="15.75" thickBot="1" x14ac:dyDescent="0.3">
      <c r="A11" t="s">
        <v>22</v>
      </c>
      <c r="B11">
        <v>3.1</v>
      </c>
      <c r="C11" s="22">
        <v>0</v>
      </c>
      <c r="D11" s="22">
        <v>63.08</v>
      </c>
    </row>
    <row r="12" spans="1:4" ht="15.75" thickBot="1" x14ac:dyDescent="0.3">
      <c r="A12" s="7" t="s">
        <v>35</v>
      </c>
      <c r="B12">
        <v>0.36</v>
      </c>
      <c r="C12" s="23">
        <v>100</v>
      </c>
      <c r="D12" s="22">
        <v>55.81</v>
      </c>
    </row>
    <row r="13" spans="1:4" ht="15.75" thickBot="1" x14ac:dyDescent="0.3">
      <c r="A13" t="s">
        <v>17</v>
      </c>
      <c r="B13">
        <v>0.36</v>
      </c>
      <c r="C13" s="23">
        <v>100</v>
      </c>
      <c r="D13" s="22">
        <v>55.81</v>
      </c>
    </row>
    <row r="14" spans="1:4" ht="15.75" thickBot="1" x14ac:dyDescent="0.3">
      <c r="A14" t="s">
        <v>16</v>
      </c>
      <c r="B14">
        <v>0.36</v>
      </c>
      <c r="C14" s="23">
        <v>100</v>
      </c>
      <c r="D14" s="22">
        <v>55.81</v>
      </c>
    </row>
    <row r="15" spans="1:4" ht="15.75" thickBot="1" x14ac:dyDescent="0.3">
      <c r="A15" t="s">
        <v>15</v>
      </c>
      <c r="B15">
        <v>0.36</v>
      </c>
      <c r="C15" s="23">
        <v>100</v>
      </c>
      <c r="D15" s="22">
        <v>55.81</v>
      </c>
    </row>
    <row r="16" spans="1:4" ht="15.75" thickBot="1" x14ac:dyDescent="0.3">
      <c r="A16" t="s">
        <v>18</v>
      </c>
      <c r="B16" s="22">
        <v>4.08</v>
      </c>
      <c r="C16" s="22">
        <v>100</v>
      </c>
      <c r="D16" s="23">
        <v>55.96</v>
      </c>
    </row>
    <row r="17" spans="1:4" ht="15.75" thickBot="1" x14ac:dyDescent="0.3">
      <c r="A17" t="s">
        <v>19</v>
      </c>
      <c r="B17" s="22">
        <v>4.08</v>
      </c>
      <c r="C17" s="22">
        <v>100</v>
      </c>
      <c r="D17" s="23">
        <v>55.96</v>
      </c>
    </row>
    <row r="18" spans="1:4" ht="15.75" thickBot="1" x14ac:dyDescent="0.3">
      <c r="A18" t="s">
        <v>38</v>
      </c>
      <c r="B18" s="22">
        <v>0.56000000000000005</v>
      </c>
      <c r="C18" s="22">
        <v>100</v>
      </c>
      <c r="D18" s="22">
        <v>49.96</v>
      </c>
    </row>
    <row r="19" spans="1:4" ht="15.75" thickBot="1" x14ac:dyDescent="0.3">
      <c r="A19" t="s">
        <v>13</v>
      </c>
      <c r="B19" s="22">
        <v>0.56000000000000005</v>
      </c>
      <c r="C19" s="22">
        <v>100</v>
      </c>
      <c r="D19" s="22">
        <v>49.96</v>
      </c>
    </row>
    <row r="20" spans="1:4" ht="15.75" thickBot="1" x14ac:dyDescent="0.3">
      <c r="A20" t="s">
        <v>6</v>
      </c>
      <c r="B20" s="22">
        <v>0.56000000000000005</v>
      </c>
      <c r="C20" s="22">
        <v>100</v>
      </c>
      <c r="D20" s="22">
        <v>49.96</v>
      </c>
    </row>
    <row r="21" spans="1:4" ht="15.75" thickBot="1" x14ac:dyDescent="0.3">
      <c r="A21" t="s">
        <v>5</v>
      </c>
      <c r="B21" s="22">
        <v>0.56000000000000005</v>
      </c>
      <c r="C21" s="22">
        <v>100</v>
      </c>
      <c r="D21" s="22">
        <v>49.96</v>
      </c>
    </row>
    <row r="22" spans="1:4" ht="15.75" thickBot="1" x14ac:dyDescent="0.3">
      <c r="A22" t="s">
        <v>3</v>
      </c>
      <c r="B22" s="22">
        <v>0.56000000000000005</v>
      </c>
      <c r="C22" s="22">
        <v>100</v>
      </c>
      <c r="D22" s="22">
        <v>49.96</v>
      </c>
    </row>
    <row r="23" spans="1:4" ht="15.75" thickBot="1" x14ac:dyDescent="0.3">
      <c r="A23" t="s">
        <v>4</v>
      </c>
      <c r="B23" s="22">
        <v>0.56000000000000005</v>
      </c>
      <c r="C23" s="22">
        <v>100</v>
      </c>
      <c r="D23" s="22">
        <v>49.96</v>
      </c>
    </row>
    <row r="24" spans="1:4" ht="15.75" thickBot="1" x14ac:dyDescent="0.3">
      <c r="A24" t="s">
        <v>8</v>
      </c>
      <c r="B24" s="22">
        <v>0.56000000000000005</v>
      </c>
      <c r="C24" s="22">
        <v>100</v>
      </c>
      <c r="D24" s="22">
        <v>49.96</v>
      </c>
    </row>
    <row r="25" spans="1:4" ht="15.75" thickBot="1" x14ac:dyDescent="0.3">
      <c r="A25" t="s">
        <v>9</v>
      </c>
      <c r="B25" s="22">
        <v>0.56000000000000005</v>
      </c>
      <c r="C25" s="22">
        <v>100</v>
      </c>
      <c r="D25" s="22">
        <v>49.96</v>
      </c>
    </row>
    <row r="26" spans="1:4" ht="15.75" thickBot="1" x14ac:dyDescent="0.3">
      <c r="A26" t="s">
        <v>12</v>
      </c>
      <c r="B26" s="22">
        <v>0.56000000000000005</v>
      </c>
      <c r="C26" s="22">
        <v>100</v>
      </c>
      <c r="D26" s="22">
        <v>49.96</v>
      </c>
    </row>
    <row r="27" spans="1:4" ht="15.75" thickBot="1" x14ac:dyDescent="0.3">
      <c r="A27" s="7" t="s">
        <v>33</v>
      </c>
      <c r="B27" s="22">
        <v>0.56000000000000005</v>
      </c>
      <c r="C27" s="22">
        <v>100</v>
      </c>
      <c r="D27" s="22">
        <v>49.96</v>
      </c>
    </row>
    <row r="28" spans="1:4" ht="15.75" thickBot="1" x14ac:dyDescent="0.3">
      <c r="A28" t="s">
        <v>7</v>
      </c>
      <c r="B28" s="22">
        <v>0.56000000000000005</v>
      </c>
      <c r="C28" s="22">
        <v>100</v>
      </c>
      <c r="D28" s="22">
        <v>49.96</v>
      </c>
    </row>
    <row r="29" spans="1:4" ht="15.75" thickBot="1" x14ac:dyDescent="0.3">
      <c r="A29" t="s">
        <v>10</v>
      </c>
      <c r="B29" s="22">
        <v>0.56000000000000005</v>
      </c>
      <c r="C29" s="22">
        <v>100</v>
      </c>
      <c r="D29" s="22">
        <v>49.96</v>
      </c>
    </row>
    <row r="30" spans="1:4" ht="15.75" thickBot="1" x14ac:dyDescent="0.3">
      <c r="A30" t="s">
        <v>11</v>
      </c>
      <c r="B30" s="22">
        <v>0.56000000000000005</v>
      </c>
      <c r="C30" s="22">
        <v>100</v>
      </c>
      <c r="D30" s="22">
        <v>49.96</v>
      </c>
    </row>
    <row r="31" spans="1:4" ht="16.5" thickTop="1" thickBot="1" x14ac:dyDescent="0.3">
      <c r="A31" s="9" t="s">
        <v>14</v>
      </c>
      <c r="B31" s="22">
        <v>0.56000000000000005</v>
      </c>
      <c r="C31" s="22">
        <v>100</v>
      </c>
      <c r="D31" s="22">
        <v>49.96</v>
      </c>
    </row>
    <row r="32" spans="1:4" ht="19.5" thickTop="1" thickBot="1" x14ac:dyDescent="0.4">
      <c r="A32" s="42" t="s">
        <v>149</v>
      </c>
      <c r="B32">
        <v>3.97</v>
      </c>
      <c r="C32" s="28">
        <v>51</v>
      </c>
      <c r="D32" s="28">
        <v>55.76</v>
      </c>
    </row>
    <row r="33" spans="1:4" ht="18.75" thickBot="1" x14ac:dyDescent="0.4">
      <c r="A33" s="42" t="s">
        <v>150</v>
      </c>
      <c r="B33" s="23">
        <v>6.71</v>
      </c>
      <c r="C33" s="22">
        <v>0</v>
      </c>
      <c r="D33" s="22">
        <v>62.86</v>
      </c>
    </row>
    <row r="34" spans="1:4" ht="18.75" thickBot="1" x14ac:dyDescent="0.4">
      <c r="A34" s="42" t="s">
        <v>151</v>
      </c>
      <c r="B34" s="23">
        <v>6.71</v>
      </c>
      <c r="C34" s="22">
        <v>0</v>
      </c>
      <c r="D34" s="22">
        <v>62.86</v>
      </c>
    </row>
    <row r="35" spans="1:4" ht="18.75" thickBot="1" x14ac:dyDescent="0.4">
      <c r="A35" s="42" t="s">
        <v>25</v>
      </c>
      <c r="B35" s="23">
        <v>6.71</v>
      </c>
      <c r="C35" s="22">
        <v>0</v>
      </c>
      <c r="D35" s="22">
        <v>62.86</v>
      </c>
    </row>
    <row r="36" spans="1:4" ht="18.75" thickBot="1" x14ac:dyDescent="0.4">
      <c r="A36" s="42" t="s">
        <v>152</v>
      </c>
      <c r="B36" s="23">
        <v>6.71</v>
      </c>
      <c r="C36" s="22">
        <v>0</v>
      </c>
      <c r="D36" s="22">
        <v>62.86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BD38-2684-415B-9BF5-D1BC30123EAD}">
  <dimension ref="A1:E16"/>
  <sheetViews>
    <sheetView workbookViewId="0">
      <selection activeCell="B18" sqref="B18"/>
    </sheetView>
  </sheetViews>
  <sheetFormatPr defaultRowHeight="15" x14ac:dyDescent="0.25"/>
  <cols>
    <col min="1" max="1" width="64.5703125" bestFit="1" customWidth="1"/>
  </cols>
  <sheetData>
    <row r="1" spans="1:5" ht="15.75" thickBot="1" x14ac:dyDescent="0.3">
      <c r="A1" t="s">
        <v>147</v>
      </c>
      <c r="B1" t="s">
        <v>146</v>
      </c>
      <c r="C1" t="s">
        <v>144</v>
      </c>
      <c r="D1" t="s">
        <v>145</v>
      </c>
    </row>
    <row r="2" spans="1:5" ht="15.75" thickBot="1" x14ac:dyDescent="0.3">
      <c r="A2" t="s">
        <v>41</v>
      </c>
      <c r="B2" s="25">
        <v>0.19</v>
      </c>
      <c r="C2" s="25">
        <v>100</v>
      </c>
      <c r="D2" s="26">
        <v>44.4</v>
      </c>
      <c r="E2" s="26"/>
    </row>
    <row r="3" spans="1:5" ht="15.75" thickBot="1" x14ac:dyDescent="0.3">
      <c r="A3" t="s">
        <v>42</v>
      </c>
      <c r="B3" s="25">
        <v>0.19</v>
      </c>
      <c r="C3" s="25">
        <v>100</v>
      </c>
      <c r="D3" s="26">
        <v>44.4</v>
      </c>
      <c r="E3" s="26"/>
    </row>
    <row r="4" spans="1:5" ht="15.75" thickBot="1" x14ac:dyDescent="0.3">
      <c r="A4" t="s">
        <v>43</v>
      </c>
      <c r="B4" s="25">
        <v>0.19</v>
      </c>
      <c r="C4" s="25">
        <v>100</v>
      </c>
      <c r="D4" s="26">
        <v>44.4</v>
      </c>
      <c r="E4" s="26"/>
    </row>
    <row r="5" spans="1:5" ht="15.75" thickBot="1" x14ac:dyDescent="0.3">
      <c r="A5" t="s">
        <v>45</v>
      </c>
      <c r="B5" s="22">
        <v>0.89</v>
      </c>
      <c r="C5" s="22">
        <v>100</v>
      </c>
      <c r="D5" s="22">
        <v>44.4</v>
      </c>
      <c r="E5" s="22"/>
    </row>
    <row r="6" spans="1:5" ht="15.75" thickBot="1" x14ac:dyDescent="0.3">
      <c r="A6" t="s">
        <v>46</v>
      </c>
      <c r="B6" s="22">
        <v>0.89</v>
      </c>
      <c r="C6" s="22">
        <v>100</v>
      </c>
      <c r="D6" s="22">
        <v>44.4</v>
      </c>
      <c r="E6" s="22"/>
    </row>
    <row r="7" spans="1:5" ht="15.75" thickBot="1" x14ac:dyDescent="0.3">
      <c r="A7" t="s">
        <v>47</v>
      </c>
      <c r="B7" s="22">
        <v>0.89</v>
      </c>
      <c r="C7" s="22">
        <v>100</v>
      </c>
      <c r="D7" s="22">
        <v>44.4</v>
      </c>
      <c r="E7" s="22"/>
    </row>
    <row r="8" spans="1:5" ht="15.75" thickBot="1" x14ac:dyDescent="0.3">
      <c r="A8" t="s">
        <v>48</v>
      </c>
      <c r="B8" s="25">
        <v>0.19</v>
      </c>
      <c r="C8" s="25">
        <v>100</v>
      </c>
      <c r="D8" s="26">
        <v>44.4</v>
      </c>
      <c r="E8" s="26"/>
    </row>
    <row r="9" spans="1:5" ht="15.75" thickBot="1" x14ac:dyDescent="0.3">
      <c r="A9" t="s">
        <v>49</v>
      </c>
      <c r="B9" s="27">
        <v>12.2</v>
      </c>
      <c r="C9" s="28">
        <v>100</v>
      </c>
      <c r="D9" s="28">
        <v>39</v>
      </c>
      <c r="E9" s="28"/>
    </row>
    <row r="10" spans="1:5" ht="15.75" thickBot="1" x14ac:dyDescent="0.3">
      <c r="A10" t="s">
        <v>50</v>
      </c>
      <c r="B10" s="22">
        <v>0.89</v>
      </c>
      <c r="C10" s="22">
        <v>100</v>
      </c>
      <c r="D10" s="22">
        <v>44.4</v>
      </c>
      <c r="E10" s="22"/>
    </row>
    <row r="11" spans="1:5" ht="15.75" thickBot="1" x14ac:dyDescent="0.3">
      <c r="A11" t="s">
        <v>54</v>
      </c>
      <c r="B11" s="25">
        <v>2.09</v>
      </c>
      <c r="C11" s="25">
        <v>100</v>
      </c>
      <c r="D11" s="26">
        <v>41.945500000000003</v>
      </c>
      <c r="E11" s="26"/>
    </row>
    <row r="12" spans="1:5" ht="15.75" thickBot="1" x14ac:dyDescent="0.3">
      <c r="A12" t="s">
        <v>65</v>
      </c>
      <c r="B12" s="22">
        <v>0.11</v>
      </c>
      <c r="C12" s="22">
        <v>100</v>
      </c>
      <c r="D12" s="22">
        <v>55.1</v>
      </c>
      <c r="E12" s="22"/>
    </row>
    <row r="13" spans="1:5" ht="15.75" thickBot="1" x14ac:dyDescent="0.3">
      <c r="A13" t="s">
        <v>67</v>
      </c>
      <c r="B13" s="25">
        <v>0.11</v>
      </c>
      <c r="C13" s="25">
        <v>100</v>
      </c>
      <c r="D13" s="26">
        <v>44.04</v>
      </c>
      <c r="E13" s="26"/>
    </row>
    <row r="14" spans="1:5" ht="15.75" thickBot="1" x14ac:dyDescent="0.3">
      <c r="A14" t="s">
        <v>82</v>
      </c>
      <c r="B14" s="22">
        <v>0.19</v>
      </c>
      <c r="C14" s="22">
        <v>100</v>
      </c>
      <c r="D14" s="23">
        <v>49.7</v>
      </c>
      <c r="E14" s="23"/>
    </row>
    <row r="15" spans="1:5" ht="15.75" thickBot="1" x14ac:dyDescent="0.3">
      <c r="A15" t="s">
        <v>84</v>
      </c>
      <c r="B15" s="22">
        <v>0.89</v>
      </c>
      <c r="C15" s="22">
        <v>100</v>
      </c>
      <c r="D15" s="22">
        <v>44.4</v>
      </c>
      <c r="E15" s="22"/>
    </row>
    <row r="16" spans="1:5" ht="15.75" thickBot="1" x14ac:dyDescent="0.3">
      <c r="A16" s="29"/>
      <c r="B16" s="22"/>
      <c r="C16" s="22"/>
      <c r="D16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ADC8-3C44-4359-97B5-CFFC703D73B5}">
  <dimension ref="A1:E23"/>
  <sheetViews>
    <sheetView workbookViewId="0">
      <selection activeCell="A6" sqref="A6"/>
    </sheetView>
  </sheetViews>
  <sheetFormatPr defaultRowHeight="15" x14ac:dyDescent="0.25"/>
  <cols>
    <col min="1" max="1" width="64.5703125" bestFit="1" customWidth="1"/>
  </cols>
  <sheetData>
    <row r="1" spans="1:5" ht="15.75" thickBot="1" x14ac:dyDescent="0.3">
      <c r="A1" t="s">
        <v>147</v>
      </c>
      <c r="B1" t="s">
        <v>146</v>
      </c>
      <c r="C1" t="s">
        <v>144</v>
      </c>
      <c r="D1" t="s">
        <v>145</v>
      </c>
    </row>
    <row r="2" spans="1:5" ht="18.75" thickBot="1" x14ac:dyDescent="0.4">
      <c r="A2" s="41" t="s">
        <v>148</v>
      </c>
      <c r="B2">
        <v>1.49</v>
      </c>
      <c r="C2" s="22">
        <v>0</v>
      </c>
      <c r="D2" s="23">
        <v>0</v>
      </c>
      <c r="E2" s="26"/>
    </row>
    <row r="3" spans="1:5" ht="15.75" thickBot="1" x14ac:dyDescent="0.3">
      <c r="A3" s="16"/>
      <c r="B3" s="22"/>
      <c r="C3" s="22"/>
      <c r="D3" s="22"/>
      <c r="E3" s="26"/>
    </row>
    <row r="4" spans="1:5" ht="16.5" thickTop="1" thickBot="1" x14ac:dyDescent="0.3">
      <c r="A4" s="4"/>
      <c r="B4" s="22"/>
      <c r="C4" s="22"/>
      <c r="D4" s="23"/>
      <c r="E4" s="26"/>
    </row>
    <row r="5" spans="1:5" ht="16.5" thickTop="1" thickBot="1" x14ac:dyDescent="0.3">
      <c r="A5" s="4"/>
      <c r="B5" s="22"/>
      <c r="C5" s="22"/>
      <c r="D5" s="23"/>
      <c r="E5" s="22"/>
    </row>
    <row r="6" spans="1:5" ht="16.5" thickTop="1" thickBot="1" x14ac:dyDescent="0.3">
      <c r="A6" s="4"/>
      <c r="B6" s="22"/>
      <c r="C6" s="22"/>
      <c r="D6" s="22"/>
      <c r="E6" s="22"/>
    </row>
    <row r="7" spans="1:5" ht="16.5" thickTop="1" thickBot="1" x14ac:dyDescent="0.3">
      <c r="A7" s="4"/>
      <c r="B7" s="22"/>
      <c r="C7" s="22"/>
      <c r="D7" s="23"/>
      <c r="E7" s="22"/>
    </row>
    <row r="8" spans="1:5" ht="16.5" thickTop="1" thickBot="1" x14ac:dyDescent="0.3">
      <c r="A8" s="4"/>
      <c r="B8" s="22"/>
      <c r="C8" s="22"/>
      <c r="D8" s="22"/>
      <c r="E8" s="26"/>
    </row>
    <row r="9" spans="1:5" ht="16.5" thickTop="1" thickBot="1" x14ac:dyDescent="0.3">
      <c r="B9" s="27"/>
      <c r="C9" s="28"/>
      <c r="D9" s="28"/>
      <c r="E9" s="28"/>
    </row>
    <row r="10" spans="1:5" ht="15.75" thickBot="1" x14ac:dyDescent="0.3">
      <c r="B10" s="22"/>
      <c r="C10" s="22"/>
      <c r="D10" s="22"/>
      <c r="E10" s="22"/>
    </row>
    <row r="11" spans="1:5" ht="15.75" thickBot="1" x14ac:dyDescent="0.3">
      <c r="B11" s="25"/>
      <c r="C11" s="25"/>
      <c r="D11" s="26"/>
      <c r="E11" s="26"/>
    </row>
    <row r="12" spans="1:5" ht="15.75" thickBot="1" x14ac:dyDescent="0.3">
      <c r="B12" s="22"/>
      <c r="C12" s="22"/>
      <c r="D12" s="22"/>
      <c r="E12" s="22"/>
    </row>
    <row r="13" spans="1:5" ht="15.75" thickBot="1" x14ac:dyDescent="0.3">
      <c r="B13" s="25"/>
      <c r="C13" s="25"/>
      <c r="D13" s="26"/>
      <c r="E13" s="26"/>
    </row>
    <row r="14" spans="1:5" ht="15.75" thickBot="1" x14ac:dyDescent="0.3">
      <c r="B14" s="22"/>
      <c r="C14" s="22"/>
      <c r="D14" s="23"/>
      <c r="E14" s="23"/>
    </row>
    <row r="15" spans="1:5" ht="15.75" thickBot="1" x14ac:dyDescent="0.3">
      <c r="B15" s="22"/>
      <c r="C15" s="22"/>
      <c r="D15" s="22"/>
      <c r="E15" s="22"/>
    </row>
    <row r="16" spans="1:5" ht="15.75" thickBot="1" x14ac:dyDescent="0.3">
      <c r="A16" s="4"/>
      <c r="B16" s="22"/>
      <c r="C16" s="22"/>
      <c r="D16" s="23"/>
    </row>
    <row r="17" spans="1:4" ht="16.5" thickTop="1" thickBot="1" x14ac:dyDescent="0.3">
      <c r="A17" s="16"/>
      <c r="B17" s="22"/>
      <c r="C17" s="22"/>
      <c r="D17" s="22"/>
    </row>
    <row r="18" spans="1:4" ht="16.5" thickTop="1" thickBot="1" x14ac:dyDescent="0.3">
      <c r="A18" s="4"/>
      <c r="B18" s="22"/>
      <c r="C18" s="22"/>
      <c r="D18" s="23"/>
    </row>
    <row r="19" spans="1:4" ht="16.5" thickTop="1" thickBot="1" x14ac:dyDescent="0.3">
      <c r="A19" s="4"/>
      <c r="B19" s="22"/>
      <c r="C19" s="22"/>
      <c r="D19" s="23"/>
    </row>
    <row r="20" spans="1:4" ht="16.5" thickTop="1" thickBot="1" x14ac:dyDescent="0.3">
      <c r="A20" s="4"/>
      <c r="B20" s="22"/>
      <c r="C20" s="22"/>
      <c r="D20" s="22"/>
    </row>
    <row r="21" spans="1:4" ht="16.5" thickTop="1" thickBot="1" x14ac:dyDescent="0.3">
      <c r="A21" s="4"/>
      <c r="B21" s="22"/>
      <c r="C21" s="22"/>
      <c r="D21" s="23"/>
    </row>
    <row r="22" spans="1:4" ht="16.5" thickTop="1" thickBot="1" x14ac:dyDescent="0.3">
      <c r="A22" s="4"/>
      <c r="B22" s="22"/>
      <c r="C22" s="22"/>
      <c r="D22" s="22"/>
    </row>
    <row r="23" spans="1: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33CD-04D8-49F8-9C87-7C2053D90360}">
  <dimension ref="A1:E23"/>
  <sheetViews>
    <sheetView workbookViewId="0">
      <selection activeCell="A9" sqref="A9"/>
    </sheetView>
  </sheetViews>
  <sheetFormatPr defaultRowHeight="15" x14ac:dyDescent="0.25"/>
  <cols>
    <col min="1" max="1" width="64.5703125" bestFit="1" customWidth="1"/>
  </cols>
  <sheetData>
    <row r="1" spans="1:5" ht="15.75" thickBot="1" x14ac:dyDescent="0.3">
      <c r="A1" t="s">
        <v>147</v>
      </c>
      <c r="B1" t="s">
        <v>146</v>
      </c>
      <c r="C1" t="s">
        <v>144</v>
      </c>
      <c r="D1" t="s">
        <v>145</v>
      </c>
    </row>
    <row r="2" spans="1:5" ht="15.75" thickBot="1" x14ac:dyDescent="0.3">
      <c r="A2" s="4" t="s">
        <v>109</v>
      </c>
      <c r="B2" s="22">
        <v>2.4700000000000002</v>
      </c>
      <c r="C2" s="22">
        <v>100</v>
      </c>
      <c r="D2" s="23">
        <v>73.2</v>
      </c>
      <c r="E2" s="26"/>
    </row>
    <row r="3" spans="1:5" ht="16.5" thickTop="1" thickBot="1" x14ac:dyDescent="0.3">
      <c r="A3" s="16" t="s">
        <v>99</v>
      </c>
      <c r="B3" s="22">
        <v>2.4700000000000002</v>
      </c>
      <c r="C3" s="22">
        <v>100</v>
      </c>
      <c r="D3" s="22">
        <v>68.27</v>
      </c>
      <c r="E3" s="26"/>
    </row>
    <row r="4" spans="1:5" ht="16.5" thickTop="1" thickBot="1" x14ac:dyDescent="0.3">
      <c r="A4" s="4" t="s">
        <v>104</v>
      </c>
      <c r="B4" s="22">
        <v>2.4700000000000002</v>
      </c>
      <c r="C4" s="22">
        <v>100</v>
      </c>
      <c r="D4" s="23">
        <v>70.59</v>
      </c>
      <c r="E4" s="26"/>
    </row>
    <row r="5" spans="1:5" ht="16.5" thickTop="1" thickBot="1" x14ac:dyDescent="0.3">
      <c r="A5" s="4" t="s">
        <v>110</v>
      </c>
      <c r="B5" s="22">
        <v>2.4700000000000002</v>
      </c>
      <c r="C5" s="22">
        <v>100</v>
      </c>
      <c r="D5" s="23">
        <v>73.39</v>
      </c>
      <c r="E5" s="22"/>
    </row>
    <row r="6" spans="1:5" ht="16.5" thickTop="1" thickBot="1" x14ac:dyDescent="0.3">
      <c r="A6" s="4" t="s">
        <v>102</v>
      </c>
      <c r="B6" s="22">
        <v>2.4700000000000002</v>
      </c>
      <c r="C6" s="22">
        <v>100</v>
      </c>
      <c r="D6" s="22">
        <v>70</v>
      </c>
      <c r="E6" s="22"/>
    </row>
    <row r="7" spans="1:5" ht="16.5" thickTop="1" thickBot="1" x14ac:dyDescent="0.3">
      <c r="A7" s="4" t="s">
        <v>103</v>
      </c>
      <c r="B7" s="22">
        <v>2.4700000000000002</v>
      </c>
      <c r="C7" s="22">
        <v>100</v>
      </c>
      <c r="D7" s="23">
        <v>70.400000000000006</v>
      </c>
      <c r="E7" s="22"/>
    </row>
    <row r="8" spans="1:5" ht="16.5" thickTop="1" thickBot="1" x14ac:dyDescent="0.3">
      <c r="A8" s="4" t="s">
        <v>94</v>
      </c>
      <c r="B8" s="22">
        <v>1.03</v>
      </c>
      <c r="C8" s="22">
        <v>100</v>
      </c>
      <c r="D8" s="22">
        <v>38.130000000000003</v>
      </c>
      <c r="E8" s="26"/>
    </row>
    <row r="9" spans="1:5" ht="16.5" thickTop="1" thickBot="1" x14ac:dyDescent="0.3">
      <c r="B9" s="27"/>
      <c r="C9" s="28"/>
      <c r="D9" s="28"/>
      <c r="E9" s="28"/>
    </row>
    <row r="10" spans="1:5" ht="15.75" thickBot="1" x14ac:dyDescent="0.3">
      <c r="B10" s="22"/>
      <c r="C10" s="22"/>
      <c r="D10" s="22"/>
      <c r="E10" s="22"/>
    </row>
    <row r="11" spans="1:5" ht="15.75" thickBot="1" x14ac:dyDescent="0.3">
      <c r="B11" s="25"/>
      <c r="C11" s="25"/>
      <c r="D11" s="26"/>
      <c r="E11" s="26"/>
    </row>
    <row r="12" spans="1:5" ht="15.75" thickBot="1" x14ac:dyDescent="0.3">
      <c r="B12" s="22"/>
      <c r="C12" s="22"/>
      <c r="D12" s="22"/>
      <c r="E12" s="22"/>
    </row>
    <row r="13" spans="1:5" ht="15.75" thickBot="1" x14ac:dyDescent="0.3">
      <c r="B13" s="25"/>
      <c r="C13" s="25"/>
      <c r="D13" s="26"/>
      <c r="E13" s="26"/>
    </row>
    <row r="14" spans="1:5" ht="15.75" thickBot="1" x14ac:dyDescent="0.3">
      <c r="B14" s="22"/>
      <c r="C14" s="22"/>
      <c r="D14" s="23"/>
      <c r="E14" s="23"/>
    </row>
    <row r="15" spans="1:5" ht="15.75" thickBot="1" x14ac:dyDescent="0.3">
      <c r="B15" s="22"/>
      <c r="C15" s="22"/>
      <c r="D15" s="22"/>
      <c r="E15" s="22"/>
    </row>
    <row r="16" spans="1:5" ht="15.75" thickBot="1" x14ac:dyDescent="0.3">
      <c r="A16" s="4"/>
      <c r="B16" s="22"/>
      <c r="C16" s="22"/>
      <c r="D16" s="23"/>
    </row>
    <row r="17" spans="1:4" ht="16.5" thickTop="1" thickBot="1" x14ac:dyDescent="0.3">
      <c r="A17" s="16"/>
      <c r="B17" s="22"/>
      <c r="C17" s="22"/>
      <c r="D17" s="22"/>
    </row>
    <row r="18" spans="1:4" ht="16.5" thickTop="1" thickBot="1" x14ac:dyDescent="0.3">
      <c r="A18" s="4"/>
      <c r="B18" s="22"/>
      <c r="C18" s="22"/>
      <c r="D18" s="23"/>
    </row>
    <row r="19" spans="1:4" ht="16.5" thickTop="1" thickBot="1" x14ac:dyDescent="0.3">
      <c r="A19" s="4"/>
      <c r="B19" s="22"/>
      <c r="C19" s="22"/>
      <c r="D19" s="23"/>
    </row>
    <row r="20" spans="1:4" ht="16.5" thickTop="1" thickBot="1" x14ac:dyDescent="0.3">
      <c r="A20" s="4"/>
      <c r="B20" s="22"/>
      <c r="C20" s="22"/>
      <c r="D20" s="22"/>
    </row>
    <row r="21" spans="1:4" ht="16.5" thickTop="1" thickBot="1" x14ac:dyDescent="0.3">
      <c r="A21" s="4"/>
      <c r="B21" s="22"/>
      <c r="C21" s="22"/>
      <c r="D21" s="23"/>
    </row>
    <row r="22" spans="1:4" ht="16.5" thickTop="1" thickBot="1" x14ac:dyDescent="0.3">
      <c r="A22" s="4"/>
      <c r="B22" s="22"/>
      <c r="C22" s="22"/>
      <c r="D22" s="22"/>
    </row>
    <row r="23" spans="1: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878A-9411-4511-822D-E37B5E8686C2}">
  <dimension ref="A1:C36"/>
  <sheetViews>
    <sheetView workbookViewId="0">
      <selection activeCell="A11" sqref="A11"/>
    </sheetView>
  </sheetViews>
  <sheetFormatPr defaultRowHeight="15" x14ac:dyDescent="0.25"/>
  <cols>
    <col min="1" max="1" width="64.5703125" bestFit="1" customWidth="1"/>
  </cols>
  <sheetData>
    <row r="1" spans="1:3" x14ac:dyDescent="0.25">
      <c r="A1" t="s">
        <v>147</v>
      </c>
      <c r="B1" t="s">
        <v>144</v>
      </c>
      <c r="C1" t="s">
        <v>145</v>
      </c>
    </row>
    <row r="2" spans="1:3" x14ac:dyDescent="0.25">
      <c r="A2" t="s">
        <v>31</v>
      </c>
      <c r="B2">
        <v>94</v>
      </c>
      <c r="C2" s="10">
        <v>85.714285709999999</v>
      </c>
    </row>
    <row r="3" spans="1:3" ht="15.75" thickBot="1" x14ac:dyDescent="0.3">
      <c r="A3" t="s">
        <v>27</v>
      </c>
      <c r="B3">
        <v>0</v>
      </c>
      <c r="C3">
        <v>85.714290000000005</v>
      </c>
    </row>
    <row r="4" spans="1:3" ht="15.75" thickBot="1" x14ac:dyDescent="0.3">
      <c r="A4" s="2" t="s">
        <v>30</v>
      </c>
    </row>
    <row r="5" spans="1:3" ht="15.75" thickBot="1" x14ac:dyDescent="0.3">
      <c r="A5" s="6" t="s">
        <v>36</v>
      </c>
      <c r="B5" s="22">
        <v>0</v>
      </c>
      <c r="C5" s="22">
        <v>62.86</v>
      </c>
    </row>
    <row r="6" spans="1:3" ht="15.75" thickBot="1" x14ac:dyDescent="0.3">
      <c r="A6" t="s">
        <v>25</v>
      </c>
      <c r="B6" s="22">
        <v>0</v>
      </c>
      <c r="C6" s="22">
        <v>62.86</v>
      </c>
    </row>
    <row r="7" spans="1:3" ht="15.75" thickBot="1" x14ac:dyDescent="0.3">
      <c r="A7" t="s">
        <v>143</v>
      </c>
      <c r="B7" s="22">
        <v>0</v>
      </c>
      <c r="C7" s="22">
        <v>62.86</v>
      </c>
    </row>
    <row r="8" spans="1:3" ht="15.75" thickBot="1" x14ac:dyDescent="0.3">
      <c r="A8" s="7" t="s">
        <v>37</v>
      </c>
      <c r="B8" s="24">
        <v>64</v>
      </c>
      <c r="C8" s="23">
        <v>55.76</v>
      </c>
    </row>
    <row r="9" spans="1:3" ht="15.75" thickBot="1" x14ac:dyDescent="0.3">
      <c r="A9" t="s">
        <v>34</v>
      </c>
      <c r="B9">
        <f>(55+85)/2</f>
        <v>70</v>
      </c>
      <c r="C9" s="23">
        <v>55.76</v>
      </c>
    </row>
    <row r="10" spans="1:3" ht="15.75" thickBot="1" x14ac:dyDescent="0.3">
      <c r="A10" t="s">
        <v>21</v>
      </c>
      <c r="B10">
        <f>(55+85)/2</f>
        <v>70</v>
      </c>
      <c r="C10" s="23">
        <v>56.76</v>
      </c>
    </row>
    <row r="11" spans="1:3" ht="15.75" thickBot="1" x14ac:dyDescent="0.3">
      <c r="A11" t="s">
        <v>32</v>
      </c>
      <c r="B11" s="22">
        <v>36</v>
      </c>
      <c r="C11" s="23">
        <v>45.88</v>
      </c>
    </row>
    <row r="12" spans="1:3" ht="15.75" thickBot="1" x14ac:dyDescent="0.3">
      <c r="A12" t="s">
        <v>22</v>
      </c>
      <c r="B12" s="22">
        <v>0</v>
      </c>
      <c r="C12" s="22">
        <v>63.08</v>
      </c>
    </row>
    <row r="13" spans="1:3" ht="15.75" thickBot="1" x14ac:dyDescent="0.3">
      <c r="A13" s="7" t="s">
        <v>35</v>
      </c>
      <c r="B13" s="23">
        <v>100</v>
      </c>
      <c r="C13" s="22">
        <v>55.81</v>
      </c>
    </row>
    <row r="14" spans="1:3" ht="15.75" thickBot="1" x14ac:dyDescent="0.3">
      <c r="A14" t="s">
        <v>17</v>
      </c>
      <c r="B14" s="23">
        <v>100</v>
      </c>
      <c r="C14" s="22">
        <v>55.81</v>
      </c>
    </row>
    <row r="15" spans="1:3" ht="15.75" thickBot="1" x14ac:dyDescent="0.3">
      <c r="A15" t="s">
        <v>16</v>
      </c>
      <c r="B15" s="23">
        <v>100</v>
      </c>
      <c r="C15" s="22">
        <v>55.81</v>
      </c>
    </row>
    <row r="16" spans="1:3" ht="15.75" thickBot="1" x14ac:dyDescent="0.3">
      <c r="A16" t="s">
        <v>15</v>
      </c>
      <c r="B16" s="23">
        <v>100</v>
      </c>
      <c r="C16" s="22">
        <v>55.81</v>
      </c>
    </row>
    <row r="17" spans="1:3" ht="15.75" thickBot="1" x14ac:dyDescent="0.3">
      <c r="A17" t="s">
        <v>18</v>
      </c>
      <c r="B17" s="22">
        <v>100</v>
      </c>
      <c r="C17" s="23">
        <v>55.96</v>
      </c>
    </row>
    <row r="18" spans="1:3" ht="15.75" thickBot="1" x14ac:dyDescent="0.3">
      <c r="A18" t="s">
        <v>19</v>
      </c>
      <c r="B18" s="22">
        <v>100</v>
      </c>
      <c r="C18" s="23">
        <v>55.96</v>
      </c>
    </row>
    <row r="19" spans="1:3" ht="15.75" thickBot="1" x14ac:dyDescent="0.3">
      <c r="A19" t="s">
        <v>38</v>
      </c>
      <c r="B19" s="22">
        <v>100</v>
      </c>
      <c r="C19" s="22">
        <v>49.96</v>
      </c>
    </row>
    <row r="20" spans="1:3" ht="15.75" thickBot="1" x14ac:dyDescent="0.3">
      <c r="A20" t="s">
        <v>13</v>
      </c>
      <c r="B20" s="22">
        <v>100</v>
      </c>
      <c r="C20" s="22">
        <v>49.96</v>
      </c>
    </row>
    <row r="21" spans="1:3" ht="15.75" thickBot="1" x14ac:dyDescent="0.3">
      <c r="A21" t="s">
        <v>6</v>
      </c>
      <c r="B21" s="22">
        <v>100</v>
      </c>
      <c r="C21" s="22">
        <v>49.96</v>
      </c>
    </row>
    <row r="22" spans="1:3" ht="15.75" thickBot="1" x14ac:dyDescent="0.3">
      <c r="A22" t="s">
        <v>5</v>
      </c>
      <c r="B22" s="22">
        <v>100</v>
      </c>
      <c r="C22" s="22">
        <v>49.96</v>
      </c>
    </row>
    <row r="23" spans="1:3" ht="15.75" thickBot="1" x14ac:dyDescent="0.3">
      <c r="A23" t="s">
        <v>3</v>
      </c>
      <c r="B23" s="22">
        <v>100</v>
      </c>
      <c r="C23" s="22">
        <v>49.96</v>
      </c>
    </row>
    <row r="24" spans="1:3" ht="15.75" thickBot="1" x14ac:dyDescent="0.3">
      <c r="A24" t="s">
        <v>4</v>
      </c>
      <c r="B24" s="22">
        <v>100</v>
      </c>
      <c r="C24" s="22">
        <v>49.96</v>
      </c>
    </row>
    <row r="25" spans="1:3" ht="15.75" thickBot="1" x14ac:dyDescent="0.3">
      <c r="A25" t="s">
        <v>8</v>
      </c>
      <c r="B25" s="22">
        <v>100</v>
      </c>
      <c r="C25" s="22">
        <v>49.96</v>
      </c>
    </row>
    <row r="26" spans="1:3" ht="15.75" thickBot="1" x14ac:dyDescent="0.3">
      <c r="A26" t="s">
        <v>9</v>
      </c>
      <c r="B26" s="22">
        <v>100</v>
      </c>
      <c r="C26" s="22">
        <v>49.96</v>
      </c>
    </row>
    <row r="27" spans="1:3" ht="15.75" thickBot="1" x14ac:dyDescent="0.3">
      <c r="A27" t="s">
        <v>12</v>
      </c>
      <c r="B27" s="22">
        <v>100</v>
      </c>
      <c r="C27" s="22">
        <v>49.96</v>
      </c>
    </row>
    <row r="28" spans="1:3" ht="15.75" thickBot="1" x14ac:dyDescent="0.3">
      <c r="A28" s="7" t="s">
        <v>33</v>
      </c>
      <c r="B28" s="22">
        <v>100</v>
      </c>
      <c r="C28" s="22">
        <v>49.96</v>
      </c>
    </row>
    <row r="29" spans="1:3" ht="15.75" thickBot="1" x14ac:dyDescent="0.3">
      <c r="A29" t="s">
        <v>7</v>
      </c>
      <c r="B29" s="22">
        <v>100</v>
      </c>
      <c r="C29" s="22">
        <v>49.96</v>
      </c>
    </row>
    <row r="30" spans="1:3" ht="15.75" thickBot="1" x14ac:dyDescent="0.3">
      <c r="A30" t="s">
        <v>10</v>
      </c>
      <c r="B30" s="22">
        <v>100</v>
      </c>
      <c r="C30" s="22">
        <v>49.96</v>
      </c>
    </row>
    <row r="31" spans="1:3" ht="15.75" thickBot="1" x14ac:dyDescent="0.3">
      <c r="A31" t="s">
        <v>11</v>
      </c>
      <c r="B31" s="22">
        <v>100</v>
      </c>
      <c r="C31" s="22">
        <v>49.96</v>
      </c>
    </row>
    <row r="32" spans="1:3" ht="16.5" thickTop="1" thickBot="1" x14ac:dyDescent="0.3">
      <c r="A32" s="9" t="s">
        <v>14</v>
      </c>
      <c r="B32" s="22">
        <v>100</v>
      </c>
      <c r="C32" s="22">
        <v>49.96</v>
      </c>
    </row>
    <row r="33" spans="1:3" ht="15.75" thickTop="1" x14ac:dyDescent="0.25">
      <c r="A33" t="s">
        <v>24</v>
      </c>
      <c r="B33" s="24">
        <v>0</v>
      </c>
      <c r="C33">
        <f>2400/(12+16+12+4)</f>
        <v>54.545454545454547</v>
      </c>
    </row>
    <row r="34" spans="1:3" x14ac:dyDescent="0.25">
      <c r="A34" t="s">
        <v>23</v>
      </c>
      <c r="B34" s="24">
        <v>0</v>
      </c>
      <c r="C34">
        <f>2400/(12+16+12+4)</f>
        <v>54.545454545454547</v>
      </c>
    </row>
    <row r="35" spans="1:3" x14ac:dyDescent="0.25">
      <c r="A35" s="7"/>
    </row>
    <row r="36" spans="1:3" x14ac:dyDescent="0.25">
      <c r="B36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8143-054D-41BE-AE30-7406F5CD30BA}">
  <dimension ref="A1:C51"/>
  <sheetViews>
    <sheetView workbookViewId="0">
      <selection activeCell="A33" sqref="A33"/>
    </sheetView>
  </sheetViews>
  <sheetFormatPr defaultRowHeight="15" x14ac:dyDescent="0.25"/>
  <cols>
    <col min="1" max="1" width="48.85546875" bestFit="1" customWidth="1"/>
  </cols>
  <sheetData>
    <row r="1" spans="1:3" ht="15.75" thickBot="1" x14ac:dyDescent="0.3">
      <c r="A1" t="s">
        <v>147</v>
      </c>
      <c r="B1" t="s">
        <v>144</v>
      </c>
      <c r="C1" t="s">
        <v>145</v>
      </c>
    </row>
    <row r="2" spans="1:3" ht="15.75" thickBot="1" x14ac:dyDescent="0.3">
      <c r="A2" t="s">
        <v>41</v>
      </c>
      <c r="B2" s="25">
        <v>100</v>
      </c>
      <c r="C2" s="26">
        <v>44.4</v>
      </c>
    </row>
    <row r="3" spans="1:3" ht="15.75" thickBot="1" x14ac:dyDescent="0.3">
      <c r="A3" t="s">
        <v>42</v>
      </c>
      <c r="B3" s="25">
        <v>100</v>
      </c>
      <c r="C3" s="26">
        <v>44.4</v>
      </c>
    </row>
    <row r="4" spans="1:3" ht="15.75" thickBot="1" x14ac:dyDescent="0.3">
      <c r="A4" t="s">
        <v>43</v>
      </c>
      <c r="B4" s="25">
        <v>100</v>
      </c>
      <c r="C4" s="26">
        <v>44.4</v>
      </c>
    </row>
    <row r="5" spans="1:3" ht="15.75" thickBot="1" x14ac:dyDescent="0.3">
      <c r="A5" t="s">
        <v>44</v>
      </c>
      <c r="B5" s="22">
        <v>100</v>
      </c>
      <c r="C5" s="22">
        <v>38.1</v>
      </c>
    </row>
    <row r="6" spans="1:3" ht="15.75" thickBot="1" x14ac:dyDescent="0.3">
      <c r="A6" t="s">
        <v>45</v>
      </c>
      <c r="B6" s="22">
        <v>100</v>
      </c>
      <c r="C6" s="22">
        <v>44.4</v>
      </c>
    </row>
    <row r="7" spans="1:3" ht="15.75" thickBot="1" x14ac:dyDescent="0.3">
      <c r="A7" t="s">
        <v>46</v>
      </c>
      <c r="B7" s="22">
        <v>100</v>
      </c>
      <c r="C7" s="22">
        <v>44.4</v>
      </c>
    </row>
    <row r="8" spans="1:3" ht="15.75" thickBot="1" x14ac:dyDescent="0.3">
      <c r="A8" t="s">
        <v>47</v>
      </c>
      <c r="B8" s="22">
        <v>100</v>
      </c>
      <c r="C8" s="22">
        <v>44.4</v>
      </c>
    </row>
    <row r="9" spans="1:3" ht="15.75" thickBot="1" x14ac:dyDescent="0.3">
      <c r="A9" t="s">
        <v>48</v>
      </c>
      <c r="B9" s="25">
        <v>100</v>
      </c>
      <c r="C9" s="26">
        <v>44.4</v>
      </c>
    </row>
    <row r="10" spans="1:3" ht="15.75" thickBot="1" x14ac:dyDescent="0.3">
      <c r="A10" t="s">
        <v>49</v>
      </c>
      <c r="B10" s="28">
        <v>100</v>
      </c>
      <c r="C10" s="28">
        <v>39</v>
      </c>
    </row>
    <row r="11" spans="1:3" ht="15.75" thickBot="1" x14ac:dyDescent="0.3">
      <c r="A11" t="s">
        <v>50</v>
      </c>
      <c r="B11" s="22">
        <v>100</v>
      </c>
      <c r="C11" s="22">
        <v>44.4</v>
      </c>
    </row>
    <row r="12" spans="1:3" ht="15.75" thickBot="1" x14ac:dyDescent="0.3">
      <c r="A12" t="s">
        <v>51</v>
      </c>
      <c r="B12" s="22">
        <v>100</v>
      </c>
      <c r="C12" s="22">
        <v>44.4</v>
      </c>
    </row>
    <row r="13" spans="1:3" ht="15.75" thickBot="1" x14ac:dyDescent="0.3">
      <c r="A13" t="s">
        <v>52</v>
      </c>
      <c r="B13" s="22">
        <v>100</v>
      </c>
      <c r="C13" s="22">
        <v>44.4</v>
      </c>
    </row>
    <row r="14" spans="1:3" ht="15.75" thickBot="1" x14ac:dyDescent="0.3">
      <c r="A14" t="s">
        <v>53</v>
      </c>
      <c r="B14" s="28">
        <v>100</v>
      </c>
      <c r="C14">
        <f>(0.77*C31+0.23*C68)</f>
        <v>38.5</v>
      </c>
    </row>
    <row r="15" spans="1:3" ht="15.75" thickBot="1" x14ac:dyDescent="0.3">
      <c r="A15" t="s">
        <v>54</v>
      </c>
      <c r="B15" s="25">
        <v>100</v>
      </c>
      <c r="C15" s="26">
        <v>41.945500000000003</v>
      </c>
    </row>
    <row r="16" spans="1:3" ht="15.75" thickBot="1" x14ac:dyDescent="0.3">
      <c r="A16" t="s">
        <v>55</v>
      </c>
      <c r="B16" s="22">
        <v>100</v>
      </c>
      <c r="C16" s="22">
        <v>44.4</v>
      </c>
    </row>
    <row r="17" spans="1:3" ht="15.75" thickBot="1" x14ac:dyDescent="0.3">
      <c r="A17" t="s">
        <v>153</v>
      </c>
      <c r="B17" s="25">
        <v>100</v>
      </c>
      <c r="C17" s="26">
        <v>44.4</v>
      </c>
    </row>
    <row r="18" spans="1:3" ht="15.75" thickBot="1" x14ac:dyDescent="0.3">
      <c r="A18" t="s">
        <v>154</v>
      </c>
      <c r="B18" s="25">
        <v>100</v>
      </c>
      <c r="C18" s="26">
        <v>44.4</v>
      </c>
    </row>
    <row r="19" spans="1:3" ht="15.75" thickBot="1" x14ac:dyDescent="0.3">
      <c r="A19" t="s">
        <v>58</v>
      </c>
      <c r="B19" s="22">
        <v>100</v>
      </c>
      <c r="C19" s="22">
        <v>64.3</v>
      </c>
    </row>
    <row r="20" spans="1:3" ht="15.75" thickBot="1" x14ac:dyDescent="0.3">
      <c r="A20" t="s">
        <v>59</v>
      </c>
      <c r="B20" s="22">
        <v>100</v>
      </c>
      <c r="C20" s="22">
        <v>64.3</v>
      </c>
    </row>
    <row r="21" spans="1:3" ht="15.75" thickBot="1" x14ac:dyDescent="0.3">
      <c r="A21" t="s">
        <v>60</v>
      </c>
      <c r="B21" s="24">
        <v>100</v>
      </c>
      <c r="C21">
        <f>5*1200/(5*12+8+64)</f>
        <v>45.454545454545453</v>
      </c>
    </row>
    <row r="22" spans="1:3" ht="15.75" thickBot="1" x14ac:dyDescent="0.3">
      <c r="A22" t="s">
        <v>61</v>
      </c>
      <c r="B22" s="22">
        <v>100</v>
      </c>
      <c r="C22" s="23">
        <v>72.27</v>
      </c>
    </row>
    <row r="23" spans="1:3" ht="15.75" thickBot="1" x14ac:dyDescent="0.3">
      <c r="A23" t="s">
        <v>62</v>
      </c>
      <c r="B23" s="22">
        <v>100</v>
      </c>
      <c r="C23" s="23">
        <v>38.340000000000003</v>
      </c>
    </row>
    <row r="24" spans="1:3" ht="15.75" thickBot="1" x14ac:dyDescent="0.3">
      <c r="A24" t="s">
        <v>63</v>
      </c>
      <c r="B24" s="29">
        <v>100</v>
      </c>
      <c r="C24" s="22">
        <v>42.41</v>
      </c>
    </row>
    <row r="25" spans="1:3" ht="15.75" thickBot="1" x14ac:dyDescent="0.3">
      <c r="A25" t="s">
        <v>64</v>
      </c>
      <c r="B25" s="22">
        <v>100</v>
      </c>
      <c r="C25" s="22">
        <v>91.5</v>
      </c>
    </row>
    <row r="26" spans="1:3" ht="15.75" thickBot="1" x14ac:dyDescent="0.3">
      <c r="A26" t="s">
        <v>65</v>
      </c>
      <c r="B26" s="22">
        <v>100</v>
      </c>
      <c r="C26" s="22">
        <v>55.1</v>
      </c>
    </row>
    <row r="27" spans="1:3" ht="15.75" thickBot="1" x14ac:dyDescent="0.3">
      <c r="A27" t="s">
        <v>66</v>
      </c>
      <c r="B27" s="22">
        <v>100</v>
      </c>
      <c r="C27" s="23">
        <v>50</v>
      </c>
    </row>
    <row r="28" spans="1:3" ht="15.75" thickBot="1" x14ac:dyDescent="0.3">
      <c r="A28" t="s">
        <v>67</v>
      </c>
      <c r="B28" s="25">
        <v>100</v>
      </c>
      <c r="C28" s="26">
        <v>44.04</v>
      </c>
    </row>
    <row r="29" spans="1:3" ht="15.75" thickBot="1" x14ac:dyDescent="0.3">
      <c r="A29" t="s">
        <v>68</v>
      </c>
      <c r="B29" s="22">
        <v>100</v>
      </c>
      <c r="C29" s="22">
        <v>58.465000000000003</v>
      </c>
    </row>
    <row r="30" spans="1:3" ht="15.75" thickBot="1" x14ac:dyDescent="0.3">
      <c r="A30" t="s">
        <v>69</v>
      </c>
      <c r="B30" s="22">
        <v>100</v>
      </c>
      <c r="C30" s="23">
        <v>50</v>
      </c>
    </row>
    <row r="31" spans="1:3" ht="15.75" thickBot="1" x14ac:dyDescent="0.3">
      <c r="A31" t="s">
        <v>70</v>
      </c>
      <c r="B31" s="28">
        <v>100</v>
      </c>
      <c r="C31">
        <v>50</v>
      </c>
    </row>
    <row r="32" spans="1:3" ht="15.75" thickBot="1" x14ac:dyDescent="0.3">
      <c r="A32" t="s">
        <v>71</v>
      </c>
      <c r="B32" s="30">
        <v>100</v>
      </c>
      <c r="C32" s="31">
        <v>50</v>
      </c>
    </row>
    <row r="33" spans="1:3" ht="15.75" thickBot="1" x14ac:dyDescent="0.3">
      <c r="A33" t="s">
        <v>72</v>
      </c>
      <c r="B33" s="22">
        <v>100</v>
      </c>
      <c r="C33" s="23">
        <v>44.71</v>
      </c>
    </row>
    <row r="34" spans="1:3" ht="15.75" thickBot="1" x14ac:dyDescent="0.3">
      <c r="A34" t="s">
        <v>73</v>
      </c>
      <c r="B34" s="22">
        <v>100</v>
      </c>
      <c r="C34" s="23">
        <v>44</v>
      </c>
    </row>
    <row r="35" spans="1:3" ht="15.75" thickBot="1" x14ac:dyDescent="0.3">
      <c r="A35" t="s">
        <v>74</v>
      </c>
      <c r="B35" s="23">
        <v>100</v>
      </c>
      <c r="C35" s="23">
        <v>50</v>
      </c>
    </row>
    <row r="36" spans="1:3" ht="15.75" thickBot="1" x14ac:dyDescent="0.3">
      <c r="A36" t="s">
        <v>75</v>
      </c>
      <c r="B36" s="29">
        <v>100</v>
      </c>
      <c r="C36" s="22">
        <v>33.6</v>
      </c>
    </row>
    <row r="37" spans="1:3" ht="15.75" thickBot="1" x14ac:dyDescent="0.3">
      <c r="A37" t="s">
        <v>77</v>
      </c>
      <c r="B37">
        <v>100</v>
      </c>
      <c r="C37" s="32">
        <v>50</v>
      </c>
    </row>
    <row r="38" spans="1:3" ht="15.75" thickBot="1" x14ac:dyDescent="0.3">
      <c r="A38" t="s">
        <v>78</v>
      </c>
      <c r="B38" s="25">
        <v>100</v>
      </c>
      <c r="C38" s="26">
        <v>44.4</v>
      </c>
    </row>
    <row r="39" spans="1:3" ht="15.75" thickBot="1" x14ac:dyDescent="0.3">
      <c r="A39" t="s">
        <v>79</v>
      </c>
      <c r="B39" s="22">
        <v>100</v>
      </c>
      <c r="C39" s="22">
        <v>38.5</v>
      </c>
    </row>
    <row r="40" spans="1:3" ht="15.75" thickBot="1" x14ac:dyDescent="0.3">
      <c r="A40" s="1" t="s">
        <v>80</v>
      </c>
      <c r="B40" s="22">
        <v>100</v>
      </c>
      <c r="C40" s="22">
        <v>44.4</v>
      </c>
    </row>
    <row r="41" spans="1:3" ht="15.75" thickBot="1" x14ac:dyDescent="0.3">
      <c r="A41" t="s">
        <v>81</v>
      </c>
      <c r="B41">
        <v>100</v>
      </c>
      <c r="C41">
        <v>44</v>
      </c>
    </row>
    <row r="42" spans="1:3" ht="15.75" thickBot="1" x14ac:dyDescent="0.3">
      <c r="A42" t="s">
        <v>82</v>
      </c>
      <c r="B42" s="22">
        <v>100</v>
      </c>
      <c r="C42" s="23">
        <v>49.7</v>
      </c>
    </row>
    <row r="43" spans="1:3" ht="15.75" thickBot="1" x14ac:dyDescent="0.3">
      <c r="A43" t="s">
        <v>83</v>
      </c>
      <c r="B43" s="22">
        <v>100</v>
      </c>
      <c r="C43" s="23">
        <v>48</v>
      </c>
    </row>
    <row r="44" spans="1:3" ht="15.75" thickBot="1" x14ac:dyDescent="0.3">
      <c r="A44" t="s">
        <v>84</v>
      </c>
      <c r="B44" s="22">
        <v>100</v>
      </c>
      <c r="C44" s="22">
        <v>44.4</v>
      </c>
    </row>
    <row r="45" spans="1:3" ht="15.75" thickBot="1" x14ac:dyDescent="0.3">
      <c r="A45" t="s">
        <v>85</v>
      </c>
      <c r="B45" s="22">
        <v>100</v>
      </c>
      <c r="C45" s="23">
        <v>50</v>
      </c>
    </row>
    <row r="46" spans="1:3" ht="15.75" thickBot="1" x14ac:dyDescent="0.3">
      <c r="A46" t="s">
        <v>86</v>
      </c>
      <c r="B46" s="22">
        <v>100</v>
      </c>
      <c r="C46" s="23">
        <v>47.6</v>
      </c>
    </row>
    <row r="47" spans="1:3" x14ac:dyDescent="0.25">
      <c r="A47" t="s">
        <v>87</v>
      </c>
      <c r="B47" s="28">
        <v>100</v>
      </c>
      <c r="C47" s="33">
        <v>50</v>
      </c>
    </row>
    <row r="48" spans="1:3" x14ac:dyDescent="0.25">
      <c r="A48" t="s">
        <v>88</v>
      </c>
      <c r="B48" s="28">
        <v>100</v>
      </c>
      <c r="C48" s="33">
        <v>42.06</v>
      </c>
    </row>
    <row r="49" spans="1:3" ht="15.75" thickBot="1" x14ac:dyDescent="0.3">
      <c r="A49" t="s">
        <v>89</v>
      </c>
      <c r="B49" s="28">
        <v>100</v>
      </c>
      <c r="C49" s="33">
        <v>22.46</v>
      </c>
    </row>
    <row r="50" spans="1:3" ht="15.75" thickBot="1" x14ac:dyDescent="0.3">
      <c r="A50" t="s">
        <v>90</v>
      </c>
      <c r="B50" s="34">
        <v>90.275813299999996</v>
      </c>
      <c r="C50" s="35">
        <v>45.247999999999998</v>
      </c>
    </row>
    <row r="51" spans="1:3" ht="15.75" thickBot="1" x14ac:dyDescent="0.3">
      <c r="A51" t="s">
        <v>91</v>
      </c>
      <c r="B51" s="34">
        <v>100</v>
      </c>
      <c r="C51" s="35">
        <v>50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A309-6EB4-4C62-8A44-7677506551A0}">
  <dimension ref="A1:C35"/>
  <sheetViews>
    <sheetView topLeftCell="A16" workbookViewId="0">
      <selection activeCell="J34" sqref="J34"/>
    </sheetView>
  </sheetViews>
  <sheetFormatPr defaultRowHeight="15" x14ac:dyDescent="0.25"/>
  <cols>
    <col min="1" max="1" width="28" bestFit="1" customWidth="1"/>
  </cols>
  <sheetData>
    <row r="1" spans="1:3" ht="15.75" thickBot="1" x14ac:dyDescent="0.3">
      <c r="A1" t="s">
        <v>147</v>
      </c>
      <c r="B1" t="s">
        <v>144</v>
      </c>
      <c r="C1" t="s">
        <v>145</v>
      </c>
    </row>
    <row r="2" spans="1:3" ht="17.25" thickBot="1" x14ac:dyDescent="0.3">
      <c r="A2" s="13" t="s">
        <v>93</v>
      </c>
      <c r="B2" s="22">
        <v>34</v>
      </c>
      <c r="C2" s="23">
        <v>59.63</v>
      </c>
    </row>
    <row r="3" spans="1:3" ht="65.25" thickBot="1" x14ac:dyDescent="0.3">
      <c r="A3" s="2" t="s">
        <v>101</v>
      </c>
      <c r="B3" s="22">
        <v>78.3</v>
      </c>
      <c r="C3" s="22">
        <v>69</v>
      </c>
    </row>
    <row r="4" spans="1:3" ht="15.75" thickBot="1" x14ac:dyDescent="0.3">
      <c r="A4" s="2" t="s">
        <v>97</v>
      </c>
      <c r="B4" s="22">
        <v>100</v>
      </c>
      <c r="C4" s="23">
        <v>58.646616539999997</v>
      </c>
    </row>
    <row r="5" spans="1:3" ht="27" thickBot="1" x14ac:dyDescent="0.3">
      <c r="A5" s="2" t="s">
        <v>111</v>
      </c>
      <c r="B5" s="28">
        <v>100</v>
      </c>
      <c r="C5">
        <f>100*(13*12)/(13*12+22+64)</f>
        <v>64.462809917355372</v>
      </c>
    </row>
    <row r="6" spans="1:3" ht="27" thickBot="1" x14ac:dyDescent="0.3">
      <c r="A6" s="2" t="s">
        <v>107</v>
      </c>
      <c r="B6" s="2">
        <v>100</v>
      </c>
      <c r="C6">
        <f>(8*1200)/(8*12+14+6*16)</f>
        <v>46.601941747572816</v>
      </c>
    </row>
    <row r="7" spans="1:3" ht="39.75" thickBot="1" x14ac:dyDescent="0.3">
      <c r="A7" s="4" t="s">
        <v>109</v>
      </c>
      <c r="B7" s="22">
        <v>100</v>
      </c>
      <c r="C7" s="23">
        <v>73.2</v>
      </c>
    </row>
    <row r="8" spans="1:3" ht="40.5" thickTop="1" thickBot="1" x14ac:dyDescent="0.3">
      <c r="A8" s="16" t="s">
        <v>99</v>
      </c>
      <c r="B8" s="22">
        <v>100</v>
      </c>
      <c r="C8" s="22">
        <v>68.27</v>
      </c>
    </row>
    <row r="9" spans="1:3" ht="40.5" thickTop="1" thickBot="1" x14ac:dyDescent="0.3">
      <c r="A9" s="4" t="s">
        <v>104</v>
      </c>
      <c r="B9" s="22">
        <v>100</v>
      </c>
      <c r="C9" s="23">
        <v>70.59</v>
      </c>
    </row>
    <row r="10" spans="1:3" ht="40.5" thickTop="1" thickBot="1" x14ac:dyDescent="0.3">
      <c r="A10" s="4" t="s">
        <v>110</v>
      </c>
      <c r="B10" s="22">
        <v>100</v>
      </c>
      <c r="C10" s="23">
        <v>73.39</v>
      </c>
    </row>
    <row r="11" spans="1:3" ht="40.5" thickTop="1" thickBot="1" x14ac:dyDescent="0.3">
      <c r="A11" s="4" t="s">
        <v>102</v>
      </c>
      <c r="B11" s="22">
        <v>100</v>
      </c>
      <c r="C11" s="22">
        <v>70</v>
      </c>
    </row>
    <row r="12" spans="1:3" ht="53.25" thickTop="1" thickBot="1" x14ac:dyDescent="0.3">
      <c r="A12" s="4" t="s">
        <v>103</v>
      </c>
      <c r="B12" s="22">
        <v>100</v>
      </c>
      <c r="C12" s="23">
        <v>70.400000000000006</v>
      </c>
    </row>
    <row r="13" spans="1:3" ht="27.75" thickTop="1" thickBot="1" x14ac:dyDescent="0.3">
      <c r="A13" s="4" t="s">
        <v>119</v>
      </c>
      <c r="B13" s="28">
        <v>100</v>
      </c>
      <c r="C13">
        <f>12000/(120+10+64)</f>
        <v>61.855670103092784</v>
      </c>
    </row>
    <row r="14" spans="1:3" ht="27.75" thickTop="1" thickBot="1" x14ac:dyDescent="0.3">
      <c r="A14" s="4" t="s">
        <v>112</v>
      </c>
      <c r="B14" s="23">
        <v>100</v>
      </c>
      <c r="C14" s="23">
        <v>73.47</v>
      </c>
    </row>
    <row r="15" spans="1:3" ht="16.5" thickTop="1" thickBot="1" x14ac:dyDescent="0.3">
      <c r="A15" s="15" t="s">
        <v>114</v>
      </c>
      <c r="B15" s="23">
        <v>100</v>
      </c>
      <c r="C15" s="23">
        <v>75</v>
      </c>
    </row>
    <row r="16" spans="1:3" ht="40.5" thickTop="1" thickBot="1" x14ac:dyDescent="0.3">
      <c r="A16" s="4" t="s">
        <v>115</v>
      </c>
      <c r="B16" s="36">
        <v>100</v>
      </c>
      <c r="C16" s="23">
        <v>75.63</v>
      </c>
    </row>
    <row r="17" spans="1:3" ht="16.5" thickTop="1" thickBot="1" x14ac:dyDescent="0.3">
      <c r="A17" s="15" t="s">
        <v>113</v>
      </c>
      <c r="B17" s="23">
        <v>100</v>
      </c>
      <c r="C17" s="23">
        <v>74.290000000000006</v>
      </c>
    </row>
    <row r="18" spans="1:3" ht="16.5" thickTop="1" thickBot="1" x14ac:dyDescent="0.3">
      <c r="A18" s="4" t="s">
        <v>94</v>
      </c>
      <c r="B18" s="22">
        <v>100</v>
      </c>
      <c r="C18" s="22">
        <v>38.130000000000003</v>
      </c>
    </row>
    <row r="19" spans="1:3" ht="16.5" thickTop="1" thickBot="1" x14ac:dyDescent="0.3">
      <c r="A19" s="4" t="s">
        <v>105</v>
      </c>
      <c r="B19" s="29">
        <v>100</v>
      </c>
      <c r="C19" s="29">
        <v>50</v>
      </c>
    </row>
    <row r="20" spans="1:3" ht="16.5" thickTop="1" thickBot="1" x14ac:dyDescent="0.3">
      <c r="A20" s="4" t="s">
        <v>106</v>
      </c>
      <c r="B20" s="25">
        <v>100</v>
      </c>
      <c r="C20" s="26">
        <v>51</v>
      </c>
    </row>
    <row r="21" spans="1:3" ht="18" thickTop="1" thickBot="1" x14ac:dyDescent="0.3">
      <c r="A21" s="4" t="s">
        <v>98</v>
      </c>
      <c r="B21" s="22">
        <v>100</v>
      </c>
      <c r="C21" s="37">
        <v>88.24</v>
      </c>
    </row>
    <row r="22" spans="1:3" ht="18" thickTop="1" thickBot="1" x14ac:dyDescent="0.3">
      <c r="A22" s="11" t="s">
        <v>125</v>
      </c>
      <c r="B22" s="38">
        <v>100</v>
      </c>
      <c r="C22" s="38">
        <v>50</v>
      </c>
    </row>
    <row r="23" spans="1:3" ht="18" thickTop="1" thickBot="1" x14ac:dyDescent="0.3">
      <c r="A23" s="11" t="s">
        <v>124</v>
      </c>
      <c r="B23" s="39">
        <v>100</v>
      </c>
      <c r="C23" s="39">
        <v>50</v>
      </c>
    </row>
    <row r="24" spans="1:3" ht="16.5" thickTop="1" thickBot="1" x14ac:dyDescent="0.3">
      <c r="A24" s="4" t="s">
        <v>120</v>
      </c>
      <c r="B24" s="38">
        <v>100</v>
      </c>
      <c r="C24" s="38">
        <f>(12*900)/(12*9+8+48)</f>
        <v>65.853658536585371</v>
      </c>
    </row>
    <row r="25" spans="1:3" ht="16.5" thickTop="1" thickBot="1" x14ac:dyDescent="0.3">
      <c r="A25" s="4" t="s">
        <v>126</v>
      </c>
      <c r="B25" s="39">
        <v>100</v>
      </c>
      <c r="C25" s="39">
        <v>39.299999999999997</v>
      </c>
    </row>
    <row r="26" spans="1:3" ht="16.5" thickTop="1" thickBot="1" x14ac:dyDescent="0.3">
      <c r="A26" s="4" t="s">
        <v>121</v>
      </c>
      <c r="B26" s="38">
        <v>100</v>
      </c>
      <c r="C26" s="38">
        <f>12*700/(12*7+6+64)</f>
        <v>54.545454545454547</v>
      </c>
    </row>
    <row r="27" spans="1:3" ht="16.5" thickTop="1" thickBot="1" x14ac:dyDescent="0.3">
      <c r="A27" s="4" t="s">
        <v>96</v>
      </c>
      <c r="B27" s="40">
        <v>100</v>
      </c>
      <c r="C27" s="40">
        <v>80</v>
      </c>
    </row>
    <row r="28" spans="1:3" ht="16.5" thickTop="1" thickBot="1" x14ac:dyDescent="0.3">
      <c r="A28" s="14" t="s">
        <v>71</v>
      </c>
      <c r="B28" s="38">
        <v>100</v>
      </c>
      <c r="C28" s="38">
        <v>50</v>
      </c>
    </row>
    <row r="29" spans="1:3" ht="15.75" thickBot="1" x14ac:dyDescent="0.3">
      <c r="A29" s="4" t="s">
        <v>108</v>
      </c>
      <c r="B29" s="40">
        <v>100</v>
      </c>
      <c r="C29" s="40">
        <v>49.54</v>
      </c>
    </row>
    <row r="30" spans="1:3" ht="16.5" thickTop="1" thickBot="1" x14ac:dyDescent="0.3">
      <c r="A30" s="4" t="s">
        <v>95</v>
      </c>
      <c r="B30">
        <v>100</v>
      </c>
      <c r="C30">
        <f>15*1200/(15*12+26+96)</f>
        <v>59.602649006622514</v>
      </c>
    </row>
    <row r="31" spans="1:3" ht="16.5" thickTop="1" thickBot="1" x14ac:dyDescent="0.3">
      <c r="A31" s="4" t="s">
        <v>100</v>
      </c>
      <c r="B31">
        <v>100</v>
      </c>
      <c r="C31">
        <f>900*12/(9*12+6+48)</f>
        <v>66.666666666666671</v>
      </c>
    </row>
    <row r="32" spans="1:3" ht="16.5" thickTop="1" thickBot="1" x14ac:dyDescent="0.3">
      <c r="A32" s="4" t="s">
        <v>117</v>
      </c>
      <c r="B32">
        <v>100</v>
      </c>
      <c r="C32">
        <f>12*12*100/(12*12+20+32)</f>
        <v>73.469387755102048</v>
      </c>
    </row>
    <row r="33" spans="1:3" ht="16.5" thickTop="1" thickBot="1" x14ac:dyDescent="0.3">
      <c r="A33" t="s">
        <v>109</v>
      </c>
      <c r="B33" s="22">
        <v>100</v>
      </c>
      <c r="C33" s="23">
        <v>73.2</v>
      </c>
    </row>
    <row r="34" spans="1:3" ht="15.75" thickBot="1" x14ac:dyDescent="0.3">
      <c r="A34" t="s">
        <v>102</v>
      </c>
      <c r="B34" s="22">
        <v>100</v>
      </c>
      <c r="C34" s="22">
        <v>70</v>
      </c>
    </row>
    <row r="35" spans="1:3" ht="15.75" thickBot="1" x14ac:dyDescent="0.3">
      <c r="A35" s="7" t="s">
        <v>65</v>
      </c>
      <c r="B35" s="22">
        <v>100</v>
      </c>
      <c r="C35" s="22">
        <v>55.1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00EE-7E31-4E4D-B4DE-63DB5B303B1B}">
  <dimension ref="A1:C33"/>
  <sheetViews>
    <sheetView workbookViewId="0">
      <selection activeCell="B21" sqref="B21"/>
    </sheetView>
  </sheetViews>
  <sheetFormatPr defaultRowHeight="15" x14ac:dyDescent="0.25"/>
  <cols>
    <col min="1" max="1" width="28" bestFit="1" customWidth="1"/>
  </cols>
  <sheetData>
    <row r="1" spans="1:3" ht="15.75" thickBot="1" x14ac:dyDescent="0.3">
      <c r="A1" t="s">
        <v>147</v>
      </c>
      <c r="B1" t="s">
        <v>144</v>
      </c>
      <c r="C1" t="s">
        <v>145</v>
      </c>
    </row>
    <row r="2" spans="1:3" ht="27" thickBot="1" x14ac:dyDescent="0.3">
      <c r="A2" s="2" t="s">
        <v>132</v>
      </c>
      <c r="B2">
        <v>0</v>
      </c>
      <c r="C2">
        <v>0</v>
      </c>
    </row>
    <row r="3" spans="1:3" ht="36.75" thickBot="1" x14ac:dyDescent="0.4">
      <c r="A3" s="19" t="s">
        <v>130</v>
      </c>
      <c r="B3">
        <v>0</v>
      </c>
      <c r="C3">
        <v>0</v>
      </c>
    </row>
    <row r="4" spans="1:3" ht="37.5" thickTop="1" thickBot="1" x14ac:dyDescent="0.4">
      <c r="A4" s="19" t="s">
        <v>131</v>
      </c>
      <c r="B4">
        <v>0</v>
      </c>
      <c r="C4">
        <v>0</v>
      </c>
    </row>
    <row r="5" spans="1:3" ht="15.75" thickTop="1" x14ac:dyDescent="0.25">
      <c r="A5" s="7" t="s">
        <v>134</v>
      </c>
      <c r="B5">
        <v>0</v>
      </c>
      <c r="C5">
        <v>0</v>
      </c>
    </row>
    <row r="6" spans="1:3" ht="36.75" thickBot="1" x14ac:dyDescent="0.4">
      <c r="A6" s="18" t="s">
        <v>128</v>
      </c>
      <c r="B6">
        <v>0</v>
      </c>
      <c r="C6">
        <v>0</v>
      </c>
    </row>
    <row r="7" spans="1:3" ht="54.75" thickBot="1" x14ac:dyDescent="0.4">
      <c r="A7" s="20" t="s">
        <v>129</v>
      </c>
      <c r="B7">
        <v>0</v>
      </c>
      <c r="C7">
        <v>0</v>
      </c>
    </row>
    <row r="8" spans="1:3" ht="15.75" thickBot="1" x14ac:dyDescent="0.3">
      <c r="A8" s="6" t="s">
        <v>140</v>
      </c>
      <c r="B8">
        <v>0</v>
      </c>
      <c r="C8">
        <v>0</v>
      </c>
    </row>
    <row r="9" spans="1:3" ht="36.75" thickBot="1" x14ac:dyDescent="0.4">
      <c r="A9" s="17" t="s">
        <v>133</v>
      </c>
      <c r="B9">
        <v>0</v>
      </c>
      <c r="C9">
        <v>0</v>
      </c>
    </row>
    <row r="10" spans="1:3" ht="18" x14ac:dyDescent="0.35">
      <c r="A10" s="3" t="s">
        <v>135</v>
      </c>
      <c r="B10">
        <v>0</v>
      </c>
      <c r="C10">
        <v>0</v>
      </c>
    </row>
    <row r="11" spans="1:3" ht="36" x14ac:dyDescent="0.35">
      <c r="A11" s="3" t="s">
        <v>136</v>
      </c>
      <c r="B11">
        <v>0</v>
      </c>
      <c r="C11">
        <v>0</v>
      </c>
    </row>
    <row r="12" spans="1:3" x14ac:dyDescent="0.25">
      <c r="A12" t="s">
        <v>139</v>
      </c>
      <c r="B12">
        <v>0</v>
      </c>
      <c r="C12">
        <v>0</v>
      </c>
    </row>
    <row r="13" spans="1:3" x14ac:dyDescent="0.25">
      <c r="A13" t="s">
        <v>140</v>
      </c>
      <c r="B13">
        <v>0</v>
      </c>
      <c r="C13">
        <v>0</v>
      </c>
    </row>
    <row r="14" spans="1:3" x14ac:dyDescent="0.25">
      <c r="A14" t="s">
        <v>141</v>
      </c>
      <c r="B14">
        <v>0</v>
      </c>
      <c r="C14">
        <v>0</v>
      </c>
    </row>
    <row r="15" spans="1:3" ht="15.75" thickBot="1" x14ac:dyDescent="0.3">
      <c r="A15" t="s">
        <v>142</v>
      </c>
      <c r="B15">
        <v>0</v>
      </c>
      <c r="C15">
        <v>0</v>
      </c>
    </row>
    <row r="16" spans="1:3" ht="15.75" thickBot="1" x14ac:dyDescent="0.3">
      <c r="A16" s="4"/>
    </row>
    <row r="17" spans="1:3" ht="16.5" thickTop="1" thickBot="1" x14ac:dyDescent="0.3">
      <c r="A17" s="15"/>
      <c r="B17" s="23"/>
      <c r="C17" s="23"/>
    </row>
    <row r="18" spans="1:3" ht="16.5" thickTop="1" thickBot="1" x14ac:dyDescent="0.3">
      <c r="A18" s="4"/>
      <c r="B18" s="22"/>
      <c r="C18" s="22"/>
    </row>
    <row r="19" spans="1:3" ht="16.5" thickTop="1" thickBot="1" x14ac:dyDescent="0.3">
      <c r="A19" s="4"/>
      <c r="B19" s="29"/>
      <c r="C19" s="29"/>
    </row>
    <row r="20" spans="1:3" ht="16.5" thickTop="1" thickBot="1" x14ac:dyDescent="0.3">
      <c r="A20" s="4"/>
      <c r="B20" s="25"/>
      <c r="C20" s="26"/>
    </row>
    <row r="21" spans="1:3" ht="18" thickTop="1" thickBot="1" x14ac:dyDescent="0.3">
      <c r="A21" s="4"/>
      <c r="B21" s="22"/>
      <c r="C21" s="37"/>
    </row>
    <row r="22" spans="1:3" ht="18" thickTop="1" thickBot="1" x14ac:dyDescent="0.3">
      <c r="A22" s="11"/>
      <c r="B22" s="38"/>
      <c r="C22" s="38"/>
    </row>
    <row r="23" spans="1:3" ht="18" thickTop="1" thickBot="1" x14ac:dyDescent="0.3">
      <c r="A23" s="11"/>
      <c r="B23" s="39"/>
      <c r="C23" s="39"/>
    </row>
    <row r="24" spans="1:3" ht="16.5" thickTop="1" thickBot="1" x14ac:dyDescent="0.3">
      <c r="A24" s="4"/>
      <c r="B24" s="38"/>
      <c r="C24" s="38"/>
    </row>
    <row r="25" spans="1:3" ht="16.5" thickTop="1" thickBot="1" x14ac:dyDescent="0.3">
      <c r="A25" s="4"/>
      <c r="B25" s="39"/>
      <c r="C25" s="39"/>
    </row>
    <row r="26" spans="1:3" ht="16.5" thickTop="1" thickBot="1" x14ac:dyDescent="0.3">
      <c r="A26" s="4"/>
      <c r="B26" s="38"/>
      <c r="C26" s="38"/>
    </row>
    <row r="27" spans="1:3" ht="16.5" thickTop="1" thickBot="1" x14ac:dyDescent="0.3">
      <c r="A27" s="4"/>
      <c r="B27" s="40"/>
      <c r="C27" s="40"/>
    </row>
    <row r="28" spans="1:3" ht="16.5" thickTop="1" thickBot="1" x14ac:dyDescent="0.3">
      <c r="A28" s="14"/>
      <c r="B28" s="38"/>
      <c r="C28" s="38"/>
    </row>
    <row r="29" spans="1:3" ht="15.75" thickBot="1" x14ac:dyDescent="0.3">
      <c r="A29" s="4"/>
      <c r="B29" s="40"/>
      <c r="C29" s="40"/>
    </row>
    <row r="30" spans="1:3" ht="16.5" thickTop="1" thickBot="1" x14ac:dyDescent="0.3">
      <c r="A30" s="4"/>
    </row>
    <row r="31" spans="1:3" ht="16.5" thickTop="1" thickBot="1" x14ac:dyDescent="0.3">
      <c r="A31" s="4"/>
    </row>
    <row r="32" spans="1:3" ht="16.5" thickTop="1" thickBot="1" x14ac:dyDescent="0.3">
      <c r="A32" s="4"/>
    </row>
    <row r="33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E9F1-D52F-470C-8B8A-7D561633E4BB}">
  <dimension ref="A1:G194"/>
  <sheetViews>
    <sheetView tabSelected="1" topLeftCell="B133" workbookViewId="0">
      <selection activeCell="E150" sqref="E150:F150"/>
    </sheetView>
  </sheetViews>
  <sheetFormatPr defaultRowHeight="15" x14ac:dyDescent="0.25"/>
  <cols>
    <col min="2" max="2" width="64.5703125" bestFit="1" customWidth="1"/>
    <col min="3" max="3" width="16.140625" customWidth="1"/>
    <col min="6" max="6" width="7.7109375" customWidth="1"/>
  </cols>
  <sheetData>
    <row r="1" spans="1:6" ht="18.75" thickBot="1" x14ac:dyDescent="0.4">
      <c r="A1" t="s">
        <v>0</v>
      </c>
      <c r="B1" s="42" t="s">
        <v>147</v>
      </c>
      <c r="C1" t="s">
        <v>1</v>
      </c>
      <c r="D1" t="s">
        <v>146</v>
      </c>
      <c r="E1" t="s">
        <v>144</v>
      </c>
      <c r="F1" t="s">
        <v>145</v>
      </c>
    </row>
    <row r="2" spans="1:6" x14ac:dyDescent="0.25">
      <c r="A2">
        <v>0</v>
      </c>
      <c r="B2" t="s">
        <v>31</v>
      </c>
      <c r="C2" t="s">
        <v>40</v>
      </c>
      <c r="D2">
        <v>-3.09</v>
      </c>
      <c r="E2">
        <v>94</v>
      </c>
      <c r="F2" s="10">
        <v>85.714285709999999</v>
      </c>
    </row>
    <row r="3" spans="1:6" x14ac:dyDescent="0.25">
      <c r="A3">
        <v>1</v>
      </c>
      <c r="B3" t="s">
        <v>28</v>
      </c>
      <c r="C3" t="s">
        <v>40</v>
      </c>
    </row>
    <row r="4" spans="1:6" ht="15.75" thickBot="1" x14ac:dyDescent="0.3">
      <c r="A4">
        <v>2</v>
      </c>
      <c r="B4" t="s">
        <v>161</v>
      </c>
      <c r="C4" t="s">
        <v>40</v>
      </c>
      <c r="D4">
        <v>2.36</v>
      </c>
      <c r="E4">
        <v>0</v>
      </c>
      <c r="F4">
        <v>85.714290000000005</v>
      </c>
    </row>
    <row r="5" spans="1:6" ht="15.75" thickBot="1" x14ac:dyDescent="0.3">
      <c r="A5">
        <v>3</v>
      </c>
      <c r="B5" s="2" t="s">
        <v>30</v>
      </c>
      <c r="C5" t="s">
        <v>40</v>
      </c>
      <c r="D5" s="21">
        <v>3.97</v>
      </c>
    </row>
    <row r="6" spans="1:6" ht="15.75" thickBot="1" x14ac:dyDescent="0.3">
      <c r="A6">
        <v>4</v>
      </c>
      <c r="B6" s="6" t="s">
        <v>36</v>
      </c>
      <c r="C6" t="s">
        <v>40</v>
      </c>
      <c r="D6" s="23">
        <v>6.71</v>
      </c>
      <c r="E6" s="22">
        <v>0</v>
      </c>
      <c r="F6" s="22">
        <v>62.86</v>
      </c>
    </row>
    <row r="7" spans="1:6" ht="15.75" thickBot="1" x14ac:dyDescent="0.3">
      <c r="A7">
        <v>5</v>
      </c>
      <c r="B7" t="s">
        <v>25</v>
      </c>
      <c r="C7" t="s">
        <v>40</v>
      </c>
      <c r="D7" s="23">
        <v>6.71</v>
      </c>
      <c r="E7" s="22">
        <v>0</v>
      </c>
      <c r="F7" s="22">
        <v>62.86</v>
      </c>
    </row>
    <row r="8" spans="1:6" ht="15.75" thickBot="1" x14ac:dyDescent="0.3">
      <c r="A8">
        <v>6</v>
      </c>
      <c r="B8" t="s">
        <v>143</v>
      </c>
      <c r="C8" t="s">
        <v>40</v>
      </c>
      <c r="D8" s="23">
        <v>6.71</v>
      </c>
      <c r="E8" s="22">
        <v>0</v>
      </c>
      <c r="F8" s="22">
        <v>62.86</v>
      </c>
    </row>
    <row r="9" spans="1:6" ht="15.75" thickBot="1" x14ac:dyDescent="0.3">
      <c r="A9">
        <v>7</v>
      </c>
      <c r="B9" s="7" t="s">
        <v>37</v>
      </c>
      <c r="C9" t="s">
        <v>40</v>
      </c>
      <c r="D9" s="22">
        <v>3.97</v>
      </c>
      <c r="E9" s="24">
        <v>64</v>
      </c>
      <c r="F9" s="23">
        <v>55.76</v>
      </c>
    </row>
    <row r="10" spans="1:6" ht="15.75" thickBot="1" x14ac:dyDescent="0.3">
      <c r="A10">
        <v>8</v>
      </c>
      <c r="B10" t="s">
        <v>20</v>
      </c>
      <c r="C10" t="s">
        <v>40</v>
      </c>
    </row>
    <row r="11" spans="1:6" ht="15.75" thickBot="1" x14ac:dyDescent="0.3">
      <c r="A11">
        <v>9</v>
      </c>
      <c r="B11" t="s">
        <v>34</v>
      </c>
      <c r="C11" t="s">
        <v>40</v>
      </c>
      <c r="D11">
        <v>3.97</v>
      </c>
      <c r="E11">
        <f>(55+85)/2</f>
        <v>70</v>
      </c>
      <c r="F11" s="23">
        <v>55.76</v>
      </c>
    </row>
    <row r="12" spans="1:6" ht="15.75" thickBot="1" x14ac:dyDescent="0.3">
      <c r="A12">
        <v>10</v>
      </c>
      <c r="B12" t="s">
        <v>21</v>
      </c>
      <c r="C12" t="s">
        <v>40</v>
      </c>
      <c r="D12">
        <v>3.97</v>
      </c>
      <c r="E12">
        <f>(55+85)/2</f>
        <v>70</v>
      </c>
      <c r="F12" s="23">
        <v>56.76</v>
      </c>
    </row>
    <row r="13" spans="1:6" ht="15.75" thickBot="1" x14ac:dyDescent="0.3">
      <c r="A13">
        <v>11</v>
      </c>
      <c r="B13" t="s">
        <v>32</v>
      </c>
      <c r="C13" t="s">
        <v>40</v>
      </c>
      <c r="D13">
        <v>8.0299999999999994</v>
      </c>
      <c r="E13" s="22">
        <v>36</v>
      </c>
      <c r="F13" s="23">
        <v>45.88</v>
      </c>
    </row>
    <row r="14" spans="1:6" ht="15.75" thickBot="1" x14ac:dyDescent="0.3">
      <c r="A14">
        <v>12</v>
      </c>
      <c r="B14" t="s">
        <v>22</v>
      </c>
      <c r="C14" t="s">
        <v>40</v>
      </c>
      <c r="D14">
        <v>3.1</v>
      </c>
      <c r="E14" s="22">
        <v>0</v>
      </c>
      <c r="F14" s="22">
        <v>63.08</v>
      </c>
    </row>
    <row r="15" spans="1:6" ht="15.75" thickBot="1" x14ac:dyDescent="0.3">
      <c r="A15">
        <v>13</v>
      </c>
      <c r="B15" s="7" t="s">
        <v>35</v>
      </c>
      <c r="C15" t="s">
        <v>40</v>
      </c>
      <c r="D15">
        <v>0.36</v>
      </c>
      <c r="E15" s="23">
        <v>100</v>
      </c>
      <c r="F15" s="22">
        <v>55.81</v>
      </c>
    </row>
    <row r="16" spans="1:6" ht="15.75" thickBot="1" x14ac:dyDescent="0.3">
      <c r="A16">
        <v>14</v>
      </c>
      <c r="B16" t="s">
        <v>17</v>
      </c>
      <c r="C16" t="s">
        <v>40</v>
      </c>
      <c r="D16">
        <v>0.36</v>
      </c>
      <c r="E16" s="23">
        <v>100</v>
      </c>
      <c r="F16" s="22">
        <v>55.81</v>
      </c>
    </row>
    <row r="17" spans="1:6" ht="15.75" thickBot="1" x14ac:dyDescent="0.3">
      <c r="A17">
        <v>15</v>
      </c>
      <c r="B17" t="s">
        <v>16</v>
      </c>
      <c r="C17" t="s">
        <v>40</v>
      </c>
      <c r="D17">
        <v>0.36</v>
      </c>
      <c r="E17" s="23">
        <v>100</v>
      </c>
      <c r="F17" s="22">
        <v>55.81</v>
      </c>
    </row>
    <row r="18" spans="1:6" ht="15.75" thickBot="1" x14ac:dyDescent="0.3">
      <c r="A18">
        <v>16</v>
      </c>
      <c r="B18" t="s">
        <v>15</v>
      </c>
      <c r="C18" t="s">
        <v>40</v>
      </c>
      <c r="D18">
        <v>0.36</v>
      </c>
      <c r="E18" s="23">
        <v>100</v>
      </c>
      <c r="F18" s="22">
        <v>55.81</v>
      </c>
    </row>
    <row r="19" spans="1:6" ht="15.75" thickBot="1" x14ac:dyDescent="0.3">
      <c r="A19">
        <v>17</v>
      </c>
      <c r="B19" t="s">
        <v>18</v>
      </c>
      <c r="C19" t="s">
        <v>40</v>
      </c>
      <c r="D19" s="22">
        <v>4.08</v>
      </c>
      <c r="E19" s="22">
        <v>100</v>
      </c>
      <c r="F19" s="23">
        <v>55.96</v>
      </c>
    </row>
    <row r="20" spans="1:6" ht="15.75" thickBot="1" x14ac:dyDescent="0.3">
      <c r="A20">
        <v>18</v>
      </c>
      <c r="B20" t="s">
        <v>19</v>
      </c>
      <c r="C20" t="s">
        <v>40</v>
      </c>
      <c r="D20" s="22">
        <v>4.08</v>
      </c>
      <c r="E20" s="22">
        <v>100</v>
      </c>
      <c r="F20" s="23">
        <v>55.96</v>
      </c>
    </row>
    <row r="21" spans="1:6" ht="15.75" thickBot="1" x14ac:dyDescent="0.3">
      <c r="A21">
        <v>19</v>
      </c>
      <c r="B21" t="s">
        <v>38</v>
      </c>
      <c r="C21" t="s">
        <v>40</v>
      </c>
      <c r="D21" s="22">
        <v>0.56000000000000005</v>
      </c>
      <c r="E21" s="22">
        <v>100</v>
      </c>
      <c r="F21" s="22">
        <v>49.96</v>
      </c>
    </row>
    <row r="22" spans="1:6" ht="15.75" thickBot="1" x14ac:dyDescent="0.3">
      <c r="A22">
        <v>20</v>
      </c>
      <c r="B22" t="s">
        <v>13</v>
      </c>
      <c r="C22" t="s">
        <v>40</v>
      </c>
      <c r="D22" s="22">
        <v>0.56000000000000005</v>
      </c>
      <c r="E22" s="22">
        <v>100</v>
      </c>
      <c r="F22" s="22">
        <v>49.96</v>
      </c>
    </row>
    <row r="23" spans="1:6" ht="15.75" thickBot="1" x14ac:dyDescent="0.3">
      <c r="A23">
        <v>21</v>
      </c>
      <c r="B23" t="s">
        <v>6</v>
      </c>
      <c r="C23" t="s">
        <v>40</v>
      </c>
      <c r="D23" s="22">
        <v>0.56000000000000005</v>
      </c>
      <c r="E23" s="22">
        <v>100</v>
      </c>
      <c r="F23" s="22">
        <v>49.96</v>
      </c>
    </row>
    <row r="24" spans="1:6" ht="15.75" thickBot="1" x14ac:dyDescent="0.3">
      <c r="A24">
        <v>22</v>
      </c>
      <c r="B24" t="s">
        <v>5</v>
      </c>
      <c r="C24" t="s">
        <v>40</v>
      </c>
      <c r="D24" s="22">
        <v>0.56000000000000005</v>
      </c>
      <c r="E24" s="22">
        <v>100</v>
      </c>
      <c r="F24" s="22">
        <v>49.96</v>
      </c>
    </row>
    <row r="25" spans="1:6" ht="15.75" thickBot="1" x14ac:dyDescent="0.3">
      <c r="A25">
        <v>23</v>
      </c>
      <c r="B25" t="s">
        <v>3</v>
      </c>
      <c r="C25" t="s">
        <v>40</v>
      </c>
      <c r="D25" s="22">
        <v>0.56000000000000005</v>
      </c>
      <c r="E25" s="22">
        <v>100</v>
      </c>
      <c r="F25" s="22">
        <v>49.96</v>
      </c>
    </row>
    <row r="26" spans="1:6" ht="15.75" thickBot="1" x14ac:dyDescent="0.3">
      <c r="A26">
        <v>24</v>
      </c>
      <c r="B26" t="s">
        <v>4</v>
      </c>
      <c r="C26" t="s">
        <v>40</v>
      </c>
      <c r="D26" s="22">
        <v>0.56000000000000005</v>
      </c>
      <c r="E26" s="22">
        <v>100</v>
      </c>
      <c r="F26" s="22">
        <v>49.96</v>
      </c>
    </row>
    <row r="27" spans="1:6" ht="15.75" thickBot="1" x14ac:dyDescent="0.3">
      <c r="A27">
        <v>25</v>
      </c>
      <c r="B27" t="s">
        <v>8</v>
      </c>
      <c r="C27" t="s">
        <v>40</v>
      </c>
      <c r="D27" s="22">
        <v>0.56000000000000005</v>
      </c>
      <c r="E27" s="22">
        <v>100</v>
      </c>
      <c r="F27" s="22">
        <v>49.96</v>
      </c>
    </row>
    <row r="28" spans="1:6" ht="15.75" thickBot="1" x14ac:dyDescent="0.3">
      <c r="A28">
        <v>26</v>
      </c>
      <c r="B28" t="s">
        <v>9</v>
      </c>
      <c r="C28" t="s">
        <v>40</v>
      </c>
      <c r="D28" s="22">
        <v>0.56000000000000005</v>
      </c>
      <c r="E28" s="22">
        <v>100</v>
      </c>
      <c r="F28" s="22">
        <v>49.96</v>
      </c>
    </row>
    <row r="29" spans="1:6" ht="15.75" thickBot="1" x14ac:dyDescent="0.3">
      <c r="A29">
        <v>27</v>
      </c>
      <c r="B29" t="s">
        <v>12</v>
      </c>
      <c r="C29" t="s">
        <v>40</v>
      </c>
      <c r="D29" s="22">
        <v>0.56000000000000005</v>
      </c>
      <c r="E29" s="22">
        <v>100</v>
      </c>
      <c r="F29" s="22">
        <v>49.96</v>
      </c>
    </row>
    <row r="30" spans="1:6" ht="15.75" thickBot="1" x14ac:dyDescent="0.3">
      <c r="A30">
        <v>28</v>
      </c>
      <c r="B30" s="7" t="s">
        <v>33</v>
      </c>
      <c r="C30" t="s">
        <v>40</v>
      </c>
      <c r="D30" s="22">
        <v>0.56000000000000005</v>
      </c>
      <c r="E30" s="22">
        <v>100</v>
      </c>
      <c r="F30" s="22">
        <v>49.96</v>
      </c>
    </row>
    <row r="31" spans="1:6" ht="15.75" thickBot="1" x14ac:dyDescent="0.3">
      <c r="A31">
        <v>29</v>
      </c>
      <c r="B31" t="s">
        <v>7</v>
      </c>
      <c r="C31" t="s">
        <v>40</v>
      </c>
      <c r="D31" s="22">
        <v>0.56000000000000005</v>
      </c>
      <c r="E31" s="22">
        <v>100</v>
      </c>
      <c r="F31" s="22">
        <v>49.96</v>
      </c>
    </row>
    <row r="32" spans="1:6" ht="15.75" thickBot="1" x14ac:dyDescent="0.3">
      <c r="A32">
        <v>30</v>
      </c>
      <c r="B32" t="s">
        <v>10</v>
      </c>
      <c r="C32" t="s">
        <v>40</v>
      </c>
      <c r="D32" s="22">
        <v>0.56000000000000005</v>
      </c>
      <c r="E32" s="22">
        <v>100</v>
      </c>
      <c r="F32" s="22">
        <v>49.96</v>
      </c>
    </row>
    <row r="33" spans="1:6" ht="15.75" thickBot="1" x14ac:dyDescent="0.3">
      <c r="A33">
        <v>31</v>
      </c>
      <c r="B33" t="s">
        <v>11</v>
      </c>
      <c r="C33" t="s">
        <v>40</v>
      </c>
      <c r="D33" s="22">
        <v>0.56000000000000005</v>
      </c>
      <c r="E33" s="22">
        <v>100</v>
      </c>
      <c r="F33" s="22">
        <v>49.96</v>
      </c>
    </row>
    <row r="34" spans="1:6" ht="16.5" thickTop="1" thickBot="1" x14ac:dyDescent="0.3">
      <c r="A34">
        <v>32</v>
      </c>
      <c r="B34" s="9" t="s">
        <v>14</v>
      </c>
      <c r="C34" t="s">
        <v>40</v>
      </c>
      <c r="D34" s="22">
        <v>0.56000000000000005</v>
      </c>
      <c r="E34" s="22">
        <v>100</v>
      </c>
      <c r="F34" s="22">
        <v>49.96</v>
      </c>
    </row>
    <row r="35" spans="1:6" ht="15.75" thickTop="1" x14ac:dyDescent="0.25">
      <c r="A35">
        <v>33</v>
      </c>
      <c r="B35" s="5" t="s">
        <v>26</v>
      </c>
      <c r="C35" t="s">
        <v>40</v>
      </c>
    </row>
    <row r="36" spans="1:6" x14ac:dyDescent="0.25">
      <c r="A36">
        <v>34</v>
      </c>
      <c r="B36" t="s">
        <v>24</v>
      </c>
      <c r="C36" t="s">
        <v>40</v>
      </c>
      <c r="E36" s="24">
        <v>0</v>
      </c>
      <c r="F36">
        <f>2400/(12+16+12+4)</f>
        <v>54.545454545454547</v>
      </c>
    </row>
    <row r="37" spans="1:6" x14ac:dyDescent="0.25">
      <c r="A37">
        <v>35</v>
      </c>
      <c r="B37" t="s">
        <v>23</v>
      </c>
      <c r="C37" t="s">
        <v>40</v>
      </c>
      <c r="E37" s="24">
        <v>0</v>
      </c>
      <c r="F37">
        <f>2400/(12+16+12+4)</f>
        <v>54.545454545454547</v>
      </c>
    </row>
    <row r="38" spans="1:6" ht="15.75" thickBot="1" x14ac:dyDescent="0.3">
      <c r="A38">
        <v>36</v>
      </c>
      <c r="B38" s="7" t="s">
        <v>39</v>
      </c>
      <c r="C38" t="s">
        <v>40</v>
      </c>
    </row>
    <row r="39" spans="1:6" ht="15.75" thickBot="1" x14ac:dyDescent="0.3">
      <c r="A39">
        <v>37</v>
      </c>
      <c r="B39" t="s">
        <v>166</v>
      </c>
      <c r="C39" t="s">
        <v>40</v>
      </c>
      <c r="D39" s="22">
        <v>3.46</v>
      </c>
      <c r="E39" s="22">
        <v>0</v>
      </c>
      <c r="F39" s="22">
        <v>85.71</v>
      </c>
    </row>
    <row r="40" spans="1:6" ht="15.75" thickBot="1" x14ac:dyDescent="0.3">
      <c r="A40">
        <v>38</v>
      </c>
      <c r="B40" t="s">
        <v>41</v>
      </c>
      <c r="C40" t="s">
        <v>92</v>
      </c>
      <c r="D40" s="25">
        <v>0.19</v>
      </c>
      <c r="E40" s="25">
        <v>100</v>
      </c>
      <c r="F40" s="26">
        <v>44.4</v>
      </c>
    </row>
    <row r="41" spans="1:6" ht="15.75" thickBot="1" x14ac:dyDescent="0.3">
      <c r="A41">
        <v>39</v>
      </c>
      <c r="B41" t="s">
        <v>42</v>
      </c>
      <c r="C41" t="s">
        <v>92</v>
      </c>
      <c r="D41" s="25">
        <v>0.19</v>
      </c>
      <c r="E41" s="25">
        <v>100</v>
      </c>
      <c r="F41" s="26">
        <v>44.4</v>
      </c>
    </row>
    <row r="42" spans="1:6" ht="15.75" thickBot="1" x14ac:dyDescent="0.3">
      <c r="A42">
        <v>40</v>
      </c>
      <c r="B42" t="s">
        <v>43</v>
      </c>
      <c r="C42" t="s">
        <v>92</v>
      </c>
      <c r="D42" s="25">
        <v>0.19</v>
      </c>
      <c r="E42" s="25">
        <v>100</v>
      </c>
      <c r="F42" s="26">
        <v>44.4</v>
      </c>
    </row>
    <row r="43" spans="1:6" ht="15.75" thickBot="1" x14ac:dyDescent="0.3">
      <c r="A43">
        <v>41</v>
      </c>
      <c r="B43" t="s">
        <v>44</v>
      </c>
      <c r="C43" t="s">
        <v>92</v>
      </c>
      <c r="E43" s="22">
        <v>100</v>
      </c>
      <c r="F43" s="22">
        <v>38.1</v>
      </c>
    </row>
    <row r="44" spans="1:6" ht="15.75" thickBot="1" x14ac:dyDescent="0.3">
      <c r="A44">
        <v>42</v>
      </c>
      <c r="B44" t="s">
        <v>45</v>
      </c>
      <c r="C44" t="s">
        <v>92</v>
      </c>
      <c r="D44" s="22">
        <v>0.89</v>
      </c>
      <c r="E44" s="22">
        <v>100</v>
      </c>
      <c r="F44" s="22">
        <v>44.4</v>
      </c>
    </row>
    <row r="45" spans="1:6" ht="15.75" thickBot="1" x14ac:dyDescent="0.3">
      <c r="A45">
        <v>43</v>
      </c>
      <c r="B45" t="s">
        <v>46</v>
      </c>
      <c r="C45" t="s">
        <v>92</v>
      </c>
      <c r="D45" s="22">
        <v>0.89</v>
      </c>
      <c r="E45" s="22">
        <v>100</v>
      </c>
      <c r="F45" s="22">
        <v>44.4</v>
      </c>
    </row>
    <row r="46" spans="1:6" ht="15.75" thickBot="1" x14ac:dyDescent="0.3">
      <c r="A46">
        <v>44</v>
      </c>
      <c r="B46" t="s">
        <v>47</v>
      </c>
      <c r="C46" t="s">
        <v>92</v>
      </c>
      <c r="D46" s="22">
        <v>0.89</v>
      </c>
      <c r="E46" s="22">
        <v>100</v>
      </c>
      <c r="F46" s="22">
        <v>44.4</v>
      </c>
    </row>
    <row r="47" spans="1:6" ht="15.75" thickBot="1" x14ac:dyDescent="0.3">
      <c r="A47">
        <v>45</v>
      </c>
      <c r="B47" t="s">
        <v>48</v>
      </c>
      <c r="C47" t="s">
        <v>92</v>
      </c>
      <c r="D47" s="25">
        <v>0.19</v>
      </c>
      <c r="E47" s="25">
        <v>100</v>
      </c>
      <c r="F47" s="26">
        <v>44.4</v>
      </c>
    </row>
    <row r="48" spans="1:6" ht="15.75" thickBot="1" x14ac:dyDescent="0.3">
      <c r="A48">
        <v>46</v>
      </c>
      <c r="B48" t="s">
        <v>49</v>
      </c>
      <c r="C48" t="s">
        <v>92</v>
      </c>
      <c r="D48" s="27">
        <v>12.2</v>
      </c>
      <c r="E48" s="28">
        <v>100</v>
      </c>
      <c r="F48" s="28">
        <v>39</v>
      </c>
    </row>
    <row r="49" spans="1:6" ht="15.75" thickBot="1" x14ac:dyDescent="0.3">
      <c r="A49">
        <v>47</v>
      </c>
      <c r="B49" t="s">
        <v>50</v>
      </c>
      <c r="C49" t="s">
        <v>92</v>
      </c>
      <c r="D49" s="22">
        <v>0.89</v>
      </c>
      <c r="E49" s="22">
        <v>100</v>
      </c>
      <c r="F49" s="22">
        <v>44.4</v>
      </c>
    </row>
    <row r="50" spans="1:6" ht="15.75" thickBot="1" x14ac:dyDescent="0.3">
      <c r="A50">
        <v>48</v>
      </c>
      <c r="B50" t="s">
        <v>51</v>
      </c>
      <c r="C50" t="s">
        <v>92</v>
      </c>
      <c r="E50" s="22">
        <v>100</v>
      </c>
      <c r="F50" s="22">
        <v>44.4</v>
      </c>
    </row>
    <row r="51" spans="1:6" ht="15.75" thickBot="1" x14ac:dyDescent="0.3">
      <c r="A51">
        <v>49</v>
      </c>
      <c r="B51" t="s">
        <v>52</v>
      </c>
      <c r="C51" t="s">
        <v>92</v>
      </c>
      <c r="E51" s="22">
        <v>100</v>
      </c>
      <c r="F51" s="22">
        <v>44.4</v>
      </c>
    </row>
    <row r="52" spans="1:6" ht="15.75" thickBot="1" x14ac:dyDescent="0.3">
      <c r="A52">
        <v>50</v>
      </c>
      <c r="B52" t="s">
        <v>53</v>
      </c>
      <c r="C52" t="s">
        <v>92</v>
      </c>
      <c r="E52" s="28">
        <v>100</v>
      </c>
      <c r="F52">
        <f>(0.77*F69+0.23*F107)</f>
        <v>47.2699</v>
      </c>
    </row>
    <row r="53" spans="1:6" ht="15.75" thickBot="1" x14ac:dyDescent="0.3">
      <c r="A53">
        <v>51</v>
      </c>
      <c r="B53" t="s">
        <v>54</v>
      </c>
      <c r="C53" t="s">
        <v>92</v>
      </c>
      <c r="D53" s="25">
        <v>2.09</v>
      </c>
      <c r="E53" s="25">
        <v>100</v>
      </c>
      <c r="F53" s="26">
        <v>41.945500000000003</v>
      </c>
    </row>
    <row r="54" spans="1:6" ht="15.75" thickBot="1" x14ac:dyDescent="0.3">
      <c r="A54">
        <v>52</v>
      </c>
      <c r="B54" t="s">
        <v>55</v>
      </c>
      <c r="C54" t="s">
        <v>92</v>
      </c>
      <c r="E54" s="22">
        <v>100</v>
      </c>
      <c r="F54" s="22">
        <v>44.4</v>
      </c>
    </row>
    <row r="55" spans="1:6" ht="15.75" thickBot="1" x14ac:dyDescent="0.3">
      <c r="A55">
        <v>53</v>
      </c>
      <c r="B55" t="s">
        <v>56</v>
      </c>
      <c r="C55" t="s">
        <v>92</v>
      </c>
      <c r="E55" s="25">
        <v>100</v>
      </c>
      <c r="F55" s="26">
        <v>44.4</v>
      </c>
    </row>
    <row r="56" spans="1:6" ht="15.75" thickBot="1" x14ac:dyDescent="0.3">
      <c r="A56">
        <v>54</v>
      </c>
      <c r="B56" t="s">
        <v>57</v>
      </c>
      <c r="C56" t="s">
        <v>92</v>
      </c>
      <c r="E56" s="25">
        <v>100</v>
      </c>
      <c r="F56" s="26">
        <v>44.4</v>
      </c>
    </row>
    <row r="57" spans="1:6" ht="15.75" thickBot="1" x14ac:dyDescent="0.3">
      <c r="A57">
        <v>55</v>
      </c>
      <c r="B57" t="s">
        <v>58</v>
      </c>
      <c r="C57" t="s">
        <v>92</v>
      </c>
      <c r="E57" s="22">
        <v>100</v>
      </c>
      <c r="F57" s="22">
        <v>64.3</v>
      </c>
    </row>
    <row r="58" spans="1:6" ht="15.75" thickBot="1" x14ac:dyDescent="0.3">
      <c r="A58">
        <v>56</v>
      </c>
      <c r="B58" t="s">
        <v>59</v>
      </c>
      <c r="C58" t="s">
        <v>92</v>
      </c>
      <c r="E58" s="22">
        <v>100</v>
      </c>
      <c r="F58" s="22">
        <v>64.3</v>
      </c>
    </row>
    <row r="59" spans="1:6" ht="15.75" thickBot="1" x14ac:dyDescent="0.3">
      <c r="A59">
        <v>57</v>
      </c>
      <c r="B59" t="s">
        <v>60</v>
      </c>
      <c r="C59" t="s">
        <v>92</v>
      </c>
      <c r="E59" s="24">
        <v>100</v>
      </c>
      <c r="F59">
        <f>5*1200/(5*12+8+64)</f>
        <v>45.454545454545453</v>
      </c>
    </row>
    <row r="60" spans="1:6" ht="15.75" thickBot="1" x14ac:dyDescent="0.3">
      <c r="A60">
        <v>58</v>
      </c>
      <c r="B60" t="s">
        <v>61</v>
      </c>
      <c r="C60" t="s">
        <v>92</v>
      </c>
      <c r="E60" s="22">
        <v>100</v>
      </c>
      <c r="F60" s="23">
        <v>72.27</v>
      </c>
    </row>
    <row r="61" spans="1:6" ht="15.75" thickBot="1" x14ac:dyDescent="0.3">
      <c r="A61">
        <v>59</v>
      </c>
      <c r="B61" t="s">
        <v>62</v>
      </c>
      <c r="C61" t="s">
        <v>92</v>
      </c>
      <c r="E61" s="22">
        <v>100</v>
      </c>
      <c r="F61" s="23">
        <v>38.340000000000003</v>
      </c>
    </row>
    <row r="62" spans="1:6" ht="15.75" thickBot="1" x14ac:dyDescent="0.3">
      <c r="A62">
        <v>60</v>
      </c>
      <c r="B62" t="s">
        <v>63</v>
      </c>
      <c r="C62" t="s">
        <v>92</v>
      </c>
      <c r="E62" s="29">
        <v>100</v>
      </c>
      <c r="F62" s="22">
        <v>42.41</v>
      </c>
    </row>
    <row r="63" spans="1:6" ht="15.75" thickBot="1" x14ac:dyDescent="0.3">
      <c r="A63">
        <v>61</v>
      </c>
      <c r="B63" t="s">
        <v>64</v>
      </c>
      <c r="C63" t="s">
        <v>92</v>
      </c>
      <c r="E63" s="22">
        <v>100</v>
      </c>
      <c r="F63" s="22">
        <v>91.5</v>
      </c>
    </row>
    <row r="64" spans="1:6" ht="15.75" thickBot="1" x14ac:dyDescent="0.3">
      <c r="A64">
        <v>62</v>
      </c>
      <c r="B64" t="s">
        <v>65</v>
      </c>
      <c r="C64" t="s">
        <v>92</v>
      </c>
      <c r="D64" s="22">
        <v>0.11</v>
      </c>
      <c r="E64" s="22">
        <v>100</v>
      </c>
      <c r="F64" s="22">
        <v>55.1</v>
      </c>
    </row>
    <row r="65" spans="1:6" ht="15.75" thickBot="1" x14ac:dyDescent="0.3">
      <c r="A65">
        <v>63</v>
      </c>
      <c r="B65" t="s">
        <v>66</v>
      </c>
      <c r="C65" t="s">
        <v>92</v>
      </c>
      <c r="E65" s="22">
        <v>100</v>
      </c>
      <c r="F65" s="23">
        <v>50</v>
      </c>
    </row>
    <row r="66" spans="1:6" ht="15.75" thickBot="1" x14ac:dyDescent="0.3">
      <c r="A66">
        <v>64</v>
      </c>
      <c r="B66" t="s">
        <v>67</v>
      </c>
      <c r="C66" t="s">
        <v>92</v>
      </c>
      <c r="D66" s="25">
        <v>0.11</v>
      </c>
      <c r="E66" s="25">
        <v>100</v>
      </c>
      <c r="F66" s="26">
        <v>44.04</v>
      </c>
    </row>
    <row r="67" spans="1:6" ht="15.75" thickBot="1" x14ac:dyDescent="0.3">
      <c r="A67">
        <v>65</v>
      </c>
      <c r="B67" t="s">
        <v>68</v>
      </c>
      <c r="C67" t="s">
        <v>92</v>
      </c>
      <c r="E67" s="22">
        <v>100</v>
      </c>
      <c r="F67" s="22">
        <v>58.465000000000003</v>
      </c>
    </row>
    <row r="68" spans="1:6" ht="15.75" thickBot="1" x14ac:dyDescent="0.3">
      <c r="A68">
        <v>66</v>
      </c>
      <c r="B68" t="s">
        <v>69</v>
      </c>
      <c r="C68" t="s">
        <v>92</v>
      </c>
      <c r="E68" s="22">
        <v>100</v>
      </c>
      <c r="F68" s="23">
        <v>50</v>
      </c>
    </row>
    <row r="69" spans="1:6" ht="15.75" thickBot="1" x14ac:dyDescent="0.3">
      <c r="A69">
        <v>67</v>
      </c>
      <c r="B69" t="s">
        <v>70</v>
      </c>
      <c r="C69" t="s">
        <v>92</v>
      </c>
      <c r="E69" s="28">
        <v>100</v>
      </c>
      <c r="F69">
        <v>50</v>
      </c>
    </row>
    <row r="70" spans="1:6" ht="15.75" thickBot="1" x14ac:dyDescent="0.3">
      <c r="A70">
        <v>68</v>
      </c>
      <c r="B70" t="s">
        <v>71</v>
      </c>
      <c r="C70" t="s">
        <v>92</v>
      </c>
      <c r="E70" s="30">
        <v>100</v>
      </c>
      <c r="F70" s="31">
        <v>50</v>
      </c>
    </row>
    <row r="71" spans="1:6" ht="15.75" thickBot="1" x14ac:dyDescent="0.3">
      <c r="A71">
        <v>69</v>
      </c>
      <c r="B71" t="s">
        <v>72</v>
      </c>
      <c r="C71" t="s">
        <v>92</v>
      </c>
      <c r="E71" s="22">
        <v>100</v>
      </c>
      <c r="F71" s="23">
        <v>44.71</v>
      </c>
    </row>
    <row r="72" spans="1:6" ht="15.75" thickBot="1" x14ac:dyDescent="0.3">
      <c r="A72">
        <v>70</v>
      </c>
      <c r="B72" t="s">
        <v>73</v>
      </c>
      <c r="C72" t="s">
        <v>92</v>
      </c>
      <c r="E72" s="22">
        <v>100</v>
      </c>
      <c r="F72" s="23">
        <v>44</v>
      </c>
    </row>
    <row r="73" spans="1:6" ht="15.75" thickBot="1" x14ac:dyDescent="0.3">
      <c r="A73">
        <v>71</v>
      </c>
      <c r="B73" t="s">
        <v>74</v>
      </c>
      <c r="C73" t="s">
        <v>92</v>
      </c>
      <c r="E73" s="23">
        <v>100</v>
      </c>
      <c r="F73" s="23">
        <v>50</v>
      </c>
    </row>
    <row r="74" spans="1:6" ht="15.75" thickBot="1" x14ac:dyDescent="0.3">
      <c r="A74">
        <v>72</v>
      </c>
      <c r="B74" t="s">
        <v>75</v>
      </c>
      <c r="C74" t="s">
        <v>92</v>
      </c>
      <c r="E74" s="29">
        <v>100</v>
      </c>
      <c r="F74" s="22">
        <v>33.6</v>
      </c>
    </row>
    <row r="75" spans="1:6" x14ac:dyDescent="0.25">
      <c r="A75">
        <v>73</v>
      </c>
      <c r="B75" t="s">
        <v>76</v>
      </c>
      <c r="C75" t="s">
        <v>92</v>
      </c>
    </row>
    <row r="76" spans="1:6" ht="15.75" thickBot="1" x14ac:dyDescent="0.3">
      <c r="A76">
        <v>74</v>
      </c>
      <c r="B76" t="s">
        <v>77</v>
      </c>
      <c r="C76" t="s">
        <v>92</v>
      </c>
      <c r="E76">
        <v>100</v>
      </c>
      <c r="F76" s="32">
        <v>50</v>
      </c>
    </row>
    <row r="77" spans="1:6" ht="15.75" thickBot="1" x14ac:dyDescent="0.3">
      <c r="A77">
        <v>75</v>
      </c>
      <c r="B77" t="s">
        <v>78</v>
      </c>
      <c r="C77" t="s">
        <v>92</v>
      </c>
      <c r="E77" s="25">
        <v>100</v>
      </c>
      <c r="F77" s="26">
        <v>44.4</v>
      </c>
    </row>
    <row r="78" spans="1:6" ht="15.75" thickBot="1" x14ac:dyDescent="0.3">
      <c r="A78">
        <v>76</v>
      </c>
      <c r="B78" t="s">
        <v>79</v>
      </c>
      <c r="C78" t="s">
        <v>92</v>
      </c>
      <c r="E78" s="22">
        <v>100</v>
      </c>
      <c r="F78" s="22">
        <v>38.5</v>
      </c>
    </row>
    <row r="79" spans="1:6" ht="15.75" thickBot="1" x14ac:dyDescent="0.3">
      <c r="A79">
        <v>77</v>
      </c>
      <c r="B79" s="1" t="s">
        <v>80</v>
      </c>
      <c r="C79" t="s">
        <v>92</v>
      </c>
      <c r="E79" s="22">
        <v>100</v>
      </c>
      <c r="F79" s="22">
        <v>44.4</v>
      </c>
    </row>
    <row r="80" spans="1:6" ht="15.75" thickBot="1" x14ac:dyDescent="0.3">
      <c r="A80">
        <v>78</v>
      </c>
      <c r="B80" t="s">
        <v>81</v>
      </c>
      <c r="C80" t="s">
        <v>92</v>
      </c>
      <c r="E80">
        <v>100</v>
      </c>
      <c r="F80">
        <v>44</v>
      </c>
    </row>
    <row r="81" spans="1:6" ht="15.75" thickBot="1" x14ac:dyDescent="0.3">
      <c r="A81">
        <v>79</v>
      </c>
      <c r="B81" t="s">
        <v>82</v>
      </c>
      <c r="C81" t="s">
        <v>92</v>
      </c>
      <c r="D81" s="22">
        <v>0.19</v>
      </c>
      <c r="E81" s="22">
        <v>100</v>
      </c>
      <c r="F81" s="23">
        <v>49.7</v>
      </c>
    </row>
    <row r="82" spans="1:6" ht="15.75" thickBot="1" x14ac:dyDescent="0.3">
      <c r="A82">
        <v>80</v>
      </c>
      <c r="B82" t="s">
        <v>83</v>
      </c>
      <c r="C82" t="s">
        <v>92</v>
      </c>
      <c r="E82" s="22">
        <v>100</v>
      </c>
      <c r="F82" s="23">
        <v>48</v>
      </c>
    </row>
    <row r="83" spans="1:6" ht="15.75" thickBot="1" x14ac:dyDescent="0.3">
      <c r="A83">
        <v>81</v>
      </c>
      <c r="B83" t="s">
        <v>84</v>
      </c>
      <c r="C83" t="s">
        <v>92</v>
      </c>
      <c r="D83" s="22">
        <v>0.89</v>
      </c>
      <c r="E83" s="22">
        <v>100</v>
      </c>
      <c r="F83" s="22">
        <v>44.4</v>
      </c>
    </row>
    <row r="84" spans="1:6" ht="15.75" thickBot="1" x14ac:dyDescent="0.3">
      <c r="A84">
        <v>82</v>
      </c>
      <c r="B84" t="s">
        <v>85</v>
      </c>
      <c r="C84" t="s">
        <v>92</v>
      </c>
      <c r="E84" s="22">
        <v>100</v>
      </c>
      <c r="F84" s="23">
        <v>50</v>
      </c>
    </row>
    <row r="85" spans="1:6" ht="15.75" thickBot="1" x14ac:dyDescent="0.3">
      <c r="A85">
        <v>83</v>
      </c>
      <c r="B85" t="s">
        <v>86</v>
      </c>
      <c r="C85" t="s">
        <v>92</v>
      </c>
      <c r="E85" s="22">
        <v>100</v>
      </c>
      <c r="F85" s="23">
        <v>47.6</v>
      </c>
    </row>
    <row r="86" spans="1:6" x14ac:dyDescent="0.25">
      <c r="A86">
        <v>84</v>
      </c>
      <c r="B86" t="s">
        <v>87</v>
      </c>
      <c r="C86" t="s">
        <v>92</v>
      </c>
      <c r="E86" s="28">
        <v>100</v>
      </c>
      <c r="F86" s="33">
        <v>50</v>
      </c>
    </row>
    <row r="87" spans="1:6" x14ac:dyDescent="0.25">
      <c r="A87">
        <v>85</v>
      </c>
      <c r="B87" t="s">
        <v>88</v>
      </c>
      <c r="C87" t="s">
        <v>92</v>
      </c>
      <c r="E87" s="28">
        <v>100</v>
      </c>
      <c r="F87" s="33">
        <v>42.06</v>
      </c>
    </row>
    <row r="88" spans="1:6" ht="15.75" thickBot="1" x14ac:dyDescent="0.3">
      <c r="A88">
        <v>86</v>
      </c>
      <c r="B88" t="s">
        <v>89</v>
      </c>
      <c r="C88" t="s">
        <v>92</v>
      </c>
      <c r="E88" s="28">
        <v>100</v>
      </c>
      <c r="F88" s="33">
        <v>22.46</v>
      </c>
    </row>
    <row r="89" spans="1:6" ht="15.75" thickBot="1" x14ac:dyDescent="0.3">
      <c r="A89">
        <v>87</v>
      </c>
      <c r="B89" t="s">
        <v>90</v>
      </c>
      <c r="C89" t="s">
        <v>92</v>
      </c>
      <c r="E89" s="34">
        <v>90.275813299999996</v>
      </c>
      <c r="F89" s="35">
        <v>45.247999999999998</v>
      </c>
    </row>
    <row r="90" spans="1:6" ht="15.75" thickBot="1" x14ac:dyDescent="0.3">
      <c r="A90">
        <v>88</v>
      </c>
      <c r="B90" t="s">
        <v>91</v>
      </c>
      <c r="C90" t="s">
        <v>92</v>
      </c>
      <c r="E90" s="34">
        <v>100</v>
      </c>
      <c r="F90" s="35">
        <v>50</v>
      </c>
    </row>
    <row r="91" spans="1:6" ht="17.25" thickBot="1" x14ac:dyDescent="0.3">
      <c r="A91">
        <v>89</v>
      </c>
      <c r="B91" s="13" t="s">
        <v>93</v>
      </c>
      <c r="C91" t="s">
        <v>127</v>
      </c>
      <c r="E91" s="22">
        <v>34</v>
      </c>
      <c r="F91" s="23">
        <v>59.63</v>
      </c>
    </row>
    <row r="92" spans="1:6" ht="15.75" thickBot="1" x14ac:dyDescent="0.3">
      <c r="A92">
        <v>90</v>
      </c>
      <c r="B92" s="2" t="s">
        <v>101</v>
      </c>
      <c r="C92" t="s">
        <v>127</v>
      </c>
      <c r="E92" s="22">
        <v>78.3</v>
      </c>
      <c r="F92" s="22">
        <v>69</v>
      </c>
    </row>
    <row r="93" spans="1:6" ht="15.75" thickBot="1" x14ac:dyDescent="0.3">
      <c r="A93">
        <v>91</v>
      </c>
      <c r="B93" s="2" t="s">
        <v>97</v>
      </c>
      <c r="C93" t="s">
        <v>127</v>
      </c>
      <c r="D93" s="22"/>
      <c r="E93" s="22">
        <v>100</v>
      </c>
      <c r="F93" s="23">
        <v>58.646616539999997</v>
      </c>
    </row>
    <row r="94" spans="1:6" ht="15.75" thickBot="1" x14ac:dyDescent="0.3">
      <c r="A94">
        <v>92</v>
      </c>
      <c r="B94" s="2" t="s">
        <v>111</v>
      </c>
      <c r="C94" t="s">
        <v>127</v>
      </c>
      <c r="E94" s="28">
        <v>100</v>
      </c>
      <c r="F94">
        <f>100*(13*12)/(13*12+22+64)</f>
        <v>64.462809917355372</v>
      </c>
    </row>
    <row r="95" spans="1:6" ht="15.75" thickBot="1" x14ac:dyDescent="0.3">
      <c r="A95">
        <v>93</v>
      </c>
      <c r="B95" s="2" t="s">
        <v>107</v>
      </c>
      <c r="C95" t="s">
        <v>127</v>
      </c>
      <c r="E95" s="2">
        <v>100</v>
      </c>
      <c r="F95">
        <f>(8*1200)/(8*12+14+6*16)</f>
        <v>46.601941747572816</v>
      </c>
    </row>
    <row r="96" spans="1:6" ht="15.75" thickBot="1" x14ac:dyDescent="0.3">
      <c r="A96">
        <v>94</v>
      </c>
      <c r="B96" s="4" t="s">
        <v>109</v>
      </c>
      <c r="C96" t="s">
        <v>127</v>
      </c>
      <c r="D96" s="22">
        <v>2.4700000000000002</v>
      </c>
      <c r="E96" s="22">
        <v>100</v>
      </c>
      <c r="F96" s="23">
        <v>73.2</v>
      </c>
    </row>
    <row r="97" spans="1:6" ht="16.5" thickTop="1" thickBot="1" x14ac:dyDescent="0.3">
      <c r="A97">
        <v>95</v>
      </c>
      <c r="B97" s="16" t="s">
        <v>99</v>
      </c>
      <c r="C97" t="s">
        <v>127</v>
      </c>
      <c r="D97" s="22">
        <v>2.4700000000000002</v>
      </c>
      <c r="E97" s="22">
        <v>100</v>
      </c>
      <c r="F97" s="22">
        <v>68.27</v>
      </c>
    </row>
    <row r="98" spans="1:6" ht="16.5" thickTop="1" thickBot="1" x14ac:dyDescent="0.3">
      <c r="A98">
        <v>96</v>
      </c>
      <c r="B98" s="4" t="s">
        <v>104</v>
      </c>
      <c r="C98" t="s">
        <v>127</v>
      </c>
      <c r="D98" s="22">
        <v>2.4700000000000002</v>
      </c>
      <c r="E98" s="22">
        <v>100</v>
      </c>
      <c r="F98" s="23">
        <v>70.59</v>
      </c>
    </row>
    <row r="99" spans="1:6" ht="16.5" thickTop="1" thickBot="1" x14ac:dyDescent="0.3">
      <c r="A99">
        <v>97</v>
      </c>
      <c r="B99" s="4" t="s">
        <v>110</v>
      </c>
      <c r="C99" t="s">
        <v>127</v>
      </c>
      <c r="D99" s="22">
        <v>2.4700000000000002</v>
      </c>
      <c r="E99" s="22">
        <v>100</v>
      </c>
      <c r="F99" s="23">
        <v>73.39</v>
      </c>
    </row>
    <row r="100" spans="1:6" ht="16.5" thickTop="1" thickBot="1" x14ac:dyDescent="0.3">
      <c r="A100">
        <v>98</v>
      </c>
      <c r="B100" s="4" t="s">
        <v>102</v>
      </c>
      <c r="C100" t="s">
        <v>127</v>
      </c>
      <c r="D100" s="22">
        <v>2.4700000000000002</v>
      </c>
      <c r="E100" s="22">
        <v>100</v>
      </c>
      <c r="F100" s="22">
        <v>70</v>
      </c>
    </row>
    <row r="101" spans="1:6" ht="16.5" thickTop="1" thickBot="1" x14ac:dyDescent="0.3">
      <c r="A101">
        <v>99</v>
      </c>
      <c r="B101" s="4" t="s">
        <v>103</v>
      </c>
      <c r="C101" t="s">
        <v>127</v>
      </c>
      <c r="D101" s="22">
        <v>2.4700000000000002</v>
      </c>
      <c r="E101" s="22">
        <v>100</v>
      </c>
      <c r="F101" s="23">
        <v>70.400000000000006</v>
      </c>
    </row>
    <row r="102" spans="1:6" ht="16.5" thickTop="1" thickBot="1" x14ac:dyDescent="0.3">
      <c r="A102">
        <v>100</v>
      </c>
      <c r="B102" s="4" t="s">
        <v>119</v>
      </c>
      <c r="C102" t="s">
        <v>127</v>
      </c>
      <c r="E102" s="28">
        <v>100</v>
      </c>
      <c r="F102">
        <f>12000/(120+10+64)</f>
        <v>61.855670103092784</v>
      </c>
    </row>
    <row r="103" spans="1:6" ht="16.5" thickTop="1" thickBot="1" x14ac:dyDescent="0.3">
      <c r="A103">
        <v>101</v>
      </c>
      <c r="B103" s="4" t="s">
        <v>112</v>
      </c>
      <c r="C103" t="s">
        <v>127</v>
      </c>
      <c r="E103" s="23">
        <v>100</v>
      </c>
      <c r="F103" s="23">
        <v>73.47</v>
      </c>
    </row>
    <row r="104" spans="1:6" ht="16.5" thickTop="1" thickBot="1" x14ac:dyDescent="0.3">
      <c r="A104">
        <v>102</v>
      </c>
      <c r="B104" s="15" t="s">
        <v>114</v>
      </c>
      <c r="C104" t="s">
        <v>127</v>
      </c>
      <c r="E104" s="23">
        <v>100</v>
      </c>
      <c r="F104" s="23">
        <v>75</v>
      </c>
    </row>
    <row r="105" spans="1:6" ht="16.5" thickTop="1" thickBot="1" x14ac:dyDescent="0.3">
      <c r="A105">
        <v>103</v>
      </c>
      <c r="B105" s="4" t="s">
        <v>115</v>
      </c>
      <c r="C105" t="s">
        <v>127</v>
      </c>
      <c r="E105" s="36">
        <v>100</v>
      </c>
      <c r="F105" s="23">
        <v>75.63</v>
      </c>
    </row>
    <row r="106" spans="1:6" ht="16.5" thickTop="1" thickBot="1" x14ac:dyDescent="0.3">
      <c r="A106">
        <v>104</v>
      </c>
      <c r="B106" s="15" t="s">
        <v>113</v>
      </c>
      <c r="C106" t="s">
        <v>127</v>
      </c>
      <c r="E106" s="23">
        <v>100</v>
      </c>
      <c r="F106" s="23">
        <v>74.290000000000006</v>
      </c>
    </row>
    <row r="107" spans="1:6" ht="16.5" thickTop="1" thickBot="1" x14ac:dyDescent="0.3">
      <c r="A107">
        <v>105</v>
      </c>
      <c r="B107" s="4" t="s">
        <v>94</v>
      </c>
      <c r="C107" t="s">
        <v>127</v>
      </c>
      <c r="D107" s="22">
        <v>1.03</v>
      </c>
      <c r="E107" s="22">
        <v>100</v>
      </c>
      <c r="F107" s="22">
        <v>38.130000000000003</v>
      </c>
    </row>
    <row r="108" spans="1:6" ht="16.5" thickTop="1" thickBot="1" x14ac:dyDescent="0.3">
      <c r="A108">
        <v>106</v>
      </c>
      <c r="B108" s="4" t="s">
        <v>105</v>
      </c>
      <c r="C108" t="s">
        <v>127</v>
      </c>
      <c r="E108" s="29">
        <v>100</v>
      </c>
      <c r="F108" s="29">
        <v>50</v>
      </c>
    </row>
    <row r="109" spans="1:6" ht="16.5" thickTop="1" thickBot="1" x14ac:dyDescent="0.3">
      <c r="A109">
        <v>107</v>
      </c>
      <c r="B109" s="4" t="s">
        <v>106</v>
      </c>
      <c r="C109" t="s">
        <v>127</v>
      </c>
      <c r="E109" s="25">
        <v>100</v>
      </c>
      <c r="F109" s="26">
        <v>51</v>
      </c>
    </row>
    <row r="110" spans="1:6" ht="18" thickTop="1" thickBot="1" x14ac:dyDescent="0.3">
      <c r="A110">
        <v>108</v>
      </c>
      <c r="B110" s="4" t="s">
        <v>98</v>
      </c>
      <c r="C110" t="s">
        <v>127</v>
      </c>
      <c r="E110" s="22">
        <v>100</v>
      </c>
      <c r="F110" s="37">
        <v>88.24</v>
      </c>
    </row>
    <row r="111" spans="1:6" ht="16.5" thickTop="1" thickBot="1" x14ac:dyDescent="0.3">
      <c r="A111">
        <v>109</v>
      </c>
      <c r="B111" s="8" t="s">
        <v>122</v>
      </c>
      <c r="C111" t="s">
        <v>127</v>
      </c>
    </row>
    <row r="112" spans="1:6" ht="15.75" thickTop="1" x14ac:dyDescent="0.25">
      <c r="A112">
        <v>110</v>
      </c>
      <c r="B112" s="7" t="s">
        <v>123</v>
      </c>
      <c r="C112" t="s">
        <v>127</v>
      </c>
    </row>
    <row r="113" spans="1:6" x14ac:dyDescent="0.25">
      <c r="A113">
        <v>111</v>
      </c>
      <c r="B113" s="7" t="s">
        <v>116</v>
      </c>
      <c r="C113" t="s">
        <v>127</v>
      </c>
    </row>
    <row r="114" spans="1:6" x14ac:dyDescent="0.25">
      <c r="A114">
        <v>112</v>
      </c>
      <c r="B114" s="7" t="s">
        <v>118</v>
      </c>
      <c r="C114" t="s">
        <v>127</v>
      </c>
    </row>
    <row r="115" spans="1:6" ht="15.75" thickBot="1" x14ac:dyDescent="0.3">
      <c r="A115">
        <v>113</v>
      </c>
      <c r="B115" s="7" t="s">
        <v>125</v>
      </c>
      <c r="C115" t="s">
        <v>127</v>
      </c>
      <c r="E115" s="38">
        <v>100</v>
      </c>
      <c r="F115" s="38">
        <v>50</v>
      </c>
    </row>
    <row r="116" spans="1:6" ht="15.75" thickBot="1" x14ac:dyDescent="0.3">
      <c r="A116">
        <v>114</v>
      </c>
      <c r="B116" s="7" t="s">
        <v>124</v>
      </c>
      <c r="C116" t="s">
        <v>127</v>
      </c>
      <c r="E116" s="39">
        <v>100</v>
      </c>
      <c r="F116" s="39">
        <v>50</v>
      </c>
    </row>
    <row r="117" spans="1:6" ht="15.75" thickBot="1" x14ac:dyDescent="0.3">
      <c r="A117">
        <v>115</v>
      </c>
      <c r="B117" s="7" t="s">
        <v>120</v>
      </c>
      <c r="C117" t="s">
        <v>127</v>
      </c>
      <c r="E117" s="38">
        <v>100</v>
      </c>
      <c r="F117" s="38">
        <f>(12*900)/(12*9+8+48)</f>
        <v>65.853658536585371</v>
      </c>
    </row>
    <row r="118" spans="1:6" ht="15.75" thickBot="1" x14ac:dyDescent="0.3">
      <c r="A118">
        <v>116</v>
      </c>
      <c r="B118" s="7" t="s">
        <v>126</v>
      </c>
      <c r="C118" t="s">
        <v>127</v>
      </c>
      <c r="E118" s="39">
        <v>100</v>
      </c>
      <c r="F118" s="39">
        <v>39.299999999999997</v>
      </c>
    </row>
    <row r="119" spans="1:6" ht="15.75" thickBot="1" x14ac:dyDescent="0.3">
      <c r="A119">
        <v>117</v>
      </c>
      <c r="B119" s="7" t="s">
        <v>121</v>
      </c>
      <c r="C119" t="s">
        <v>127</v>
      </c>
      <c r="E119" s="38">
        <v>100</v>
      </c>
      <c r="F119" s="38">
        <f>12*700/(12*7+6+64)</f>
        <v>54.545454545454547</v>
      </c>
    </row>
    <row r="120" spans="1:6" ht="15.75" thickBot="1" x14ac:dyDescent="0.3">
      <c r="A120">
        <v>118</v>
      </c>
      <c r="B120" s="7" t="s">
        <v>96</v>
      </c>
      <c r="C120" t="s">
        <v>127</v>
      </c>
      <c r="E120" s="40">
        <v>100</v>
      </c>
      <c r="F120" s="40">
        <v>80</v>
      </c>
    </row>
    <row r="121" spans="1:6" ht="15.75" thickBot="1" x14ac:dyDescent="0.3">
      <c r="A121">
        <v>119</v>
      </c>
      <c r="B121" s="7" t="s">
        <v>71</v>
      </c>
      <c r="C121" t="s">
        <v>127</v>
      </c>
      <c r="E121" s="38">
        <v>100</v>
      </c>
      <c r="F121" s="38">
        <v>50</v>
      </c>
    </row>
    <row r="122" spans="1:6" ht="15.75" thickBot="1" x14ac:dyDescent="0.3">
      <c r="A122">
        <v>120</v>
      </c>
      <c r="B122" s="7" t="s">
        <v>108</v>
      </c>
      <c r="C122" t="s">
        <v>127</v>
      </c>
      <c r="E122" s="40">
        <v>100</v>
      </c>
      <c r="F122" s="40">
        <v>49.54</v>
      </c>
    </row>
    <row r="123" spans="1:6" ht="15.75" thickBot="1" x14ac:dyDescent="0.3">
      <c r="A123">
        <v>121</v>
      </c>
      <c r="B123" s="7" t="s">
        <v>95</v>
      </c>
      <c r="C123" t="s">
        <v>127</v>
      </c>
      <c r="E123">
        <v>100</v>
      </c>
      <c r="F123">
        <f>15*1200/(15*12+26+96)</f>
        <v>59.602649006622514</v>
      </c>
    </row>
    <row r="124" spans="1:6" ht="15.75" thickBot="1" x14ac:dyDescent="0.3">
      <c r="A124">
        <v>122</v>
      </c>
      <c r="B124" s="4" t="s">
        <v>100</v>
      </c>
      <c r="C124" t="s">
        <v>127</v>
      </c>
      <c r="E124">
        <v>100</v>
      </c>
      <c r="F124">
        <f>900*12/(9*12+6+48)</f>
        <v>66.666666666666671</v>
      </c>
    </row>
    <row r="125" spans="1:6" ht="16.5" thickTop="1" thickBot="1" x14ac:dyDescent="0.3">
      <c r="A125">
        <v>123</v>
      </c>
      <c r="B125" s="4" t="s">
        <v>117</v>
      </c>
      <c r="C125" t="s">
        <v>127</v>
      </c>
      <c r="E125">
        <v>100</v>
      </c>
      <c r="F125">
        <f>12*12*100/(12*12+20+32)</f>
        <v>73.469387755102048</v>
      </c>
    </row>
    <row r="126" spans="1:6" ht="16.5" thickTop="1" thickBot="1" x14ac:dyDescent="0.3">
      <c r="A126">
        <v>137</v>
      </c>
      <c r="B126" s="2" t="s">
        <v>148</v>
      </c>
      <c r="C126" t="s">
        <v>137</v>
      </c>
      <c r="D126">
        <v>1.49</v>
      </c>
      <c r="E126">
        <v>0</v>
      </c>
      <c r="F126">
        <v>0</v>
      </c>
    </row>
    <row r="127" spans="1:6" x14ac:dyDescent="0.25">
      <c r="A127">
        <v>138</v>
      </c>
      <c r="B127" t="s">
        <v>155</v>
      </c>
      <c r="C127" t="s">
        <v>137</v>
      </c>
      <c r="E127">
        <v>0</v>
      </c>
      <c r="F127">
        <v>0</v>
      </c>
    </row>
    <row r="128" spans="1:6" x14ac:dyDescent="0.25">
      <c r="A128">
        <v>139</v>
      </c>
      <c r="B128" t="s">
        <v>156</v>
      </c>
      <c r="C128" t="s">
        <v>137</v>
      </c>
      <c r="E128">
        <v>0</v>
      </c>
      <c r="F128">
        <v>0</v>
      </c>
    </row>
    <row r="129" spans="1:7" x14ac:dyDescent="0.25">
      <c r="A129">
        <v>142</v>
      </c>
      <c r="B129" t="s">
        <v>134</v>
      </c>
      <c r="C129" t="s">
        <v>137</v>
      </c>
      <c r="E129">
        <v>0</v>
      </c>
      <c r="F129">
        <v>0</v>
      </c>
    </row>
    <row r="130" spans="1:7" x14ac:dyDescent="0.25">
      <c r="A130">
        <v>143</v>
      </c>
      <c r="B130" t="s">
        <v>158</v>
      </c>
      <c r="C130" t="s">
        <v>137</v>
      </c>
      <c r="E130">
        <v>0</v>
      </c>
      <c r="F130">
        <v>0</v>
      </c>
    </row>
    <row r="131" spans="1:7" x14ac:dyDescent="0.25">
      <c r="A131">
        <v>144</v>
      </c>
      <c r="B131" t="s">
        <v>157</v>
      </c>
      <c r="C131" t="s">
        <v>137</v>
      </c>
      <c r="E131">
        <v>0</v>
      </c>
      <c r="F131">
        <v>0</v>
      </c>
    </row>
    <row r="132" spans="1:7" x14ac:dyDescent="0.25">
      <c r="A132">
        <v>145</v>
      </c>
      <c r="B132" t="s">
        <v>140</v>
      </c>
      <c r="C132" t="s">
        <v>137</v>
      </c>
      <c r="E132">
        <v>0</v>
      </c>
      <c r="F132">
        <v>0</v>
      </c>
    </row>
    <row r="133" spans="1:7" x14ac:dyDescent="0.25">
      <c r="A133">
        <v>146</v>
      </c>
      <c r="B133" t="s">
        <v>159</v>
      </c>
      <c r="C133" t="s">
        <v>137</v>
      </c>
      <c r="E133">
        <v>0</v>
      </c>
      <c r="F133">
        <v>0</v>
      </c>
    </row>
    <row r="134" spans="1:7" x14ac:dyDescent="0.25">
      <c r="A134">
        <v>147</v>
      </c>
      <c r="B134" t="s">
        <v>135</v>
      </c>
      <c r="C134" t="s">
        <v>137</v>
      </c>
      <c r="E134">
        <v>0</v>
      </c>
      <c r="F134">
        <v>0</v>
      </c>
    </row>
    <row r="135" spans="1:7" x14ac:dyDescent="0.25">
      <c r="A135">
        <v>148</v>
      </c>
      <c r="B135" t="s">
        <v>160</v>
      </c>
      <c r="C135" t="s">
        <v>137</v>
      </c>
      <c r="D135">
        <v>4.9000000000000004</v>
      </c>
      <c r="E135">
        <v>0</v>
      </c>
      <c r="F135">
        <v>0</v>
      </c>
    </row>
    <row r="136" spans="1:7" x14ac:dyDescent="0.25">
      <c r="A136">
        <v>149</v>
      </c>
      <c r="B136" t="s">
        <v>139</v>
      </c>
      <c r="C136" t="s">
        <v>138</v>
      </c>
      <c r="E136">
        <v>0</v>
      </c>
      <c r="F136">
        <v>0</v>
      </c>
    </row>
    <row r="137" spans="1:7" x14ac:dyDescent="0.25">
      <c r="A137">
        <v>150</v>
      </c>
      <c r="B137" t="s">
        <v>140</v>
      </c>
      <c r="C137" t="s">
        <v>138</v>
      </c>
      <c r="E137">
        <v>0</v>
      </c>
      <c r="F137">
        <v>0</v>
      </c>
    </row>
    <row r="138" spans="1:7" x14ac:dyDescent="0.25">
      <c r="A138">
        <v>151</v>
      </c>
      <c r="B138" t="s">
        <v>141</v>
      </c>
      <c r="C138" t="s">
        <v>138</v>
      </c>
      <c r="E138">
        <v>0</v>
      </c>
      <c r="F138">
        <v>0</v>
      </c>
    </row>
    <row r="139" spans="1:7" ht="15.75" thickBot="1" x14ac:dyDescent="0.3">
      <c r="A139">
        <v>152</v>
      </c>
      <c r="B139" t="s">
        <v>142</v>
      </c>
      <c r="C139" t="s">
        <v>138</v>
      </c>
      <c r="E139">
        <v>0</v>
      </c>
      <c r="F139">
        <v>0</v>
      </c>
    </row>
    <row r="140" spans="1:7" ht="15.75" thickBot="1" x14ac:dyDescent="0.3">
      <c r="A140">
        <v>152</v>
      </c>
      <c r="B140" t="s">
        <v>83</v>
      </c>
      <c r="C140" t="s">
        <v>92</v>
      </c>
      <c r="E140" s="22">
        <v>100</v>
      </c>
      <c r="F140" s="23">
        <v>48</v>
      </c>
    </row>
    <row r="141" spans="1:7" ht="15.75" thickBot="1" x14ac:dyDescent="0.3">
      <c r="A141">
        <v>152</v>
      </c>
      <c r="B141" t="s">
        <v>153</v>
      </c>
      <c r="C141" t="s">
        <v>92</v>
      </c>
      <c r="D141" s="25">
        <v>0.19</v>
      </c>
      <c r="E141" s="25">
        <v>100</v>
      </c>
      <c r="F141" s="26">
        <v>44.4</v>
      </c>
      <c r="G141" s="26"/>
    </row>
    <row r="142" spans="1:7" ht="18" customHeight="1" thickBot="1" x14ac:dyDescent="0.3">
      <c r="A142">
        <v>152</v>
      </c>
      <c r="B142" t="s">
        <v>154</v>
      </c>
      <c r="C142" t="s">
        <v>92</v>
      </c>
      <c r="D142" s="25">
        <v>0.19</v>
      </c>
      <c r="E142" s="25">
        <v>100</v>
      </c>
      <c r="F142" s="26">
        <v>44.4</v>
      </c>
    </row>
    <row r="143" spans="1:7" ht="18" customHeight="1" thickBot="1" x14ac:dyDescent="0.3">
      <c r="A143">
        <v>153</v>
      </c>
      <c r="B143" t="s">
        <v>162</v>
      </c>
      <c r="C143" t="s">
        <v>40</v>
      </c>
      <c r="D143">
        <v>8.0299999999999994</v>
      </c>
      <c r="E143" s="22">
        <v>36</v>
      </c>
      <c r="F143" s="23">
        <v>45.88</v>
      </c>
    </row>
    <row r="144" spans="1:7" ht="15.75" thickBot="1" x14ac:dyDescent="0.3">
      <c r="A144">
        <v>154</v>
      </c>
      <c r="B144" t="s">
        <v>163</v>
      </c>
      <c r="C144" t="s">
        <v>40</v>
      </c>
      <c r="D144">
        <v>3.1</v>
      </c>
      <c r="E144" s="22">
        <v>0</v>
      </c>
      <c r="F144" s="22">
        <v>63.08</v>
      </c>
    </row>
    <row r="145" spans="1:6" ht="15.75" customHeight="1" thickBot="1" x14ac:dyDescent="0.3">
      <c r="A145">
        <v>155</v>
      </c>
      <c r="B145" t="s">
        <v>164</v>
      </c>
      <c r="C145" t="s">
        <v>40</v>
      </c>
      <c r="D145">
        <v>2.36</v>
      </c>
      <c r="E145">
        <v>0</v>
      </c>
      <c r="F145">
        <v>85.714290000000005</v>
      </c>
    </row>
    <row r="146" spans="1:6" ht="16.5" customHeight="1" thickBot="1" x14ac:dyDescent="0.3">
      <c r="A146">
        <v>156</v>
      </c>
      <c r="B146" t="s">
        <v>165</v>
      </c>
      <c r="C146" t="s">
        <v>40</v>
      </c>
      <c r="D146" s="22">
        <v>4.08</v>
      </c>
      <c r="E146" s="22">
        <v>100</v>
      </c>
      <c r="F146" s="23">
        <v>55.96</v>
      </c>
    </row>
    <row r="147" spans="1:6" ht="16.5" customHeight="1" thickBot="1" x14ac:dyDescent="0.3">
      <c r="A147">
        <v>157</v>
      </c>
      <c r="B147" s="29" t="s">
        <v>63</v>
      </c>
      <c r="C147" s="43" t="s">
        <v>92</v>
      </c>
      <c r="E147" s="29">
        <v>100</v>
      </c>
      <c r="F147" s="22">
        <v>42.41</v>
      </c>
    </row>
    <row r="148" spans="1:6" ht="15.75" thickBot="1" x14ac:dyDescent="0.3">
      <c r="A148">
        <v>158</v>
      </c>
      <c r="B148" s="29" t="s">
        <v>70</v>
      </c>
      <c r="C148" s="43" t="s">
        <v>92</v>
      </c>
      <c r="E148" s="22">
        <v>100</v>
      </c>
      <c r="F148" s="23">
        <v>50</v>
      </c>
    </row>
    <row r="149" spans="1:6" ht="18.75" thickBot="1" x14ac:dyDescent="0.4">
      <c r="B149" s="42" t="s">
        <v>152</v>
      </c>
      <c r="C149" t="s">
        <v>40</v>
      </c>
      <c r="D149" s="23">
        <v>6.71</v>
      </c>
      <c r="E149" s="22">
        <v>0</v>
      </c>
      <c r="F149" s="22">
        <v>62.86</v>
      </c>
    </row>
    <row r="150" spans="1:6" ht="18.75" customHeight="1" thickBot="1" x14ac:dyDescent="0.4">
      <c r="B150" s="42" t="s">
        <v>151</v>
      </c>
      <c r="C150" t="s">
        <v>40</v>
      </c>
      <c r="D150" s="23">
        <v>6.71</v>
      </c>
      <c r="E150" s="22">
        <v>0</v>
      </c>
      <c r="F150" s="22">
        <v>62.86</v>
      </c>
    </row>
    <row r="151" spans="1:6" ht="18.75" thickBot="1" x14ac:dyDescent="0.4">
      <c r="B151" s="42" t="s">
        <v>149</v>
      </c>
      <c r="C151" t="s">
        <v>40</v>
      </c>
      <c r="D151" s="22">
        <v>3.97</v>
      </c>
      <c r="E151" s="24">
        <v>64</v>
      </c>
      <c r="F151" s="23">
        <v>55.76</v>
      </c>
    </row>
    <row r="152" spans="1:6" ht="18.75" thickBot="1" x14ac:dyDescent="0.4">
      <c r="B152" s="42" t="s">
        <v>167</v>
      </c>
      <c r="C152" t="s">
        <v>40</v>
      </c>
      <c r="D152" s="22">
        <v>3.97</v>
      </c>
      <c r="E152" s="24">
        <v>70</v>
      </c>
      <c r="F152" s="23">
        <v>55.76</v>
      </c>
    </row>
    <row r="185" spans="6:6" ht="15.75" thickBot="1" x14ac:dyDescent="0.3"/>
    <row r="186" spans="6:6" ht="15.75" thickBot="1" x14ac:dyDescent="0.3">
      <c r="F186" s="4"/>
    </row>
    <row r="187" spans="6:6" ht="16.5" thickTop="1" thickBot="1" x14ac:dyDescent="0.3">
      <c r="F187" s="4"/>
    </row>
    <row r="188" spans="6:6" ht="16.5" thickTop="1" thickBot="1" x14ac:dyDescent="0.3">
      <c r="F188" s="4"/>
    </row>
    <row r="189" spans="6:6" ht="18" thickTop="1" thickBot="1" x14ac:dyDescent="0.3">
      <c r="F189" s="11"/>
    </row>
    <row r="190" spans="6:6" ht="18" thickTop="1" thickBot="1" x14ac:dyDescent="0.3">
      <c r="F190" s="12"/>
    </row>
    <row r="192" spans="6:6" ht="15.75" thickBot="1" x14ac:dyDescent="0.3"/>
    <row r="193" spans="6:6" ht="17.25" thickBot="1" x14ac:dyDescent="0.3">
      <c r="F193" s="11"/>
    </row>
    <row r="194" spans="6:6" ht="18" thickTop="1" thickBot="1" x14ac:dyDescent="0.3">
      <c r="F194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With_LCA_BCC_Com</vt:lpstr>
      <vt:lpstr>With_LCA_BCC_Natural</vt:lpstr>
      <vt:lpstr>With_LCA_and_BCC_Inorganic</vt:lpstr>
      <vt:lpstr>With_LCA_and_BCC_Organic</vt:lpstr>
      <vt:lpstr>With_BCC_Comm</vt:lpstr>
      <vt:lpstr>With_BCC_Natural</vt:lpstr>
      <vt:lpstr>With_BCC_Organic</vt:lpstr>
      <vt:lpstr>With_BCC_Inorganic</vt:lpstr>
      <vt:lpstr>All_materials_BCC_LCA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Abdi</dc:creator>
  <cp:lastModifiedBy>Kaveh Abdi</cp:lastModifiedBy>
  <dcterms:created xsi:type="dcterms:W3CDTF">2015-06-05T18:17:20Z</dcterms:created>
  <dcterms:modified xsi:type="dcterms:W3CDTF">2024-04-01T14:57:50Z</dcterms:modified>
</cp:coreProperties>
</file>