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Merge_April9\erthosmerged\Materials_Information\"/>
    </mc:Choice>
  </mc:AlternateContent>
  <xr:revisionPtr revIDLastSave="0" documentId="13_ncr:1_{DC132852-7611-41F6-8C59-73DB6A7A0C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3" i="1" l="1"/>
  <c r="E125" i="1"/>
  <c r="E124" i="1"/>
  <c r="E123" i="1"/>
  <c r="E119" i="1"/>
  <c r="E117" i="1"/>
  <c r="E102" i="1"/>
  <c r="E95" i="1"/>
  <c r="E94" i="1"/>
  <c r="E59" i="1"/>
  <c r="E52" i="1"/>
  <c r="E37" i="1"/>
  <c r="E36" i="1"/>
  <c r="D12" i="1"/>
  <c r="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tc={5CED0A68-87EF-4BA1-9FFC-F178BB196353}</author>
  </authors>
  <commentList>
    <comment ref="A80" authorId="0" shapeId="0" xr:uid="{5CED0A68-87EF-4BA1-9FFC-F178BB196353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10% Lignin coated</t>
      </text>
    </comment>
  </commentList>
</comments>
</file>

<file path=xl/sharedStrings.xml><?xml version="1.0" encoding="utf-8"?>
<sst xmlns="http://schemas.openxmlformats.org/spreadsheetml/2006/main" count="315" uniqueCount="161">
  <si>
    <t>Materials</t>
  </si>
  <si>
    <t>Type</t>
  </si>
  <si>
    <t>LCA</t>
  </si>
  <si>
    <t>BCC</t>
  </si>
  <si>
    <t>TCC</t>
  </si>
  <si>
    <t>Bio-PE HA7260 Braskem</t>
  </si>
  <si>
    <t>Commercialized</t>
  </si>
  <si>
    <t>Ethylene Vinyl Acetate (Vinyl-Acetate19%) Exxon Mobil</t>
  </si>
  <si>
    <t>LDPE</t>
  </si>
  <si>
    <t>P(BS82-co-Pripol18) Lab Made</t>
  </si>
  <si>
    <t>PBAT</t>
  </si>
  <si>
    <t>PBAT Jinhui ZhaoLong High Technology Co. Ltd</t>
  </si>
  <si>
    <t>PBAT Not available</t>
  </si>
  <si>
    <t>PBS</t>
  </si>
  <si>
    <t>PBS Lab Made</t>
  </si>
  <si>
    <t>PBS PTT MCC Biochem Co., Ltd. BioPBS™ FZ 71PM</t>
  </si>
  <si>
    <t>PBS Resonac Bionolle 1001MD</t>
  </si>
  <si>
    <t>PBSA Mitsubishi Chemical Performance Polymers, Inc. BioPBS FD92PM</t>
  </si>
  <si>
    <t>PCL Perstop CAPA8000</t>
  </si>
  <si>
    <t>PHB</t>
  </si>
  <si>
    <t>PHB Biomer P226</t>
  </si>
  <si>
    <t>PHB Biomer P309E</t>
  </si>
  <si>
    <t>PHB Industrial SA.</t>
  </si>
  <si>
    <t>PHBV (PHB97/PHV3) ENMAT Y1000P</t>
  </si>
  <si>
    <t>PHBV (PHB97/PHV3) Nature Plast PHI002</t>
  </si>
  <si>
    <t>PLA</t>
  </si>
  <si>
    <t>PLA ErcrosBio® LL703</t>
  </si>
  <si>
    <t>PLA NatureWorks 2002D</t>
  </si>
  <si>
    <t>PLA NatureWorks 2003D</t>
  </si>
  <si>
    <t>PLA NatureWorks 3051D</t>
  </si>
  <si>
    <t>PLA NatureWorks 3251D</t>
  </si>
  <si>
    <t>PLA NatureWorks 4032D</t>
  </si>
  <si>
    <t>PLA NatureWorks 4043D</t>
  </si>
  <si>
    <t>PLA NatureWorks 4060D</t>
  </si>
  <si>
    <t>PLA NatureWorks 6100D</t>
  </si>
  <si>
    <t>PLA NatureWorks 6201D</t>
  </si>
  <si>
    <t>PLA Total Corbion L105</t>
  </si>
  <si>
    <t>PLA Total Corbion L130</t>
  </si>
  <si>
    <t>PLA Total Corbion LX175</t>
  </si>
  <si>
    <t>Poly(ester-urethane) (PU) Lab Made</t>
  </si>
  <si>
    <t>Polyethylene Glycol PEG1000</t>
  </si>
  <si>
    <t>Polyethylene Glycol Sigma Aldrich</t>
  </si>
  <si>
    <t>Polyvinyl Alcohol Sigma Aldrich</t>
  </si>
  <si>
    <t>PP</t>
  </si>
  <si>
    <t>Cellulose Nanocrystals</t>
  </si>
  <si>
    <t>Natural</t>
  </si>
  <si>
    <t>Cellulose</t>
  </si>
  <si>
    <t>Cellulose Nanocrystals from Phormium Tenax Leaves</t>
  </si>
  <si>
    <t>Natural Rubber</t>
  </si>
  <si>
    <t>Potato Starch</t>
  </si>
  <si>
    <t>Starch Nanocrystals</t>
  </si>
  <si>
    <t>Cellulose Nanocrystals from Hemp Fibres</t>
  </si>
  <si>
    <t>Bacterial cellulose</t>
  </si>
  <si>
    <t>Chitosan</t>
  </si>
  <si>
    <t>Cassava Starch</t>
  </si>
  <si>
    <t>Dry Heated (2 hrs) Cassava Starch</t>
  </si>
  <si>
    <t>Dry Heated (4 hrs) Cassava Starch</t>
  </si>
  <si>
    <t>Thermoplastic Wheat Flour</t>
  </si>
  <si>
    <t>Thermoplastic starch (TPS)</t>
  </si>
  <si>
    <t>Pea Starch</t>
  </si>
  <si>
    <t>Lignin</t>
  </si>
  <si>
    <t>Lignin Nanoparticles</t>
  </si>
  <si>
    <t>Hemicellulose</t>
  </si>
  <si>
    <t>Almond Shell Powder</t>
  </si>
  <si>
    <t>Wheat Straw</t>
  </si>
  <si>
    <t>Pistachio Shell Flour</t>
  </si>
  <si>
    <t>Soy Straw</t>
  </si>
  <si>
    <t>Hazelnut Shell Flour</t>
  </si>
  <si>
    <t>Sawdust</t>
  </si>
  <si>
    <t>Hemp</t>
  </si>
  <si>
    <t>Spent Coffee Ground</t>
  </si>
  <si>
    <t>Mantegna Wheat Flour</t>
  </si>
  <si>
    <t>Wood Flour</t>
  </si>
  <si>
    <t>Treated Chia Seed Flour</t>
  </si>
  <si>
    <t>Mango Kernel Seed Flour</t>
  </si>
  <si>
    <t>Orange Peel Flour</t>
  </si>
  <si>
    <t>Tangerine Peel Flour</t>
  </si>
  <si>
    <t>Seagrass</t>
  </si>
  <si>
    <t>Oryzite</t>
  </si>
  <si>
    <t>Renol</t>
  </si>
  <si>
    <t>Purified Alpha-cellulose Fibers</t>
  </si>
  <si>
    <t>Rice Husk</t>
  </si>
  <si>
    <t>Corn Starch</t>
  </si>
  <si>
    <t>Lignin-coated Cellulose</t>
  </si>
  <si>
    <t>Cellulose Acetate</t>
  </si>
  <si>
    <t>Algae Biomass</t>
  </si>
  <si>
    <t>Starch</t>
  </si>
  <si>
    <t>Soy Meal</t>
  </si>
  <si>
    <t>Canola Meal</t>
  </si>
  <si>
    <t>Corn Gluten Meal</t>
  </si>
  <si>
    <t>Switchgrass</t>
  </si>
  <si>
    <t>Eucalyptus</t>
  </si>
  <si>
    <t>Acetylated Starch</t>
  </si>
  <si>
    <t>Hydroxypropylated Starch</t>
  </si>
  <si>
    <t>Acetyl Tributyl Citrate (ATBC)</t>
  </si>
  <si>
    <t>Organic Additive</t>
  </si>
  <si>
    <t>Acrylated Epoxidized Soybean Oil</t>
  </si>
  <si>
    <t>Catechin</t>
  </si>
  <si>
    <t>Dibutyl Itaconate</t>
  </si>
  <si>
    <t>Diethyl l-tartrate</t>
  </si>
  <si>
    <t>Epoxidized Brazil Nut Oil</t>
  </si>
  <si>
    <t>Epoxidized Chia Seed Oil</t>
  </si>
  <si>
    <t>Epoxidized Corn Oil</t>
  </si>
  <si>
    <t>Epoxidized Karanja Oil</t>
  </si>
  <si>
    <t>Epoxidized Linseed Oil</t>
  </si>
  <si>
    <t>Epoxidized Soybean Oil</t>
  </si>
  <si>
    <t>Ferulic Acid</t>
  </si>
  <si>
    <t>Geranyl Acetate</t>
  </si>
  <si>
    <t>Geranyl Butyrate</t>
  </si>
  <si>
    <t>Geranyl Isovalerate</t>
  </si>
  <si>
    <t>Geranyl Propionate</t>
  </si>
  <si>
    <t>Glycerol</t>
  </si>
  <si>
    <t>Glyplast OLA2</t>
  </si>
  <si>
    <t>Glyplast OLA2mal</t>
  </si>
  <si>
    <t>Limonene</t>
  </si>
  <si>
    <t>Maleinized Brazil Nut Seed Oil</t>
  </si>
  <si>
    <t>Maleinized Hemp Seed Oil</t>
  </si>
  <si>
    <t>Maleinized Linseed Oil</t>
  </si>
  <si>
    <t>Methyl 9,10-epoxysterate</t>
  </si>
  <si>
    <t>Neem Oil</t>
  </si>
  <si>
    <t>Oregano Oil</t>
  </si>
  <si>
    <t>P-coumaric Acid</t>
  </si>
  <si>
    <t>Peach Gum</t>
  </si>
  <si>
    <t>Protocatechuic Acid</t>
  </si>
  <si>
    <t>Thymol</t>
  </si>
  <si>
    <t>Triacetin</t>
  </si>
  <si>
    <t>Tributyrin</t>
  </si>
  <si>
    <t>Umbelliferone</t>
  </si>
  <si>
    <t>α-terpinyl acetate</t>
  </si>
  <si>
    <t>Calcium Carbonate</t>
  </si>
  <si>
    <t>Inorganic Additive</t>
  </si>
  <si>
    <t>Calcium-phosphate Glass</t>
  </si>
  <si>
    <t>Hydroxyapatite</t>
  </si>
  <si>
    <t>Silica Aerogel</t>
  </si>
  <si>
    <t>Silver Nanoparticles</t>
  </si>
  <si>
    <t>Silver Nanoparticles CimaNanoTech</t>
  </si>
  <si>
    <t>Unmodified Montmorillonite</t>
  </si>
  <si>
    <t>Volcanic Ash</t>
  </si>
  <si>
    <t>Graphene Nanoplatelets</t>
  </si>
  <si>
    <t>Titanium Oxide</t>
  </si>
  <si>
    <t>Organomodified Montmorillonite (Cloisite 30B)</t>
  </si>
  <si>
    <t>Clay Additive</t>
  </si>
  <si>
    <t>Organomodified Montmorillonite (Cloisite C15A)</t>
  </si>
  <si>
    <t>Organomodified Montmorillonite (Cloisite C93A)</t>
  </si>
  <si>
    <t>Kombucha Bacterial Cellulose from Coffee</t>
  </si>
  <si>
    <t>Kombucha Bacterial Cellulose from Spent Coffee</t>
  </si>
  <si>
    <t>PBSA</t>
  </si>
  <si>
    <t>PCL</t>
  </si>
  <si>
    <t>PE</t>
  </si>
  <si>
    <t>PHBV (PHB97/PHV3)</t>
  </si>
  <si>
    <t>PBAT BASF Ecoflex C1200</t>
  </si>
  <si>
    <t>PBAT T&amp;T Industry Group Ltd.</t>
  </si>
  <si>
    <t>PBS Nature Plast PBE003</t>
  </si>
  <si>
    <t>PBS Toyo Plastics Co. Ltd. Bionolle 1020</t>
  </si>
  <si>
    <t>Polyethylene Glycol</t>
  </si>
  <si>
    <t>PLA Biomer L9000</t>
  </si>
  <si>
    <t>E-Plasticizer</t>
  </si>
  <si>
    <t>E-Elastomer-3</t>
  </si>
  <si>
    <t>E-Elastomer-2</t>
  </si>
  <si>
    <t>E-Elastomer-1</t>
  </si>
  <si>
    <t>E-Material-1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</si>
</sst>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pace Grotesk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Space Grotesk"/>
    </font>
    <font>
      <sz val="10"/>
      <color theme="1"/>
      <name val="Roboto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ED5C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3" xfId="0" applyBorder="1"/>
    <xf numFmtId="0" fontId="3" fillId="4" borderId="0" xfId="0" applyFont="1" applyFill="1" applyAlignment="1">
      <alignment wrapText="1"/>
    </xf>
    <xf numFmtId="0" fontId="1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3" fillId="0" borderId="5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wrapText="1"/>
    </xf>
    <xf numFmtId="0" fontId="6" fillId="4" borderId="6" xfId="0" applyFont="1" applyFill="1" applyBorder="1" applyAlignment="1">
      <alignment wrapText="1"/>
    </xf>
    <xf numFmtId="0" fontId="3" fillId="0" borderId="6" xfId="0" applyFont="1" applyBorder="1"/>
    <xf numFmtId="0" fontId="3" fillId="0" borderId="2" xfId="0" applyFont="1" applyBorder="1" applyAlignment="1">
      <alignment horizontal="right" wrapText="1"/>
    </xf>
    <xf numFmtId="0" fontId="5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0" fontId="2" fillId="2" borderId="0" xfId="0" applyFont="1" applyFill="1" applyAlignment="1">
      <alignment horizontal="center" wrapText="1"/>
    </xf>
    <xf numFmtId="0" fontId="3" fillId="7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veh Abdi" id="{52AF5AFF-56A5-42BB-A35C-CAA0E8BF5122}" userId="S::18ka11@queensu.ca::e7249012-5214-405b-a3c6-069db445098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0" dT="2024-02-28T20:03:40.76" personId="{52AF5AFF-56A5-42BB-A35C-CAA0E8BF5122}" id="{5CED0A68-87EF-4BA1-9FFC-F178BB196353}">
    <text>Assumed 10% Lignin coated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9"/>
  <sheetViews>
    <sheetView tabSelected="1" topLeftCell="A131" workbookViewId="0">
      <selection activeCell="A160" sqref="A160"/>
    </sheetView>
  </sheetViews>
  <sheetFormatPr defaultRowHeight="15" x14ac:dyDescent="0.25"/>
  <cols>
    <col min="1" max="1" width="64.5703125" bestFit="1" customWidth="1"/>
  </cols>
  <sheetData>
    <row r="1" spans="1:5" ht="36.75" thickBot="1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-3.09</v>
      </c>
      <c r="D2">
        <v>94</v>
      </c>
      <c r="E2" s="2">
        <v>85.714285709999999</v>
      </c>
    </row>
    <row r="3" spans="1:5" x14ac:dyDescent="0.25">
      <c r="A3" t="s">
        <v>7</v>
      </c>
      <c r="B3" t="s">
        <v>6</v>
      </c>
    </row>
    <row r="4" spans="1:5" ht="15.75" thickBot="1" x14ac:dyDescent="0.3">
      <c r="A4" t="s">
        <v>8</v>
      </c>
      <c r="B4" t="s">
        <v>6</v>
      </c>
      <c r="C4">
        <v>2.36</v>
      </c>
      <c r="D4">
        <v>0</v>
      </c>
      <c r="E4">
        <v>85.714290000000005</v>
      </c>
    </row>
    <row r="5" spans="1:5" ht="52.5" thickBot="1" x14ac:dyDescent="0.3">
      <c r="A5" s="3" t="s">
        <v>9</v>
      </c>
      <c r="B5" t="s">
        <v>6</v>
      </c>
      <c r="C5" s="4">
        <v>3.97</v>
      </c>
    </row>
    <row r="6" spans="1:5" ht="15.75" thickBot="1" x14ac:dyDescent="0.3">
      <c r="A6" s="5" t="s">
        <v>10</v>
      </c>
      <c r="B6" t="s">
        <v>6</v>
      </c>
      <c r="C6" s="6">
        <v>6.71</v>
      </c>
      <c r="D6" s="7">
        <v>0</v>
      </c>
      <c r="E6" s="7">
        <v>62.86</v>
      </c>
    </row>
    <row r="7" spans="1:5" ht="15.75" thickBot="1" x14ac:dyDescent="0.3">
      <c r="A7" t="s">
        <v>11</v>
      </c>
      <c r="B7" t="s">
        <v>6</v>
      </c>
      <c r="C7" s="6">
        <v>6.71</v>
      </c>
      <c r="D7" s="7">
        <v>0</v>
      </c>
      <c r="E7" s="7">
        <v>62.86</v>
      </c>
    </row>
    <row r="8" spans="1:5" ht="15.75" thickBot="1" x14ac:dyDescent="0.3">
      <c r="A8" t="s">
        <v>12</v>
      </c>
      <c r="B8" t="s">
        <v>6</v>
      </c>
      <c r="C8" s="6">
        <v>6.71</v>
      </c>
      <c r="D8" s="7">
        <v>0</v>
      </c>
      <c r="E8" s="7">
        <v>62.86</v>
      </c>
    </row>
    <row r="9" spans="1:5" ht="15.75" thickBot="1" x14ac:dyDescent="0.3">
      <c r="A9" s="8" t="s">
        <v>13</v>
      </c>
      <c r="B9" t="s">
        <v>6</v>
      </c>
      <c r="C9" s="7">
        <v>3.97</v>
      </c>
      <c r="D9" s="9">
        <v>64</v>
      </c>
      <c r="E9" s="6">
        <v>55.76</v>
      </c>
    </row>
    <row r="10" spans="1:5" ht="15.75" thickBot="1" x14ac:dyDescent="0.3">
      <c r="A10" t="s">
        <v>14</v>
      </c>
      <c r="B10" t="s">
        <v>6</v>
      </c>
    </row>
    <row r="11" spans="1:5" ht="15.75" thickBot="1" x14ac:dyDescent="0.3">
      <c r="A11" t="s">
        <v>15</v>
      </c>
      <c r="B11" t="s">
        <v>6</v>
      </c>
      <c r="C11">
        <v>3.97</v>
      </c>
      <c r="D11">
        <f>(55+85)/2</f>
        <v>70</v>
      </c>
      <c r="E11" s="6">
        <v>55.76</v>
      </c>
    </row>
    <row r="12" spans="1:5" ht="15.75" thickBot="1" x14ac:dyDescent="0.3">
      <c r="A12" t="s">
        <v>16</v>
      </c>
      <c r="B12" t="s">
        <v>6</v>
      </c>
      <c r="C12">
        <v>3.97</v>
      </c>
      <c r="D12">
        <f>(55+85)/2</f>
        <v>70</v>
      </c>
      <c r="E12" s="6">
        <v>56.76</v>
      </c>
    </row>
    <row r="13" spans="1:5" ht="15.75" thickBot="1" x14ac:dyDescent="0.3">
      <c r="A13" t="s">
        <v>17</v>
      </c>
      <c r="B13" t="s">
        <v>6</v>
      </c>
      <c r="C13">
        <v>8.0299999999999994</v>
      </c>
      <c r="D13" s="7">
        <v>36</v>
      </c>
      <c r="E13" s="6">
        <v>45.88</v>
      </c>
    </row>
    <row r="14" spans="1:5" ht="15.75" thickBot="1" x14ac:dyDescent="0.3">
      <c r="A14" t="s">
        <v>18</v>
      </c>
      <c r="B14" t="s">
        <v>6</v>
      </c>
      <c r="C14">
        <v>3.1</v>
      </c>
      <c r="D14" s="7">
        <v>0</v>
      </c>
      <c r="E14" s="7">
        <v>63.08</v>
      </c>
    </row>
    <row r="15" spans="1:5" ht="15.75" thickBot="1" x14ac:dyDescent="0.3">
      <c r="A15" s="8" t="s">
        <v>19</v>
      </c>
      <c r="B15" t="s">
        <v>6</v>
      </c>
      <c r="C15">
        <v>0.36</v>
      </c>
      <c r="D15" s="6">
        <v>100</v>
      </c>
      <c r="E15" s="7">
        <v>55.81</v>
      </c>
    </row>
    <row r="16" spans="1:5" ht="15.75" thickBot="1" x14ac:dyDescent="0.3">
      <c r="A16" t="s">
        <v>20</v>
      </c>
      <c r="B16" t="s">
        <v>6</v>
      </c>
      <c r="C16">
        <v>0.36</v>
      </c>
      <c r="D16" s="6">
        <v>100</v>
      </c>
      <c r="E16" s="7">
        <v>55.81</v>
      </c>
    </row>
    <row r="17" spans="1:5" ht="15.75" thickBot="1" x14ac:dyDescent="0.3">
      <c r="A17" t="s">
        <v>21</v>
      </c>
      <c r="B17" t="s">
        <v>6</v>
      </c>
      <c r="C17">
        <v>0.36</v>
      </c>
      <c r="D17" s="6">
        <v>100</v>
      </c>
      <c r="E17" s="7">
        <v>55.81</v>
      </c>
    </row>
    <row r="18" spans="1:5" ht="15.75" thickBot="1" x14ac:dyDescent="0.3">
      <c r="A18" t="s">
        <v>22</v>
      </c>
      <c r="B18" t="s">
        <v>6</v>
      </c>
      <c r="C18">
        <v>0.36</v>
      </c>
      <c r="D18" s="6">
        <v>100</v>
      </c>
      <c r="E18" s="7">
        <v>55.81</v>
      </c>
    </row>
    <row r="19" spans="1:5" ht="15.75" thickBot="1" x14ac:dyDescent="0.3">
      <c r="A19" t="s">
        <v>23</v>
      </c>
      <c r="B19" t="s">
        <v>6</v>
      </c>
      <c r="C19" s="7">
        <v>4.08</v>
      </c>
      <c r="D19" s="7">
        <v>100</v>
      </c>
      <c r="E19" s="6">
        <v>55.96</v>
      </c>
    </row>
    <row r="20" spans="1:5" ht="15.75" thickBot="1" x14ac:dyDescent="0.3">
      <c r="A20" t="s">
        <v>24</v>
      </c>
      <c r="B20" t="s">
        <v>6</v>
      </c>
      <c r="C20" s="7">
        <v>4.08</v>
      </c>
      <c r="D20" s="7">
        <v>100</v>
      </c>
      <c r="E20" s="6">
        <v>55.96</v>
      </c>
    </row>
    <row r="21" spans="1:5" ht="15.75" thickBot="1" x14ac:dyDescent="0.3">
      <c r="A21" t="s">
        <v>25</v>
      </c>
      <c r="B21" t="s">
        <v>6</v>
      </c>
      <c r="C21" s="7">
        <v>0.56000000000000005</v>
      </c>
      <c r="D21" s="7">
        <v>100</v>
      </c>
      <c r="E21" s="7">
        <v>49.96</v>
      </c>
    </row>
    <row r="22" spans="1:5" ht="15.75" thickBot="1" x14ac:dyDescent="0.3">
      <c r="A22" t="s">
        <v>26</v>
      </c>
      <c r="B22" t="s">
        <v>6</v>
      </c>
      <c r="C22" s="7">
        <v>0.56000000000000005</v>
      </c>
      <c r="D22" s="7">
        <v>100</v>
      </c>
      <c r="E22" s="7">
        <v>49.96</v>
      </c>
    </row>
    <row r="23" spans="1:5" ht="15.75" thickBot="1" x14ac:dyDescent="0.3">
      <c r="A23" t="s">
        <v>27</v>
      </c>
      <c r="B23" t="s">
        <v>6</v>
      </c>
      <c r="C23" s="7">
        <v>0.56000000000000005</v>
      </c>
      <c r="D23" s="7">
        <v>100</v>
      </c>
      <c r="E23" s="7">
        <v>49.96</v>
      </c>
    </row>
    <row r="24" spans="1:5" ht="15.75" thickBot="1" x14ac:dyDescent="0.3">
      <c r="A24" t="s">
        <v>28</v>
      </c>
      <c r="B24" t="s">
        <v>6</v>
      </c>
      <c r="C24" s="7">
        <v>0.56000000000000005</v>
      </c>
      <c r="D24" s="7">
        <v>100</v>
      </c>
      <c r="E24" s="7">
        <v>49.96</v>
      </c>
    </row>
    <row r="25" spans="1:5" ht="15.75" thickBot="1" x14ac:dyDescent="0.3">
      <c r="A25" t="s">
        <v>29</v>
      </c>
      <c r="B25" t="s">
        <v>6</v>
      </c>
      <c r="C25" s="7">
        <v>0.56000000000000005</v>
      </c>
      <c r="D25" s="7">
        <v>100</v>
      </c>
      <c r="E25" s="7">
        <v>49.96</v>
      </c>
    </row>
    <row r="26" spans="1:5" ht="15.75" thickBot="1" x14ac:dyDescent="0.3">
      <c r="A26" t="s">
        <v>30</v>
      </c>
      <c r="B26" t="s">
        <v>6</v>
      </c>
      <c r="C26" s="7">
        <v>0.56000000000000005</v>
      </c>
      <c r="D26" s="7">
        <v>100</v>
      </c>
      <c r="E26" s="7">
        <v>49.96</v>
      </c>
    </row>
    <row r="27" spans="1:5" ht="15.75" thickBot="1" x14ac:dyDescent="0.3">
      <c r="A27" t="s">
        <v>31</v>
      </c>
      <c r="B27" t="s">
        <v>6</v>
      </c>
      <c r="C27" s="7">
        <v>0.56000000000000005</v>
      </c>
      <c r="D27" s="7">
        <v>100</v>
      </c>
      <c r="E27" s="7">
        <v>49.96</v>
      </c>
    </row>
    <row r="28" spans="1:5" ht="15.75" thickBot="1" x14ac:dyDescent="0.3">
      <c r="A28" t="s">
        <v>32</v>
      </c>
      <c r="B28" t="s">
        <v>6</v>
      </c>
      <c r="C28" s="7">
        <v>0.56000000000000005</v>
      </c>
      <c r="D28" s="7">
        <v>100</v>
      </c>
      <c r="E28" s="7">
        <v>49.96</v>
      </c>
    </row>
    <row r="29" spans="1:5" ht="15.75" thickBot="1" x14ac:dyDescent="0.3">
      <c r="A29" t="s">
        <v>33</v>
      </c>
      <c r="B29" t="s">
        <v>6</v>
      </c>
      <c r="C29" s="7">
        <v>0.56000000000000005</v>
      </c>
      <c r="D29" s="7">
        <v>100</v>
      </c>
      <c r="E29" s="7">
        <v>49.96</v>
      </c>
    </row>
    <row r="30" spans="1:5" ht="52.5" thickBot="1" x14ac:dyDescent="0.3">
      <c r="A30" s="8" t="s">
        <v>34</v>
      </c>
      <c r="B30" t="s">
        <v>6</v>
      </c>
      <c r="C30" s="7">
        <v>0.56000000000000005</v>
      </c>
      <c r="D30" s="7">
        <v>100</v>
      </c>
      <c r="E30" s="7">
        <v>49.96</v>
      </c>
    </row>
    <row r="31" spans="1:5" ht="15.75" thickBot="1" x14ac:dyDescent="0.3">
      <c r="A31" t="s">
        <v>35</v>
      </c>
      <c r="B31" t="s">
        <v>6</v>
      </c>
      <c r="C31" s="7">
        <v>0.56000000000000005</v>
      </c>
      <c r="D31" s="7">
        <v>100</v>
      </c>
      <c r="E31" s="7">
        <v>49.96</v>
      </c>
    </row>
    <row r="32" spans="1:5" ht="15.75" thickBot="1" x14ac:dyDescent="0.3">
      <c r="A32" t="s">
        <v>36</v>
      </c>
      <c r="B32" t="s">
        <v>6</v>
      </c>
      <c r="C32" s="7">
        <v>0.56000000000000005</v>
      </c>
      <c r="D32" s="7">
        <v>100</v>
      </c>
      <c r="E32" s="7">
        <v>49.96</v>
      </c>
    </row>
    <row r="33" spans="1:5" ht="15.75" thickBot="1" x14ac:dyDescent="0.3">
      <c r="A33" t="s">
        <v>37</v>
      </c>
      <c r="B33" t="s">
        <v>6</v>
      </c>
      <c r="C33" s="7">
        <v>0.56000000000000005</v>
      </c>
      <c r="D33" s="7">
        <v>100</v>
      </c>
      <c r="E33" s="7">
        <v>49.96</v>
      </c>
    </row>
    <row r="34" spans="1:5" ht="16.5" thickTop="1" thickBot="1" x14ac:dyDescent="0.3">
      <c r="A34" s="10" t="s">
        <v>38</v>
      </c>
      <c r="B34" t="s">
        <v>6</v>
      </c>
      <c r="C34" s="7">
        <v>0.56000000000000005</v>
      </c>
      <c r="D34" s="7">
        <v>100</v>
      </c>
      <c r="E34" s="7">
        <v>49.96</v>
      </c>
    </row>
    <row r="35" spans="1:5" ht="15.75" thickTop="1" x14ac:dyDescent="0.25">
      <c r="A35" s="11" t="s">
        <v>39</v>
      </c>
      <c r="B35" t="s">
        <v>6</v>
      </c>
    </row>
    <row r="36" spans="1:5" x14ac:dyDescent="0.25">
      <c r="A36" t="s">
        <v>40</v>
      </c>
      <c r="B36" t="s">
        <v>6</v>
      </c>
      <c r="D36" s="9">
        <v>0</v>
      </c>
      <c r="E36">
        <f>2400/(12+16+12+4)</f>
        <v>54.545454545454547</v>
      </c>
    </row>
    <row r="37" spans="1:5" x14ac:dyDescent="0.25">
      <c r="A37" t="s">
        <v>41</v>
      </c>
      <c r="B37" t="s">
        <v>6</v>
      </c>
      <c r="D37" s="9">
        <v>0</v>
      </c>
      <c r="E37">
        <f>2400/(12+16+12+4)</f>
        <v>54.545454545454547</v>
      </c>
    </row>
    <row r="38" spans="1:5" ht="15.75" thickBot="1" x14ac:dyDescent="0.3">
      <c r="A38" s="8" t="s">
        <v>42</v>
      </c>
      <c r="B38" t="s">
        <v>6</v>
      </c>
    </row>
    <row r="39" spans="1:5" ht="15.75" thickBot="1" x14ac:dyDescent="0.3">
      <c r="A39" t="s">
        <v>43</v>
      </c>
      <c r="B39" t="s">
        <v>6</v>
      </c>
      <c r="C39" s="7">
        <v>3.46</v>
      </c>
      <c r="D39" s="7">
        <v>0</v>
      </c>
      <c r="E39" s="7">
        <v>85.71</v>
      </c>
    </row>
    <row r="40" spans="1:5" ht="15.75" thickBot="1" x14ac:dyDescent="0.3">
      <c r="A40" t="s">
        <v>44</v>
      </c>
      <c r="B40" t="s">
        <v>45</v>
      </c>
      <c r="C40" s="12">
        <v>0.19</v>
      </c>
      <c r="D40" s="12">
        <v>100</v>
      </c>
      <c r="E40" s="13">
        <v>44.4</v>
      </c>
    </row>
    <row r="41" spans="1:5" ht="15.75" thickBot="1" x14ac:dyDescent="0.3">
      <c r="A41" t="s">
        <v>46</v>
      </c>
      <c r="B41" t="s">
        <v>45</v>
      </c>
      <c r="C41" s="12">
        <v>0.19</v>
      </c>
      <c r="D41" s="12">
        <v>100</v>
      </c>
      <c r="E41" s="13">
        <v>44.4</v>
      </c>
    </row>
    <row r="42" spans="1:5" ht="15.75" thickBot="1" x14ac:dyDescent="0.3">
      <c r="A42" t="s">
        <v>47</v>
      </c>
      <c r="B42" t="s">
        <v>45</v>
      </c>
      <c r="C42" s="12">
        <v>0.19</v>
      </c>
      <c r="D42" s="12">
        <v>100</v>
      </c>
      <c r="E42" s="13">
        <v>44.4</v>
      </c>
    </row>
    <row r="43" spans="1:5" ht="15.75" thickBot="1" x14ac:dyDescent="0.3">
      <c r="A43" t="s">
        <v>48</v>
      </c>
      <c r="B43" t="s">
        <v>45</v>
      </c>
      <c r="D43" s="7">
        <v>100</v>
      </c>
      <c r="E43" s="7">
        <v>38.1</v>
      </c>
    </row>
    <row r="44" spans="1:5" ht="15.75" thickBot="1" x14ac:dyDescent="0.3">
      <c r="A44" t="s">
        <v>49</v>
      </c>
      <c r="B44" t="s">
        <v>45</v>
      </c>
      <c r="C44" s="7">
        <v>0.89</v>
      </c>
      <c r="D44" s="7">
        <v>100</v>
      </c>
      <c r="E44" s="7">
        <v>44.4</v>
      </c>
    </row>
    <row r="45" spans="1:5" ht="15.75" thickBot="1" x14ac:dyDescent="0.3">
      <c r="A45" t="s">
        <v>50</v>
      </c>
      <c r="B45" t="s">
        <v>45</v>
      </c>
      <c r="C45" s="7">
        <v>0.89</v>
      </c>
      <c r="D45" s="7">
        <v>100</v>
      </c>
      <c r="E45" s="7">
        <v>44.4</v>
      </c>
    </row>
    <row r="46" spans="1:5" ht="15.75" thickBot="1" x14ac:dyDescent="0.3">
      <c r="A46" t="s">
        <v>51</v>
      </c>
      <c r="B46" t="s">
        <v>45</v>
      </c>
      <c r="C46" s="7">
        <v>0.89</v>
      </c>
      <c r="D46" s="7">
        <v>100</v>
      </c>
      <c r="E46" s="7">
        <v>44.4</v>
      </c>
    </row>
    <row r="47" spans="1:5" ht="15.75" thickBot="1" x14ac:dyDescent="0.3">
      <c r="A47" t="s">
        <v>52</v>
      </c>
      <c r="B47" t="s">
        <v>45</v>
      </c>
      <c r="C47" s="12">
        <v>0.19</v>
      </c>
      <c r="D47" s="12">
        <v>100</v>
      </c>
      <c r="E47" s="13">
        <v>44.4</v>
      </c>
    </row>
    <row r="48" spans="1:5" ht="15.75" thickBot="1" x14ac:dyDescent="0.3">
      <c r="A48" t="s">
        <v>53</v>
      </c>
      <c r="B48" t="s">
        <v>45</v>
      </c>
      <c r="C48" s="14">
        <v>12.2</v>
      </c>
      <c r="D48" s="15">
        <v>100</v>
      </c>
      <c r="E48" s="15">
        <v>39</v>
      </c>
    </row>
    <row r="49" spans="1:5" ht="15.75" thickBot="1" x14ac:dyDescent="0.3">
      <c r="A49" t="s">
        <v>54</v>
      </c>
      <c r="B49" t="s">
        <v>45</v>
      </c>
      <c r="C49" s="7">
        <v>0.89</v>
      </c>
      <c r="D49" s="7">
        <v>100</v>
      </c>
      <c r="E49" s="7">
        <v>44.4</v>
      </c>
    </row>
    <row r="50" spans="1:5" ht="15.75" thickBot="1" x14ac:dyDescent="0.3">
      <c r="A50" t="s">
        <v>55</v>
      </c>
      <c r="B50" t="s">
        <v>45</v>
      </c>
      <c r="D50" s="7">
        <v>100</v>
      </c>
      <c r="E50" s="7">
        <v>44.4</v>
      </c>
    </row>
    <row r="51" spans="1:5" ht="15.75" thickBot="1" x14ac:dyDescent="0.3">
      <c r="A51" t="s">
        <v>56</v>
      </c>
      <c r="B51" t="s">
        <v>45</v>
      </c>
      <c r="D51" s="7">
        <v>100</v>
      </c>
      <c r="E51" s="7">
        <v>44.4</v>
      </c>
    </row>
    <row r="52" spans="1:5" ht="15.75" thickBot="1" x14ac:dyDescent="0.3">
      <c r="A52" t="s">
        <v>57</v>
      </c>
      <c r="B52" t="s">
        <v>45</v>
      </c>
      <c r="D52" s="15">
        <v>100</v>
      </c>
      <c r="E52">
        <f>(0.77*E69+0.23*E107)</f>
        <v>47.2699</v>
      </c>
    </row>
    <row r="53" spans="1:5" ht="15.75" thickBot="1" x14ac:dyDescent="0.3">
      <c r="A53" t="s">
        <v>58</v>
      </c>
      <c r="B53" t="s">
        <v>45</v>
      </c>
      <c r="C53" s="12">
        <v>2.09</v>
      </c>
      <c r="D53" s="12">
        <v>100</v>
      </c>
      <c r="E53" s="13">
        <v>41.945500000000003</v>
      </c>
    </row>
    <row r="54" spans="1:5" ht="15.75" thickBot="1" x14ac:dyDescent="0.3">
      <c r="A54" t="s">
        <v>59</v>
      </c>
      <c r="B54" t="s">
        <v>45</v>
      </c>
      <c r="D54" s="7">
        <v>100</v>
      </c>
      <c r="E54" s="7">
        <v>44.4</v>
      </c>
    </row>
    <row r="55" spans="1:5" ht="15.75" thickBot="1" x14ac:dyDescent="0.3">
      <c r="A55" t="s">
        <v>144</v>
      </c>
      <c r="B55" t="s">
        <v>45</v>
      </c>
      <c r="D55" s="12">
        <v>100</v>
      </c>
      <c r="E55" s="13">
        <v>44.4</v>
      </c>
    </row>
    <row r="56" spans="1:5" ht="15.75" thickBot="1" x14ac:dyDescent="0.3">
      <c r="A56" t="s">
        <v>145</v>
      </c>
      <c r="B56" t="s">
        <v>45</v>
      </c>
      <c r="D56" s="12">
        <v>100</v>
      </c>
      <c r="E56" s="13">
        <v>44.4</v>
      </c>
    </row>
    <row r="57" spans="1:5" ht="15.75" thickBot="1" x14ac:dyDescent="0.3">
      <c r="A57" t="s">
        <v>60</v>
      </c>
      <c r="B57" t="s">
        <v>45</v>
      </c>
      <c r="D57" s="7">
        <v>100</v>
      </c>
      <c r="E57" s="7">
        <v>64.3</v>
      </c>
    </row>
    <row r="58" spans="1:5" ht="15.75" thickBot="1" x14ac:dyDescent="0.3">
      <c r="A58" t="s">
        <v>61</v>
      </c>
      <c r="B58" t="s">
        <v>45</v>
      </c>
      <c r="D58" s="7">
        <v>100</v>
      </c>
      <c r="E58" s="7">
        <v>64.3</v>
      </c>
    </row>
    <row r="59" spans="1:5" ht="15.75" thickBot="1" x14ac:dyDescent="0.3">
      <c r="A59" t="s">
        <v>62</v>
      </c>
      <c r="B59" t="s">
        <v>45</v>
      </c>
      <c r="D59" s="9">
        <v>100</v>
      </c>
      <c r="E59">
        <f>5*1200/(5*12+8+64)</f>
        <v>45.454545454545453</v>
      </c>
    </row>
    <row r="60" spans="1:5" ht="15.75" thickBot="1" x14ac:dyDescent="0.3">
      <c r="A60" t="s">
        <v>63</v>
      </c>
      <c r="B60" t="s">
        <v>45</v>
      </c>
      <c r="D60" s="7">
        <v>100</v>
      </c>
      <c r="E60" s="6">
        <v>72.27</v>
      </c>
    </row>
    <row r="61" spans="1:5" ht="15.75" thickBot="1" x14ac:dyDescent="0.3">
      <c r="A61" t="s">
        <v>64</v>
      </c>
      <c r="B61" t="s">
        <v>45</v>
      </c>
      <c r="D61" s="7">
        <v>100</v>
      </c>
      <c r="E61" s="6">
        <v>38.340000000000003</v>
      </c>
    </row>
    <row r="62" spans="1:5" ht="15.75" thickBot="1" x14ac:dyDescent="0.3">
      <c r="A62" t="s">
        <v>65</v>
      </c>
      <c r="B62" t="s">
        <v>45</v>
      </c>
      <c r="D62" s="16">
        <v>100</v>
      </c>
      <c r="E62" s="7">
        <v>42.41</v>
      </c>
    </row>
    <row r="63" spans="1:5" ht="15.75" thickBot="1" x14ac:dyDescent="0.3">
      <c r="A63" t="s">
        <v>66</v>
      </c>
      <c r="B63" t="s">
        <v>45</v>
      </c>
      <c r="D63" s="7">
        <v>100</v>
      </c>
      <c r="E63" s="7">
        <v>91.5</v>
      </c>
    </row>
    <row r="64" spans="1:5" ht="15.75" thickBot="1" x14ac:dyDescent="0.3">
      <c r="A64" t="s">
        <v>67</v>
      </c>
      <c r="B64" t="s">
        <v>45</v>
      </c>
      <c r="C64" s="7">
        <v>0.11</v>
      </c>
      <c r="D64" s="7">
        <v>100</v>
      </c>
      <c r="E64" s="7">
        <v>55.1</v>
      </c>
    </row>
    <row r="65" spans="1:5" ht="15.75" thickBot="1" x14ac:dyDescent="0.3">
      <c r="A65" t="s">
        <v>68</v>
      </c>
      <c r="B65" t="s">
        <v>45</v>
      </c>
      <c r="D65" s="7">
        <v>100</v>
      </c>
      <c r="E65" s="6">
        <v>50</v>
      </c>
    </row>
    <row r="66" spans="1:5" ht="15.75" thickBot="1" x14ac:dyDescent="0.3">
      <c r="A66" t="s">
        <v>69</v>
      </c>
      <c r="B66" t="s">
        <v>45</v>
      </c>
      <c r="C66" s="12">
        <v>0.11</v>
      </c>
      <c r="D66" s="12">
        <v>100</v>
      </c>
      <c r="E66" s="13">
        <v>44.04</v>
      </c>
    </row>
    <row r="67" spans="1:5" ht="15.75" thickBot="1" x14ac:dyDescent="0.3">
      <c r="A67" t="s">
        <v>70</v>
      </c>
      <c r="B67" t="s">
        <v>45</v>
      </c>
      <c r="D67" s="7">
        <v>100</v>
      </c>
      <c r="E67" s="7">
        <v>58.465000000000003</v>
      </c>
    </row>
    <row r="68" spans="1:5" ht="15.75" thickBot="1" x14ac:dyDescent="0.3">
      <c r="A68" t="s">
        <v>71</v>
      </c>
      <c r="B68" t="s">
        <v>45</v>
      </c>
      <c r="D68" s="7">
        <v>100</v>
      </c>
      <c r="E68" s="6">
        <v>50</v>
      </c>
    </row>
    <row r="69" spans="1:5" ht="15.75" thickBot="1" x14ac:dyDescent="0.3">
      <c r="A69" t="s">
        <v>72</v>
      </c>
      <c r="B69" t="s">
        <v>45</v>
      </c>
      <c r="D69" s="15">
        <v>100</v>
      </c>
      <c r="E69">
        <v>50</v>
      </c>
    </row>
    <row r="70" spans="1:5" ht="15.75" thickBot="1" x14ac:dyDescent="0.3">
      <c r="A70" t="s">
        <v>73</v>
      </c>
      <c r="B70" t="s">
        <v>45</v>
      </c>
      <c r="D70" s="17">
        <v>100</v>
      </c>
      <c r="E70" s="18">
        <v>50</v>
      </c>
    </row>
    <row r="71" spans="1:5" ht="15.75" thickBot="1" x14ac:dyDescent="0.3">
      <c r="A71" t="s">
        <v>74</v>
      </c>
      <c r="B71" t="s">
        <v>45</v>
      </c>
      <c r="D71" s="7">
        <v>100</v>
      </c>
      <c r="E71" s="6">
        <v>44.71</v>
      </c>
    </row>
    <row r="72" spans="1:5" ht="15.75" thickBot="1" x14ac:dyDescent="0.3">
      <c r="A72" t="s">
        <v>75</v>
      </c>
      <c r="B72" t="s">
        <v>45</v>
      </c>
      <c r="D72" s="7">
        <v>100</v>
      </c>
      <c r="E72" s="6">
        <v>44</v>
      </c>
    </row>
    <row r="73" spans="1:5" ht="15.75" thickBot="1" x14ac:dyDescent="0.3">
      <c r="A73" t="s">
        <v>76</v>
      </c>
      <c r="B73" t="s">
        <v>45</v>
      </c>
      <c r="D73" s="6">
        <v>100</v>
      </c>
      <c r="E73" s="6">
        <v>50</v>
      </c>
    </row>
    <row r="74" spans="1:5" ht="15.75" thickBot="1" x14ac:dyDescent="0.3">
      <c r="A74" t="s">
        <v>77</v>
      </c>
      <c r="B74" t="s">
        <v>45</v>
      </c>
      <c r="D74" s="16">
        <v>100</v>
      </c>
      <c r="E74" s="7">
        <v>33.6</v>
      </c>
    </row>
    <row r="75" spans="1:5" x14ac:dyDescent="0.25">
      <c r="A75" t="s">
        <v>78</v>
      </c>
      <c r="B75" t="s">
        <v>45</v>
      </c>
    </row>
    <row r="76" spans="1:5" ht="15.75" thickBot="1" x14ac:dyDescent="0.3">
      <c r="A76" t="s">
        <v>79</v>
      </c>
      <c r="B76" t="s">
        <v>45</v>
      </c>
      <c r="D76">
        <v>100</v>
      </c>
      <c r="E76" s="19">
        <v>50</v>
      </c>
    </row>
    <row r="77" spans="1:5" ht="15.75" thickBot="1" x14ac:dyDescent="0.3">
      <c r="A77" t="s">
        <v>80</v>
      </c>
      <c r="B77" t="s">
        <v>45</v>
      </c>
      <c r="D77" s="12">
        <v>100</v>
      </c>
      <c r="E77" s="13">
        <v>44.4</v>
      </c>
    </row>
    <row r="78" spans="1:5" ht="15.75" thickBot="1" x14ac:dyDescent="0.3">
      <c r="A78" t="s">
        <v>81</v>
      </c>
      <c r="B78" t="s">
        <v>45</v>
      </c>
      <c r="D78" s="7">
        <v>100</v>
      </c>
      <c r="E78" s="7">
        <v>38.5</v>
      </c>
    </row>
    <row r="79" spans="1:5" ht="15.75" thickBot="1" x14ac:dyDescent="0.3">
      <c r="A79" s="20" t="s">
        <v>82</v>
      </c>
      <c r="B79" t="s">
        <v>45</v>
      </c>
      <c r="D79" s="7">
        <v>100</v>
      </c>
      <c r="E79" s="7">
        <v>44.4</v>
      </c>
    </row>
    <row r="80" spans="1:5" ht="15.75" thickBot="1" x14ac:dyDescent="0.3">
      <c r="A80" t="s">
        <v>83</v>
      </c>
      <c r="B80" t="s">
        <v>45</v>
      </c>
      <c r="D80">
        <v>100</v>
      </c>
      <c r="E80">
        <v>44</v>
      </c>
    </row>
    <row r="81" spans="1:5" ht="15.75" thickBot="1" x14ac:dyDescent="0.3">
      <c r="A81" t="s">
        <v>84</v>
      </c>
      <c r="B81" t="s">
        <v>45</v>
      </c>
      <c r="C81" s="7">
        <v>0.19</v>
      </c>
      <c r="D81" s="7">
        <v>100</v>
      </c>
      <c r="E81" s="6">
        <v>49.7</v>
      </c>
    </row>
    <row r="82" spans="1:5" ht="15.75" thickBot="1" x14ac:dyDescent="0.3">
      <c r="A82" t="s">
        <v>85</v>
      </c>
      <c r="B82" t="s">
        <v>45</v>
      </c>
      <c r="D82" s="7">
        <v>100</v>
      </c>
      <c r="E82" s="6">
        <v>48</v>
      </c>
    </row>
    <row r="83" spans="1:5" ht="15.75" thickBot="1" x14ac:dyDescent="0.3">
      <c r="A83" t="s">
        <v>86</v>
      </c>
      <c r="B83" t="s">
        <v>45</v>
      </c>
      <c r="C83" s="7">
        <v>0.89</v>
      </c>
      <c r="D83" s="7">
        <v>100</v>
      </c>
      <c r="E83" s="7">
        <v>44.4</v>
      </c>
    </row>
    <row r="84" spans="1:5" ht="15.75" thickBot="1" x14ac:dyDescent="0.3">
      <c r="A84" t="s">
        <v>87</v>
      </c>
      <c r="B84" t="s">
        <v>45</v>
      </c>
      <c r="D84" s="7">
        <v>100</v>
      </c>
      <c r="E84" s="6">
        <v>50</v>
      </c>
    </row>
    <row r="85" spans="1:5" ht="15.75" thickBot="1" x14ac:dyDescent="0.3">
      <c r="A85" t="s">
        <v>88</v>
      </c>
      <c r="B85" t="s">
        <v>45</v>
      </c>
      <c r="D85" s="7">
        <v>100</v>
      </c>
      <c r="E85" s="6">
        <v>47.6</v>
      </c>
    </row>
    <row r="86" spans="1:5" x14ac:dyDescent="0.25">
      <c r="A86" t="s">
        <v>89</v>
      </c>
      <c r="B86" t="s">
        <v>45</v>
      </c>
      <c r="D86" s="15">
        <v>100</v>
      </c>
      <c r="E86" s="21">
        <v>50</v>
      </c>
    </row>
    <row r="87" spans="1:5" x14ac:dyDescent="0.25">
      <c r="A87" t="s">
        <v>90</v>
      </c>
      <c r="B87" t="s">
        <v>45</v>
      </c>
      <c r="D87" s="15">
        <v>100</v>
      </c>
      <c r="E87" s="21">
        <v>42.06</v>
      </c>
    </row>
    <row r="88" spans="1:5" ht="15.75" thickBot="1" x14ac:dyDescent="0.3">
      <c r="A88" t="s">
        <v>91</v>
      </c>
      <c r="B88" t="s">
        <v>45</v>
      </c>
      <c r="D88" s="15">
        <v>100</v>
      </c>
      <c r="E88" s="21">
        <v>22.46</v>
      </c>
    </row>
    <row r="89" spans="1:5" ht="15.75" thickBot="1" x14ac:dyDescent="0.3">
      <c r="A89" t="s">
        <v>92</v>
      </c>
      <c r="B89" t="s">
        <v>45</v>
      </c>
      <c r="D89" s="22">
        <v>90.275813299999996</v>
      </c>
      <c r="E89" s="23">
        <v>45.247999999999998</v>
      </c>
    </row>
    <row r="90" spans="1:5" ht="15.75" thickBot="1" x14ac:dyDescent="0.3">
      <c r="A90" t="s">
        <v>93</v>
      </c>
      <c r="B90" t="s">
        <v>45</v>
      </c>
      <c r="D90" s="22">
        <v>100</v>
      </c>
      <c r="E90" s="23">
        <v>50</v>
      </c>
    </row>
    <row r="91" spans="1:5" ht="17.25" thickBot="1" x14ac:dyDescent="0.3">
      <c r="A91" s="24" t="s">
        <v>94</v>
      </c>
      <c r="B91" t="s">
        <v>95</v>
      </c>
      <c r="C91">
        <v>2.44</v>
      </c>
      <c r="D91" s="7">
        <v>34</v>
      </c>
      <c r="E91" s="6">
        <v>59.63</v>
      </c>
    </row>
    <row r="92" spans="1:5" ht="15.75" thickBot="1" x14ac:dyDescent="0.3">
      <c r="A92" s="3" t="s">
        <v>96</v>
      </c>
      <c r="B92" t="s">
        <v>95</v>
      </c>
      <c r="D92" s="7">
        <v>78.3</v>
      </c>
      <c r="E92" s="7">
        <v>69</v>
      </c>
    </row>
    <row r="93" spans="1:5" ht="15.75" thickBot="1" x14ac:dyDescent="0.3">
      <c r="A93" s="3" t="s">
        <v>97</v>
      </c>
      <c r="B93" t="s">
        <v>95</v>
      </c>
      <c r="C93" s="7"/>
      <c r="D93" s="7">
        <v>100</v>
      </c>
      <c r="E93" s="6">
        <v>58.646616539999997</v>
      </c>
    </row>
    <row r="94" spans="1:5" ht="15.75" thickBot="1" x14ac:dyDescent="0.3">
      <c r="A94" s="3" t="s">
        <v>98</v>
      </c>
      <c r="B94" t="s">
        <v>95</v>
      </c>
      <c r="D94" s="15">
        <v>100</v>
      </c>
      <c r="E94">
        <f>100*(13*12)/(13*12+22+64)</f>
        <v>64.462809917355372</v>
      </c>
    </row>
    <row r="95" spans="1:5" ht="15.75" thickBot="1" x14ac:dyDescent="0.3">
      <c r="A95" s="3" t="s">
        <v>99</v>
      </c>
      <c r="B95" t="s">
        <v>95</v>
      </c>
      <c r="D95" s="3">
        <v>100</v>
      </c>
      <c r="E95">
        <f>(8*1200)/(8*12+14+6*16)</f>
        <v>46.601941747572816</v>
      </c>
    </row>
    <row r="96" spans="1:5" ht="15.75" thickBot="1" x14ac:dyDescent="0.3">
      <c r="A96" s="25" t="s">
        <v>100</v>
      </c>
      <c r="B96" t="s">
        <v>95</v>
      </c>
      <c r="C96" s="7">
        <v>2.4700000000000002</v>
      </c>
      <c r="D96" s="7">
        <v>100</v>
      </c>
      <c r="E96" s="6">
        <v>73.2</v>
      </c>
    </row>
    <row r="97" spans="1:5" ht="16.5" thickTop="1" thickBot="1" x14ac:dyDescent="0.3">
      <c r="A97" s="26" t="s">
        <v>101</v>
      </c>
      <c r="B97" t="s">
        <v>95</v>
      </c>
      <c r="C97" s="7">
        <v>2.4700000000000002</v>
      </c>
      <c r="D97" s="7">
        <v>100</v>
      </c>
      <c r="E97" s="7">
        <v>68.27</v>
      </c>
    </row>
    <row r="98" spans="1:5" ht="16.5" thickTop="1" thickBot="1" x14ac:dyDescent="0.3">
      <c r="A98" s="25" t="s">
        <v>102</v>
      </c>
      <c r="B98" t="s">
        <v>95</v>
      </c>
      <c r="C98" s="7">
        <v>2.4700000000000002</v>
      </c>
      <c r="D98" s="7">
        <v>100</v>
      </c>
      <c r="E98" s="6">
        <v>70.59</v>
      </c>
    </row>
    <row r="99" spans="1:5" ht="16.5" thickTop="1" thickBot="1" x14ac:dyDescent="0.3">
      <c r="A99" s="25" t="s">
        <v>103</v>
      </c>
      <c r="B99" t="s">
        <v>95</v>
      </c>
      <c r="C99" s="7">
        <v>2.4700000000000002</v>
      </c>
      <c r="D99" s="7">
        <v>100</v>
      </c>
      <c r="E99" s="6">
        <v>73.39</v>
      </c>
    </row>
    <row r="100" spans="1:5" ht="16.5" thickTop="1" thickBot="1" x14ac:dyDescent="0.3">
      <c r="A100" s="25" t="s">
        <v>104</v>
      </c>
      <c r="B100" t="s">
        <v>95</v>
      </c>
      <c r="C100" s="7">
        <v>2.4700000000000002</v>
      </c>
      <c r="D100" s="7">
        <v>100</v>
      </c>
      <c r="E100" s="7">
        <v>70</v>
      </c>
    </row>
    <row r="101" spans="1:5" ht="16.5" thickTop="1" thickBot="1" x14ac:dyDescent="0.3">
      <c r="A101" s="25" t="s">
        <v>105</v>
      </c>
      <c r="B101" t="s">
        <v>95</v>
      </c>
      <c r="C101" s="7">
        <v>2.4700000000000002</v>
      </c>
      <c r="D101" s="7">
        <v>100</v>
      </c>
      <c r="E101" s="6">
        <v>70.400000000000006</v>
      </c>
    </row>
    <row r="102" spans="1:5" ht="16.5" thickTop="1" thickBot="1" x14ac:dyDescent="0.3">
      <c r="A102" s="25" t="s">
        <v>106</v>
      </c>
      <c r="B102" t="s">
        <v>95</v>
      </c>
      <c r="D102" s="15">
        <v>100</v>
      </c>
      <c r="E102">
        <f>12000/(120+10+64)</f>
        <v>61.855670103092784</v>
      </c>
    </row>
    <row r="103" spans="1:5" ht="16.5" thickTop="1" thickBot="1" x14ac:dyDescent="0.3">
      <c r="A103" s="25" t="s">
        <v>107</v>
      </c>
      <c r="B103" t="s">
        <v>95</v>
      </c>
      <c r="D103" s="6">
        <v>100</v>
      </c>
      <c r="E103" s="6">
        <v>73.47</v>
      </c>
    </row>
    <row r="104" spans="1:5" ht="16.5" thickTop="1" thickBot="1" x14ac:dyDescent="0.3">
      <c r="A104" s="27" t="s">
        <v>108</v>
      </c>
      <c r="B104" t="s">
        <v>95</v>
      </c>
      <c r="D104" s="6">
        <v>100</v>
      </c>
      <c r="E104" s="6">
        <v>75</v>
      </c>
    </row>
    <row r="105" spans="1:5" ht="16.5" thickTop="1" thickBot="1" x14ac:dyDescent="0.3">
      <c r="A105" s="25" t="s">
        <v>109</v>
      </c>
      <c r="B105" t="s">
        <v>95</v>
      </c>
      <c r="D105" s="28">
        <v>100</v>
      </c>
      <c r="E105" s="6">
        <v>75.63</v>
      </c>
    </row>
    <row r="106" spans="1:5" ht="16.5" thickTop="1" thickBot="1" x14ac:dyDescent="0.3">
      <c r="A106" s="27" t="s">
        <v>110</v>
      </c>
      <c r="B106" t="s">
        <v>95</v>
      </c>
      <c r="D106" s="6">
        <v>100</v>
      </c>
      <c r="E106" s="6">
        <v>74.290000000000006</v>
      </c>
    </row>
    <row r="107" spans="1:5" ht="16.5" thickTop="1" thickBot="1" x14ac:dyDescent="0.3">
      <c r="A107" s="25" t="s">
        <v>111</v>
      </c>
      <c r="B107" t="s">
        <v>95</v>
      </c>
      <c r="C107" s="7">
        <v>1.03</v>
      </c>
      <c r="D107" s="7">
        <v>100</v>
      </c>
      <c r="E107" s="7">
        <v>38.130000000000003</v>
      </c>
    </row>
    <row r="108" spans="1:5" ht="16.5" thickTop="1" thickBot="1" x14ac:dyDescent="0.3">
      <c r="A108" s="25" t="s">
        <v>112</v>
      </c>
      <c r="B108" t="s">
        <v>95</v>
      </c>
      <c r="D108" s="16">
        <v>100</v>
      </c>
      <c r="E108" s="16">
        <v>50</v>
      </c>
    </row>
    <row r="109" spans="1:5" ht="16.5" thickTop="1" thickBot="1" x14ac:dyDescent="0.3">
      <c r="A109" s="25" t="s">
        <v>113</v>
      </c>
      <c r="B109" t="s">
        <v>95</v>
      </c>
      <c r="D109" s="12">
        <v>100</v>
      </c>
      <c r="E109" s="13">
        <v>51</v>
      </c>
    </row>
    <row r="110" spans="1:5" ht="18" thickTop="1" thickBot="1" x14ac:dyDescent="0.3">
      <c r="A110" s="25" t="s">
        <v>114</v>
      </c>
      <c r="B110" t="s">
        <v>95</v>
      </c>
      <c r="D110" s="7">
        <v>100</v>
      </c>
      <c r="E110" s="29">
        <v>88.24</v>
      </c>
    </row>
    <row r="111" spans="1:5" ht="16.5" thickTop="1" thickBot="1" x14ac:dyDescent="0.3">
      <c r="A111" s="30" t="s">
        <v>115</v>
      </c>
      <c r="B111" t="s">
        <v>95</v>
      </c>
    </row>
    <row r="112" spans="1:5" ht="15.75" thickTop="1" x14ac:dyDescent="0.25">
      <c r="A112" s="8" t="s">
        <v>116</v>
      </c>
      <c r="B112" t="s">
        <v>95</v>
      </c>
    </row>
    <row r="113" spans="1:5" x14ac:dyDescent="0.25">
      <c r="A113" s="8" t="s">
        <v>117</v>
      </c>
      <c r="B113" t="s">
        <v>95</v>
      </c>
    </row>
    <row r="114" spans="1:5" x14ac:dyDescent="0.25">
      <c r="A114" s="8" t="s">
        <v>118</v>
      </c>
      <c r="B114" t="s">
        <v>95</v>
      </c>
    </row>
    <row r="115" spans="1:5" ht="15.75" thickBot="1" x14ac:dyDescent="0.3">
      <c r="A115" s="8" t="s">
        <v>119</v>
      </c>
      <c r="B115" t="s">
        <v>95</v>
      </c>
      <c r="D115" s="31">
        <v>100</v>
      </c>
      <c r="E115" s="31">
        <v>50</v>
      </c>
    </row>
    <row r="116" spans="1:5" ht="15.75" thickBot="1" x14ac:dyDescent="0.3">
      <c r="A116" s="8" t="s">
        <v>120</v>
      </c>
      <c r="B116" t="s">
        <v>95</v>
      </c>
      <c r="D116" s="32">
        <v>100</v>
      </c>
      <c r="E116" s="32">
        <v>50</v>
      </c>
    </row>
    <row r="117" spans="1:5" ht="15.75" thickBot="1" x14ac:dyDescent="0.3">
      <c r="A117" s="8" t="s">
        <v>121</v>
      </c>
      <c r="B117" t="s">
        <v>95</v>
      </c>
      <c r="D117" s="31">
        <v>100</v>
      </c>
      <c r="E117" s="31">
        <f>(12*900)/(12*9+8+48)</f>
        <v>65.853658536585371</v>
      </c>
    </row>
    <row r="118" spans="1:5" ht="15.75" thickBot="1" x14ac:dyDescent="0.3">
      <c r="A118" s="8" t="s">
        <v>122</v>
      </c>
      <c r="B118" t="s">
        <v>95</v>
      </c>
      <c r="D118" s="32">
        <v>100</v>
      </c>
      <c r="E118" s="32">
        <v>39.299999999999997</v>
      </c>
    </row>
    <row r="119" spans="1:5" ht="15.75" thickBot="1" x14ac:dyDescent="0.3">
      <c r="A119" s="8" t="s">
        <v>123</v>
      </c>
      <c r="B119" t="s">
        <v>95</v>
      </c>
      <c r="D119" s="31">
        <v>100</v>
      </c>
      <c r="E119" s="31">
        <f>12*700/(12*7+6+64)</f>
        <v>54.545454545454547</v>
      </c>
    </row>
    <row r="120" spans="1:5" ht="15.75" thickBot="1" x14ac:dyDescent="0.3">
      <c r="A120" s="8" t="s">
        <v>124</v>
      </c>
      <c r="B120" t="s">
        <v>95</v>
      </c>
      <c r="D120" s="33">
        <v>100</v>
      </c>
      <c r="E120" s="33">
        <v>80</v>
      </c>
    </row>
    <row r="121" spans="1:5" ht="15.75" thickBot="1" x14ac:dyDescent="0.3">
      <c r="A121" s="8" t="s">
        <v>73</v>
      </c>
      <c r="B121" t="s">
        <v>95</v>
      </c>
      <c r="D121" s="31">
        <v>100</v>
      </c>
      <c r="E121" s="31">
        <v>50</v>
      </c>
    </row>
    <row r="122" spans="1:5" ht="15.75" thickBot="1" x14ac:dyDescent="0.3">
      <c r="A122" s="8" t="s">
        <v>125</v>
      </c>
      <c r="B122" t="s">
        <v>95</v>
      </c>
      <c r="D122" s="33">
        <v>100</v>
      </c>
      <c r="E122" s="33">
        <v>49.54</v>
      </c>
    </row>
    <row r="123" spans="1:5" ht="15.75" thickBot="1" x14ac:dyDescent="0.3">
      <c r="A123" s="8" t="s">
        <v>126</v>
      </c>
      <c r="B123" t="s">
        <v>95</v>
      </c>
      <c r="D123">
        <v>100</v>
      </c>
      <c r="E123">
        <f>15*1200/(15*12+26+96)</f>
        <v>59.602649006622514</v>
      </c>
    </row>
    <row r="124" spans="1:5" ht="15.75" thickBot="1" x14ac:dyDescent="0.3">
      <c r="A124" s="25" t="s">
        <v>127</v>
      </c>
      <c r="B124" t="s">
        <v>95</v>
      </c>
      <c r="D124">
        <v>100</v>
      </c>
      <c r="E124">
        <f>900*12/(9*12+6+48)</f>
        <v>66.666666666666671</v>
      </c>
    </row>
    <row r="125" spans="1:5" ht="16.5" thickTop="1" thickBot="1" x14ac:dyDescent="0.3">
      <c r="A125" s="25" t="s">
        <v>128</v>
      </c>
      <c r="B125" t="s">
        <v>95</v>
      </c>
      <c r="D125">
        <v>100</v>
      </c>
      <c r="E125">
        <f>12*12*100/(12*12+20+32)</f>
        <v>73.469387755102048</v>
      </c>
    </row>
    <row r="126" spans="1:5" ht="16.5" thickTop="1" thickBot="1" x14ac:dyDescent="0.3">
      <c r="A126" s="3" t="s">
        <v>129</v>
      </c>
      <c r="B126" t="s">
        <v>130</v>
      </c>
      <c r="C126">
        <v>1.49</v>
      </c>
      <c r="D126">
        <v>0</v>
      </c>
      <c r="E126">
        <v>0</v>
      </c>
    </row>
    <row r="127" spans="1:5" x14ac:dyDescent="0.25">
      <c r="A127" t="s">
        <v>131</v>
      </c>
      <c r="B127" t="s">
        <v>130</v>
      </c>
      <c r="D127">
        <v>0</v>
      </c>
      <c r="E127">
        <v>0</v>
      </c>
    </row>
    <row r="128" spans="1:5" x14ac:dyDescent="0.25">
      <c r="A128" t="s">
        <v>132</v>
      </c>
      <c r="B128" t="s">
        <v>130</v>
      </c>
      <c r="D128">
        <v>0</v>
      </c>
      <c r="E128">
        <v>0</v>
      </c>
    </row>
    <row r="129" spans="1:5" x14ac:dyDescent="0.25">
      <c r="A129" t="s">
        <v>133</v>
      </c>
      <c r="B129" t="s">
        <v>130</v>
      </c>
      <c r="D129">
        <v>0</v>
      </c>
      <c r="E129">
        <v>0</v>
      </c>
    </row>
    <row r="130" spans="1:5" x14ac:dyDescent="0.25">
      <c r="A130" t="s">
        <v>134</v>
      </c>
      <c r="B130" t="s">
        <v>130</v>
      </c>
      <c r="D130">
        <v>0</v>
      </c>
      <c r="E130">
        <v>0</v>
      </c>
    </row>
    <row r="131" spans="1:5" x14ac:dyDescent="0.25">
      <c r="A131" t="s">
        <v>135</v>
      </c>
      <c r="B131" t="s">
        <v>130</v>
      </c>
      <c r="D131">
        <v>0</v>
      </c>
      <c r="E131">
        <v>0</v>
      </c>
    </row>
    <row r="132" spans="1:5" x14ac:dyDescent="0.25">
      <c r="A132" t="s">
        <v>136</v>
      </c>
      <c r="B132" t="s">
        <v>130</v>
      </c>
      <c r="D132">
        <v>0</v>
      </c>
      <c r="E132">
        <v>0</v>
      </c>
    </row>
    <row r="133" spans="1:5" x14ac:dyDescent="0.25">
      <c r="A133" t="s">
        <v>137</v>
      </c>
      <c r="B133" t="s">
        <v>130</v>
      </c>
      <c r="D133">
        <v>0</v>
      </c>
      <c r="E133">
        <v>0</v>
      </c>
    </row>
    <row r="134" spans="1:5" x14ac:dyDescent="0.25">
      <c r="A134" t="s">
        <v>138</v>
      </c>
      <c r="B134" t="s">
        <v>130</v>
      </c>
      <c r="D134">
        <v>0</v>
      </c>
      <c r="E134">
        <v>0</v>
      </c>
    </row>
    <row r="135" spans="1:5" x14ac:dyDescent="0.25">
      <c r="A135" t="s">
        <v>139</v>
      </c>
      <c r="B135" t="s">
        <v>130</v>
      </c>
      <c r="C135">
        <v>4.9000000000000004</v>
      </c>
      <c r="D135">
        <v>0</v>
      </c>
      <c r="E135">
        <v>0</v>
      </c>
    </row>
    <row r="136" spans="1:5" x14ac:dyDescent="0.25">
      <c r="A136" t="s">
        <v>140</v>
      </c>
      <c r="B136" t="s">
        <v>141</v>
      </c>
      <c r="D136">
        <v>0</v>
      </c>
      <c r="E136">
        <v>0</v>
      </c>
    </row>
    <row r="137" spans="1:5" x14ac:dyDescent="0.25">
      <c r="A137" t="s">
        <v>136</v>
      </c>
      <c r="B137" t="s">
        <v>141</v>
      </c>
      <c r="D137">
        <v>0</v>
      </c>
      <c r="E137">
        <v>0</v>
      </c>
    </row>
    <row r="138" spans="1:5" x14ac:dyDescent="0.25">
      <c r="A138" t="s">
        <v>142</v>
      </c>
      <c r="B138" t="s">
        <v>141</v>
      </c>
      <c r="D138">
        <v>0</v>
      </c>
      <c r="E138">
        <v>0</v>
      </c>
    </row>
    <row r="139" spans="1:5" ht="15.75" thickBot="1" x14ac:dyDescent="0.3">
      <c r="A139" t="s">
        <v>143</v>
      </c>
      <c r="B139" t="s">
        <v>141</v>
      </c>
      <c r="D139">
        <v>0</v>
      </c>
      <c r="E139">
        <v>0</v>
      </c>
    </row>
    <row r="140" spans="1:5" ht="15.75" thickBot="1" x14ac:dyDescent="0.3">
      <c r="A140" t="s">
        <v>85</v>
      </c>
      <c r="B140" t="s">
        <v>45</v>
      </c>
      <c r="D140" s="7">
        <v>100</v>
      </c>
      <c r="E140" s="6">
        <v>48</v>
      </c>
    </row>
    <row r="141" spans="1:5" ht="15.75" thickBot="1" x14ac:dyDescent="0.3">
      <c r="A141" t="s">
        <v>144</v>
      </c>
      <c r="B141" t="s">
        <v>45</v>
      </c>
      <c r="C141" s="12">
        <v>0.19</v>
      </c>
      <c r="D141" s="12">
        <v>100</v>
      </c>
      <c r="E141" s="13">
        <v>44.4</v>
      </c>
    </row>
    <row r="142" spans="1:5" ht="15.75" thickBot="1" x14ac:dyDescent="0.3">
      <c r="A142" t="s">
        <v>145</v>
      </c>
      <c r="B142" t="s">
        <v>45</v>
      </c>
      <c r="C142" s="12">
        <v>0.19</v>
      </c>
      <c r="D142" s="12">
        <v>100</v>
      </c>
      <c r="E142" s="13">
        <v>44.4</v>
      </c>
    </row>
    <row r="143" spans="1:5" ht="15.75" thickBot="1" x14ac:dyDescent="0.3">
      <c r="A143" t="s">
        <v>146</v>
      </c>
      <c r="B143" t="s">
        <v>6</v>
      </c>
      <c r="C143">
        <v>8.0299999999999994</v>
      </c>
      <c r="D143" s="7">
        <v>36</v>
      </c>
      <c r="E143" s="6">
        <v>45.88</v>
      </c>
    </row>
    <row r="144" spans="1:5" ht="15.75" thickBot="1" x14ac:dyDescent="0.3">
      <c r="A144" t="s">
        <v>147</v>
      </c>
      <c r="B144" t="s">
        <v>6</v>
      </c>
      <c r="C144">
        <v>3.1</v>
      </c>
      <c r="D144" s="7">
        <v>0</v>
      </c>
      <c r="E144" s="7">
        <v>63.08</v>
      </c>
    </row>
    <row r="145" spans="1:5" ht="15.75" thickBot="1" x14ac:dyDescent="0.3">
      <c r="A145" t="s">
        <v>148</v>
      </c>
      <c r="B145" t="s">
        <v>6</v>
      </c>
      <c r="C145">
        <v>2.36</v>
      </c>
      <c r="D145">
        <v>0</v>
      </c>
      <c r="E145">
        <v>85.714290000000005</v>
      </c>
    </row>
    <row r="146" spans="1:5" ht="15.75" thickBot="1" x14ac:dyDescent="0.3">
      <c r="A146" t="s">
        <v>149</v>
      </c>
      <c r="B146" t="s">
        <v>6</v>
      </c>
      <c r="C146" s="7">
        <v>4.08</v>
      </c>
      <c r="D146" s="7">
        <v>100</v>
      </c>
      <c r="E146" s="6">
        <v>55.96</v>
      </c>
    </row>
    <row r="147" spans="1:5" ht="15.75" thickBot="1" x14ac:dyDescent="0.3">
      <c r="A147" s="16" t="s">
        <v>65</v>
      </c>
      <c r="B147" s="34" t="s">
        <v>45</v>
      </c>
      <c r="D147" s="16">
        <v>100</v>
      </c>
      <c r="E147" s="7">
        <v>42.41</v>
      </c>
    </row>
    <row r="148" spans="1:5" ht="15.75" thickBot="1" x14ac:dyDescent="0.3">
      <c r="A148" s="16" t="s">
        <v>72</v>
      </c>
      <c r="B148" s="34" t="s">
        <v>45</v>
      </c>
      <c r="D148" s="7">
        <v>100</v>
      </c>
      <c r="E148" s="6">
        <v>50</v>
      </c>
    </row>
    <row r="149" spans="1:5" ht="18.75" thickBot="1" x14ac:dyDescent="0.4">
      <c r="A149" s="1" t="s">
        <v>150</v>
      </c>
      <c r="B149" t="s">
        <v>6</v>
      </c>
      <c r="C149" s="6">
        <v>3.5</v>
      </c>
      <c r="D149" s="7">
        <v>0</v>
      </c>
      <c r="E149" s="7">
        <v>62.86</v>
      </c>
    </row>
    <row r="150" spans="1:5" ht="18.75" thickBot="1" x14ac:dyDescent="0.4">
      <c r="A150" s="1" t="s">
        <v>151</v>
      </c>
      <c r="B150" t="s">
        <v>6</v>
      </c>
      <c r="C150" s="6">
        <v>6.71</v>
      </c>
      <c r="D150" s="7">
        <v>0</v>
      </c>
      <c r="E150" s="7">
        <v>62.86</v>
      </c>
    </row>
    <row r="151" spans="1:5" ht="18.75" thickBot="1" x14ac:dyDescent="0.4">
      <c r="A151" s="1" t="s">
        <v>152</v>
      </c>
      <c r="B151" t="s">
        <v>6</v>
      </c>
      <c r="C151" s="7">
        <v>3.97</v>
      </c>
      <c r="D151" s="9">
        <v>64</v>
      </c>
      <c r="E151" s="6">
        <v>55.76</v>
      </c>
    </row>
    <row r="152" spans="1:5" ht="18.75" thickBot="1" x14ac:dyDescent="0.4">
      <c r="A152" s="1" t="s">
        <v>153</v>
      </c>
      <c r="B152" t="s">
        <v>6</v>
      </c>
      <c r="C152" s="7">
        <v>3.97</v>
      </c>
      <c r="D152" s="9">
        <v>70</v>
      </c>
      <c r="E152" s="6">
        <v>55.76</v>
      </c>
    </row>
    <row r="153" spans="1:5" ht="15.75" thickBot="1" x14ac:dyDescent="0.3">
      <c r="A153" t="s">
        <v>154</v>
      </c>
      <c r="B153" t="s">
        <v>6</v>
      </c>
      <c r="D153" s="9">
        <v>0</v>
      </c>
      <c r="E153">
        <f>2400/(12+16+12+4)</f>
        <v>54.545454545454547</v>
      </c>
    </row>
    <row r="154" spans="1:5" ht="18.75" thickBot="1" x14ac:dyDescent="0.4">
      <c r="A154" s="35" t="s">
        <v>155</v>
      </c>
      <c r="C154" s="7">
        <v>0.56000000000000005</v>
      </c>
      <c r="D154" s="7">
        <v>100</v>
      </c>
      <c r="E154" s="7">
        <v>49.96</v>
      </c>
    </row>
    <row r="155" spans="1:5" ht="15.75" thickBot="1" x14ac:dyDescent="0.3">
      <c r="A155" s="6" t="s">
        <v>156</v>
      </c>
      <c r="C155" s="36">
        <v>3.7</v>
      </c>
      <c r="D155" s="6">
        <v>100</v>
      </c>
      <c r="E155">
        <v>50</v>
      </c>
    </row>
    <row r="156" spans="1:5" ht="15.75" thickBot="1" x14ac:dyDescent="0.3">
      <c r="A156" s="6" t="s">
        <v>157</v>
      </c>
      <c r="C156" s="6">
        <v>2.02</v>
      </c>
      <c r="D156" s="6">
        <v>100</v>
      </c>
      <c r="E156">
        <v>50</v>
      </c>
    </row>
    <row r="157" spans="1:5" ht="15.75" thickBot="1" x14ac:dyDescent="0.3">
      <c r="A157" s="37" t="s">
        <v>158</v>
      </c>
      <c r="C157" s="38">
        <v>2.09</v>
      </c>
      <c r="D157" s="38">
        <v>100</v>
      </c>
      <c r="E157">
        <v>50</v>
      </c>
    </row>
    <row r="158" spans="1:5" x14ac:dyDescent="0.25">
      <c r="A158" s="2" t="s">
        <v>159</v>
      </c>
      <c r="C158">
        <v>2.33</v>
      </c>
      <c r="D158">
        <v>100</v>
      </c>
      <c r="E158">
        <v>50</v>
      </c>
    </row>
    <row r="159" spans="1:5" x14ac:dyDescent="0.25">
      <c r="A159" s="2" t="s">
        <v>160</v>
      </c>
      <c r="C159">
        <v>2.77</v>
      </c>
      <c r="D159">
        <v>68</v>
      </c>
      <c r="E159">
        <v>50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Abdi</dc:creator>
  <cp:lastModifiedBy>Kaveh Abdi</cp:lastModifiedBy>
  <dcterms:created xsi:type="dcterms:W3CDTF">2015-06-05T18:17:20Z</dcterms:created>
  <dcterms:modified xsi:type="dcterms:W3CDTF">2024-04-10T13:56:07Z</dcterms:modified>
</cp:coreProperties>
</file>