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ril10_Debugging\erthosmerged\Materials_Information\"/>
    </mc:Choice>
  </mc:AlternateContent>
  <xr:revisionPtr revIDLastSave="0" documentId="13_ncr:1_{8261B6A0-2E08-4A40-AAFB-47648E08DB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0" i="1" l="1"/>
  <c r="C80" i="1"/>
  <c r="C76" i="1"/>
  <c r="C78" i="1" s="1"/>
  <c r="C79" i="1" s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3" i="1"/>
  <c r="B52" i="1"/>
  <c r="B51" i="1"/>
  <c r="B50" i="1"/>
  <c r="B49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48" i="1" s="1"/>
  <c r="B12" i="1"/>
  <c r="B11" i="1"/>
  <c r="B10" i="1"/>
  <c r="B9" i="1"/>
  <c r="B8" i="1"/>
  <c r="B7" i="1"/>
  <c r="B6" i="1"/>
  <c r="B5" i="1"/>
  <c r="B4" i="1"/>
  <c r="B3" i="1"/>
  <c r="B2" i="1"/>
  <c r="C70" i="1"/>
  <c r="C72" i="1" s="1"/>
  <c r="C47" i="1"/>
  <c r="B54" i="1" l="1"/>
  <c r="I48" i="1"/>
  <c r="I54" i="1"/>
  <c r="B79" i="1" l="1"/>
  <c r="B78" i="1"/>
  <c r="C50" i="1"/>
  <c r="C44" i="1" l="1"/>
  <c r="C45" i="1"/>
  <c r="C40" i="1"/>
  <c r="C43" i="1"/>
  <c r="C46" i="1" l="1"/>
  <c r="C61" i="1" l="1"/>
  <c r="C63" i="1"/>
  <c r="C74" i="1" l="1"/>
  <c r="C67" i="1"/>
  <c r="C66" i="1"/>
  <c r="C68" i="1" l="1"/>
  <c r="C69" i="1"/>
  <c r="C71" i="1" l="1"/>
  <c r="C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tc={7A043C3B-B395-4631-9168-07440BA04604}</author>
  </authors>
  <commentList>
    <comment ref="B1" authorId="0" shapeId="0" xr:uid="{7A043C3B-B395-4631-9168-07440BA04604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log(Mw) refer to the other file with name Commercialized_Polymer_Orginal_Mw for the orginial Mw Valeus</t>
      </text>
    </comment>
  </commentList>
</comments>
</file>

<file path=xl/sharedStrings.xml><?xml version="1.0" encoding="utf-8"?>
<sst xmlns="http://schemas.openxmlformats.org/spreadsheetml/2006/main" count="90" uniqueCount="87">
  <si>
    <t>Materials</t>
  </si>
  <si>
    <t>Mw</t>
  </si>
  <si>
    <t>PDI</t>
  </si>
  <si>
    <t>Weight_fraction_ester</t>
  </si>
  <si>
    <t>Weight_fraction_ether</t>
  </si>
  <si>
    <t>Weight_fraction_BenzeneCycle</t>
  </si>
  <si>
    <t>Weight_fraction_urethane</t>
  </si>
  <si>
    <t>PLA NatureWorks 3051D</t>
  </si>
  <si>
    <t>PLA NatureWorks 3251D</t>
  </si>
  <si>
    <t>PLA NatureWorks 2003D</t>
  </si>
  <si>
    <t>PLA NatureWorks 2002D</t>
  </si>
  <si>
    <t>PLA NatureWorks 6201D</t>
  </si>
  <si>
    <t>PLA NatureWorks 4032D</t>
  </si>
  <si>
    <t>PLA NatureWorks 4043D</t>
  </si>
  <si>
    <t>PLA Total Corbion L105</t>
  </si>
  <si>
    <t>PLA Total Corbion L130</t>
  </si>
  <si>
    <t>PLA NatureWorks 4060D</t>
  </si>
  <si>
    <t>PLA ErcrosBio® LL703</t>
  </si>
  <si>
    <t>PLA Total Corbion LX175</t>
  </si>
  <si>
    <t>PHB Industrial SA.</t>
  </si>
  <si>
    <t>PHB Biomer P309E</t>
  </si>
  <si>
    <t>PHB Biomer P226</t>
  </si>
  <si>
    <t>PHB Not Specified</t>
  </si>
  <si>
    <t>PHBV (PHB97/PHV3) ENMAT Y1000P</t>
  </si>
  <si>
    <t>PHBV (PHB97/PHV3) Nature Plast PHI002</t>
  </si>
  <si>
    <t>PBS Resonac Bionolle 1020MD</t>
  </si>
  <si>
    <t>PBS Lab Made</t>
  </si>
  <si>
    <t>PBS Resonac Bionolle 1001MD</t>
  </si>
  <si>
    <t>PBS Nature Plast PBE003</t>
  </si>
  <si>
    <t>PCL Ravago Chemicals CAPA6250</t>
  </si>
  <si>
    <t>Polyethylene Glycol PEG1000</t>
  </si>
  <si>
    <t>PBAT Jinhui ZhaoLong High Technology Co. Ltd</t>
  </si>
  <si>
    <t>Poly(ester-urethane) (PU) Lab Made</t>
  </si>
  <si>
    <t>LDPE Not available</t>
  </si>
  <si>
    <t>Ethylene Vinyl Acetate (Vinyl-Acetate19%) Exxon Mobil</t>
  </si>
  <si>
    <t>PP Not available 2</t>
  </si>
  <si>
    <t>PBSA Mitsubishi Chemical Performance Polymers, Inc. BioPBS FD92PM</t>
  </si>
  <si>
    <t>Poly(adipate diethylene) Sigma Aldrich</t>
  </si>
  <si>
    <t>PLA NatureWorks 6100D</t>
  </si>
  <si>
    <t>PBS PTT MCC Biochem Co., Ltd. BioPBS™ FZ 71PM</t>
  </si>
  <si>
    <t>Polyethylene Glycol Sigma Aldrich</t>
  </si>
  <si>
    <t>PHB</t>
  </si>
  <si>
    <t>PBAT T&amp;T Industry Group Ltd.</t>
  </si>
  <si>
    <t>PCL Perstop CAPA8000</t>
  </si>
  <si>
    <t>PBAT</t>
  </si>
  <si>
    <t>Bio-PE HA7260 Braskem</t>
  </si>
  <si>
    <t>PBS</t>
  </si>
  <si>
    <t>PLA</t>
  </si>
  <si>
    <t>Polyvinyl Alcohol Sigma Aldrich</t>
  </si>
  <si>
    <t>Weight_fraction_hydroxyl</t>
  </si>
  <si>
    <t>PLA HebeiBofateChemicalsCo., Ltd Low Molecualr Weight</t>
  </si>
  <si>
    <t>PCL Perstop CAPA6800</t>
  </si>
  <si>
    <t>PHB Ningbo TiananBiomaterialsCo.Ltd.</t>
  </si>
  <si>
    <t>PLA Biomer L9000</t>
  </si>
  <si>
    <t>PBAT BASF Ecoflex C1200</t>
  </si>
  <si>
    <t>PBS Toyo Plastics Co. Ltd. Bionolle 1020</t>
  </si>
  <si>
    <t>PE Linear Low Density Haldia Petrochemicals Limited</t>
  </si>
  <si>
    <t>PET CZ-318</t>
  </si>
  <si>
    <t>Weight_fraction_phthalate</t>
  </si>
  <si>
    <t>Poly(ethylene terephthalate-co-glycolate) (10 % glycolate)</t>
  </si>
  <si>
    <t>Poly(ethylene terephthalate-co-glycolate) (13 % glycolate)</t>
  </si>
  <si>
    <t>Poly(ethylene terephthalate-co-l-lactide) (14 % lactide)</t>
  </si>
  <si>
    <t>PLA NatureWorks 3001D</t>
  </si>
  <si>
    <t>Polyethylene Glycol Sigma Aldrich PEG400</t>
  </si>
  <si>
    <t>PCL Lab Made</t>
  </si>
  <si>
    <t>PLA Dataset80</t>
  </si>
  <si>
    <t>PCL Dataset79</t>
  </si>
  <si>
    <t>PE Linear Low Density DOWLEX 2045G</t>
  </si>
  <si>
    <t>PLA NatureWorks 7000D</t>
  </si>
  <si>
    <t>PHBV (PHB60/PHV40) Dataset68</t>
  </si>
  <si>
    <t>PHBV (PHB80/PHV20) Dataset67</t>
  </si>
  <si>
    <t>PHBV (PHB97/PHV3) Dataset66</t>
  </si>
  <si>
    <t>P(3HB-co-4H) (3HB 10%) Dataset65</t>
  </si>
  <si>
    <t>PCL Daicel Chemical Industries Ltd. Celgreen PH7</t>
  </si>
  <si>
    <t>PET</t>
  </si>
  <si>
    <t>PHBV (PHB88/PHV12) Dataset41</t>
  </si>
  <si>
    <t>PHBV (PHB88/PHV12) GoodFellow</t>
  </si>
  <si>
    <t>PHBV (PHB88/PHV12)</t>
  </si>
  <si>
    <t>PCL</t>
  </si>
  <si>
    <t>PE</t>
  </si>
  <si>
    <t>PBAT Xinjiang Blue Ridge Tunhe Chemical Industry TH801T</t>
  </si>
  <si>
    <t>P(BS82-co-Pripol18)</t>
  </si>
  <si>
    <t>PBSA</t>
  </si>
  <si>
    <t>PHBV (PHB97/PHV3)</t>
  </si>
  <si>
    <t>Polyvinyl Alcohol</t>
  </si>
  <si>
    <t>E-Elastomer-3_Commercialized_Polymer</t>
  </si>
  <si>
    <t>E-Material-1-Commercialized_Polymer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</si>
</sst>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Docs-Calibri"/>
    </font>
    <font>
      <sz val="12"/>
      <color rgb="FF373A36"/>
      <name val="Source Sans Pro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right" wrapText="1"/>
    </xf>
    <xf numFmtId="0" fontId="2" fillId="0" borderId="0" xfId="0" applyFont="1"/>
    <xf numFmtId="11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0" xfId="0" applyFont="1"/>
    <xf numFmtId="0" fontId="0" fillId="0" borderId="2" xfId="0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Model_Assessment\Front_End_Model_Prediction\Materials_Information\Commercialized_Polymer_original_MW.xlsx" TargetMode="External"/><Relationship Id="rId1" Type="http://schemas.openxmlformats.org/officeDocument/2006/relationships/externalLinkPath" Target="Commercialized_Polymer_original_M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>
            <v>147500</v>
          </cell>
        </row>
        <row r="3">
          <cell r="B3">
            <v>72500</v>
          </cell>
        </row>
        <row r="4">
          <cell r="B4">
            <v>180477</v>
          </cell>
        </row>
        <row r="5">
          <cell r="B5">
            <v>175333.33333333331</v>
          </cell>
        </row>
        <row r="6">
          <cell r="B6">
            <v>103400</v>
          </cell>
        </row>
        <row r="7">
          <cell r="B7">
            <v>164333.33333333331</v>
          </cell>
        </row>
        <row r="8">
          <cell r="B8">
            <v>186698</v>
          </cell>
        </row>
        <row r="9">
          <cell r="B9">
            <v>125000</v>
          </cell>
        </row>
        <row r="10">
          <cell r="B10">
            <v>180000</v>
          </cell>
        </row>
        <row r="11">
          <cell r="B11">
            <v>178531.5</v>
          </cell>
        </row>
        <row r="12">
          <cell r="B12">
            <v>79980</v>
          </cell>
        </row>
        <row r="13">
          <cell r="B13">
            <v>245000</v>
          </cell>
        </row>
        <row r="14">
          <cell r="B14">
            <v>600000</v>
          </cell>
        </row>
        <row r="15">
          <cell r="B15">
            <v>550000</v>
          </cell>
        </row>
        <row r="16">
          <cell r="B16">
            <v>426000</v>
          </cell>
        </row>
        <row r="17">
          <cell r="B17">
            <v>525333.33333333337</v>
          </cell>
        </row>
        <row r="18">
          <cell r="B18">
            <v>340000</v>
          </cell>
        </row>
        <row r="19">
          <cell r="B19">
            <v>345917.5</v>
          </cell>
        </row>
        <row r="20">
          <cell r="B20">
            <v>61100</v>
          </cell>
        </row>
        <row r="21">
          <cell r="B21">
            <v>104000</v>
          </cell>
        </row>
        <row r="22">
          <cell r="B22">
            <v>140000</v>
          </cell>
        </row>
        <row r="23">
          <cell r="B23">
            <v>79250</v>
          </cell>
        </row>
        <row r="24">
          <cell r="B24">
            <v>50000</v>
          </cell>
        </row>
        <row r="25">
          <cell r="B25">
            <v>25000</v>
          </cell>
        </row>
        <row r="26">
          <cell r="B26">
            <v>300</v>
          </cell>
        </row>
        <row r="27">
          <cell r="B27">
            <v>1000</v>
          </cell>
        </row>
        <row r="28">
          <cell r="B28">
            <v>43750.477728081838</v>
          </cell>
        </row>
        <row r="29">
          <cell r="B29">
            <v>11475</v>
          </cell>
        </row>
        <row r="30">
          <cell r="B30">
            <v>50000</v>
          </cell>
        </row>
        <row r="31">
          <cell r="B31">
            <v>35629</v>
          </cell>
        </row>
        <row r="32">
          <cell r="B32">
            <v>250000</v>
          </cell>
        </row>
        <row r="33">
          <cell r="B33">
            <v>110400</v>
          </cell>
        </row>
        <row r="34">
          <cell r="B34">
            <v>200000</v>
          </cell>
        </row>
        <row r="35">
          <cell r="B35">
            <v>110802</v>
          </cell>
        </row>
        <row r="36">
          <cell r="B36">
            <v>25000</v>
          </cell>
        </row>
        <row r="37">
          <cell r="B37">
            <v>79250</v>
          </cell>
        </row>
        <row r="38">
          <cell r="B38">
            <v>2500</v>
          </cell>
        </row>
        <row r="39">
          <cell r="B39">
            <v>91342</v>
          </cell>
        </row>
        <row r="40">
          <cell r="B40">
            <v>77266.666666666672</v>
          </cell>
        </row>
        <row r="41">
          <cell r="B41">
            <v>525333.33333333337</v>
          </cell>
        </row>
        <row r="42">
          <cell r="B42">
            <v>146000</v>
          </cell>
        </row>
        <row r="43">
          <cell r="B43">
            <v>94875.238864040919</v>
          </cell>
        </row>
        <row r="44">
          <cell r="B44">
            <v>100625</v>
          </cell>
        </row>
        <row r="45">
          <cell r="B45">
            <v>148468.85897435897</v>
          </cell>
        </row>
        <row r="46">
          <cell r="B46">
            <v>93500</v>
          </cell>
        </row>
        <row r="47">
          <cell r="B47">
            <v>15000</v>
          </cell>
        </row>
        <row r="49">
          <cell r="B49">
            <v>120000</v>
          </cell>
        </row>
        <row r="50">
          <cell r="B50">
            <v>579457.56097560981</v>
          </cell>
        </row>
        <row r="51">
          <cell r="B51">
            <v>217949</v>
          </cell>
        </row>
        <row r="52">
          <cell r="B52">
            <v>104200</v>
          </cell>
        </row>
        <row r="53">
          <cell r="B53">
            <v>140000</v>
          </cell>
        </row>
        <row r="55">
          <cell r="B55">
            <v>48153</v>
          </cell>
        </row>
        <row r="56">
          <cell r="B56">
            <v>50650</v>
          </cell>
        </row>
        <row r="57">
          <cell r="B57">
            <v>43056</v>
          </cell>
        </row>
        <row r="58">
          <cell r="B58">
            <v>37927</v>
          </cell>
        </row>
        <row r="59">
          <cell r="B59">
            <v>155000</v>
          </cell>
        </row>
        <row r="60">
          <cell r="B60">
            <v>400</v>
          </cell>
        </row>
        <row r="61">
          <cell r="B61">
            <v>87447.592355459812</v>
          </cell>
        </row>
        <row r="62">
          <cell r="B62">
            <v>200000</v>
          </cell>
        </row>
        <row r="63">
          <cell r="B63">
            <v>40000</v>
          </cell>
        </row>
        <row r="64">
          <cell r="B64">
            <v>92600</v>
          </cell>
        </row>
        <row r="65">
          <cell r="B65">
            <v>198448.2</v>
          </cell>
        </row>
        <row r="66">
          <cell r="B66">
            <v>710547.72400959709</v>
          </cell>
        </row>
        <row r="67">
          <cell r="B67">
            <v>710547.72400959709</v>
          </cell>
        </row>
        <row r="68">
          <cell r="B68">
            <v>885991.60648110264</v>
          </cell>
        </row>
        <row r="69">
          <cell r="B69">
            <v>446000</v>
          </cell>
        </row>
        <row r="70">
          <cell r="B70">
            <v>125000</v>
          </cell>
        </row>
        <row r="71">
          <cell r="B71">
            <v>183451.44751340072</v>
          </cell>
        </row>
        <row r="72">
          <cell r="B72">
            <v>600000</v>
          </cell>
        </row>
        <row r="73">
          <cell r="B73">
            <v>183451.44751340072</v>
          </cell>
        </row>
        <row r="74">
          <cell r="B74">
            <v>72074.598725909964</v>
          </cell>
        </row>
        <row r="75">
          <cell r="B75">
            <v>187749.64052324733</v>
          </cell>
        </row>
        <row r="76">
          <cell r="B76">
            <v>24350</v>
          </cell>
        </row>
        <row r="77">
          <cell r="B77">
            <v>79200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veh Abdi" id="{97AE76B8-87EF-4189-9378-DBDDF87C799F}" userId="S::18ka11@queensu.ca::e7249012-5214-405b-a3c6-069db445098d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3-31T15:21:31.83" personId="{97AE76B8-87EF-4189-9378-DBDDF87C799F}" id="{7A043C3B-B395-4631-9168-07440BA04604}">
    <text>It is log(Mw) refer to the other file with name Commercialized_Polymer_Orginal_Mw for the orginial Mw Valeus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A45" sqref="A45"/>
    </sheetView>
  </sheetViews>
  <sheetFormatPr defaultRowHeight="15"/>
  <cols>
    <col min="1" max="1" width="64.5703125" bestFit="1" customWidth="1"/>
    <col min="2" max="3" width="12" bestFit="1" customWidth="1"/>
    <col min="4" max="4" width="21.42578125" bestFit="1" customWidth="1"/>
    <col min="5" max="5" width="21.7109375" bestFit="1" customWidth="1"/>
    <col min="6" max="6" width="29.42578125" bestFit="1" customWidth="1"/>
    <col min="7" max="7" width="25" bestFit="1" customWidth="1"/>
    <col min="8" max="8" width="24.5703125" bestFit="1" customWidth="1"/>
    <col min="9" max="9" width="25.5703125" bestFit="1" customWidth="1"/>
  </cols>
  <sheetData>
    <row r="1" spans="1:9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49</v>
      </c>
      <c r="I1" s="7" t="s">
        <v>58</v>
      </c>
    </row>
    <row r="2" spans="1:9">
      <c r="A2" t="s">
        <v>7</v>
      </c>
      <c r="B2">
        <f>LOG([1]Sheet1!B2)</f>
        <v>5.1687920203141822</v>
      </c>
      <c r="C2">
        <v>1.6</v>
      </c>
      <c r="D2">
        <v>0.61111111110000005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</v>
      </c>
      <c r="B3">
        <f>LOG([1]Sheet1!B3)</f>
        <v>4.860338006570994</v>
      </c>
      <c r="C3">
        <v>1.61</v>
      </c>
      <c r="D3">
        <v>0.61111111110000005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>
        <f>LOG([1]Sheet1!B4)</f>
        <v>5.2564218632525259</v>
      </c>
      <c r="C4">
        <v>1.8</v>
      </c>
      <c r="D4">
        <v>0.61111111110000005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10</v>
      </c>
      <c r="B5">
        <f>LOG([1]Sheet1!B5)</f>
        <v>5.2438644894340767</v>
      </c>
      <c r="C5">
        <v>1.673446327683616</v>
      </c>
      <c r="D5">
        <v>0.61111111110000005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11</v>
      </c>
      <c r="B6">
        <f>LOG([1]Sheet1!B6)</f>
        <v>5.0145205387579237</v>
      </c>
      <c r="C6">
        <v>1.5570268075</v>
      </c>
      <c r="D6">
        <v>0.61111111110000005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12</v>
      </c>
      <c r="B7">
        <f>LOG([1]Sheet1!B7)</f>
        <v>5.2157256645575671</v>
      </c>
      <c r="C7">
        <v>1.7185207816747901</v>
      </c>
      <c r="D7">
        <v>0.61111111110000005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f>LOG([1]Sheet1!B8)</f>
        <v>5.271139665599768</v>
      </c>
      <c r="C8">
        <v>2.06</v>
      </c>
      <c r="D8">
        <v>0.61111111110000005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14</v>
      </c>
      <c r="B9">
        <f>LOG([1]Sheet1!B9)</f>
        <v>5.0969100130080562</v>
      </c>
      <c r="C9">
        <v>1.736111111</v>
      </c>
      <c r="D9">
        <v>0.61111111110000005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15</v>
      </c>
      <c r="B10">
        <f>LOG([1]Sheet1!B10)</f>
        <v>5.2552725051033065</v>
      </c>
      <c r="C10">
        <v>1.935483871</v>
      </c>
      <c r="D10">
        <v>0.61111111110000005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16</v>
      </c>
      <c r="B11">
        <f>LOG([1]Sheet1!B11)</f>
        <v>5.2517148538893252</v>
      </c>
      <c r="C11">
        <v>1.5449999999999999</v>
      </c>
      <c r="D11">
        <v>0.61111111110000005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17</v>
      </c>
      <c r="B12">
        <f>LOG([1]Sheet1!B12)</f>
        <v>4.9029813997975031</v>
      </c>
      <c r="C12">
        <v>3.44</v>
      </c>
      <c r="D12">
        <v>0.61111111110000005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18</v>
      </c>
      <c r="B13">
        <f>LOG([1]Sheet1!B13)</f>
        <v>5.3891660843645326</v>
      </c>
      <c r="C13">
        <v>1.85</v>
      </c>
      <c r="D13">
        <v>0.61111111110000005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19</v>
      </c>
      <c r="B14">
        <f>LOG([1]Sheet1!B14)</f>
        <v>5.7781512503836439</v>
      </c>
      <c r="C14">
        <v>2.4390243902439019</v>
      </c>
      <c r="D14">
        <v>0.5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>
        <f>LOG([1]Sheet1!B15)</f>
        <v>5.7403626894942441</v>
      </c>
      <c r="C15">
        <v>2.2200000000000002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>
        <f>LOG([1]Sheet1!B16)</f>
        <v>5.6294095991027193</v>
      </c>
      <c r="C16">
        <v>2.2200000000000002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22</v>
      </c>
      <c r="B17">
        <f>LOG([1]Sheet1!B17)</f>
        <v>5.7204349584338745</v>
      </c>
      <c r="C17">
        <v>2.2930081300813012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23</v>
      </c>
      <c r="B18">
        <f>LOG([1]Sheet1!B18)</f>
        <v>5.5314789170422554</v>
      </c>
      <c r="C18">
        <v>2.5299999999999998</v>
      </c>
      <c r="D18">
        <v>0.49796287909999998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24</v>
      </c>
      <c r="B19">
        <f>LOG([1]Sheet1!B19)</f>
        <v>5.5389725335702558</v>
      </c>
      <c r="C19">
        <v>2.84</v>
      </c>
      <c r="D19">
        <v>0.49796287909999998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25</v>
      </c>
      <c r="B20">
        <f>LOG([1]Sheet1!B20)</f>
        <v>4.786041210242554</v>
      </c>
      <c r="C20">
        <v>1.65</v>
      </c>
      <c r="D20">
        <v>0.51162790700000005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26</v>
      </c>
      <c r="B21">
        <f>LOG([1]Sheet1!B21)</f>
        <v>5.0170333392987807</v>
      </c>
      <c r="C21">
        <v>2</v>
      </c>
      <c r="D21">
        <v>0.51162790700000005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27</v>
      </c>
      <c r="B22">
        <f>LOG([1]Sheet1!B22)</f>
        <v>5.1461280356782382</v>
      </c>
      <c r="C22">
        <v>2.317880794701987</v>
      </c>
      <c r="D22">
        <v>0.51162790700000005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28</v>
      </c>
      <c r="B23">
        <f>LOG([1]Sheet1!B23)</f>
        <v>4.8989992708897887</v>
      </c>
      <c r="C23">
        <v>4</v>
      </c>
      <c r="D23">
        <v>0.51162790700000005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43</v>
      </c>
      <c r="B24">
        <f>LOG([1]Sheet1!B24)</f>
        <v>4.6989700043360187</v>
      </c>
      <c r="C24">
        <v>2.16</v>
      </c>
      <c r="D24">
        <v>0.38596491228070168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29</v>
      </c>
      <c r="B25">
        <f>LOG([1]Sheet1!B25)</f>
        <v>4.3979400086720375</v>
      </c>
      <c r="C25">
        <v>2.16296525014763</v>
      </c>
      <c r="D25">
        <v>0.38596491228070168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40</v>
      </c>
      <c r="B26">
        <f>LOG([1]Sheet1!B26)</f>
        <v>2.4771212547196626</v>
      </c>
      <c r="C26">
        <v>1</v>
      </c>
      <c r="D26">
        <v>0</v>
      </c>
      <c r="E26">
        <v>0.36363636363636359</v>
      </c>
      <c r="F26">
        <v>0</v>
      </c>
      <c r="G26">
        <v>0</v>
      </c>
      <c r="H26">
        <v>0</v>
      </c>
      <c r="I26">
        <v>0</v>
      </c>
    </row>
    <row r="27" spans="1:9">
      <c r="A27" t="s">
        <v>30</v>
      </c>
      <c r="B27">
        <f>LOG([1]Sheet1!B27)</f>
        <v>3</v>
      </c>
      <c r="C27">
        <v>1</v>
      </c>
      <c r="D27">
        <v>0</v>
      </c>
      <c r="E27">
        <v>0.36363636363636359</v>
      </c>
      <c r="F27">
        <v>0</v>
      </c>
      <c r="G27">
        <v>0</v>
      </c>
      <c r="H27">
        <v>0</v>
      </c>
      <c r="I27">
        <v>0</v>
      </c>
    </row>
    <row r="28" spans="1:9">
      <c r="A28" t="s">
        <v>31</v>
      </c>
      <c r="B28">
        <f>LOG([1]Sheet1!B28)</f>
        <v>4.6409827996106072</v>
      </c>
      <c r="C28">
        <v>2.187523886404092</v>
      </c>
      <c r="D28">
        <v>0.38938053099999997</v>
      </c>
      <c r="E28">
        <v>0</v>
      </c>
      <c r="F28">
        <v>0.1725663717</v>
      </c>
      <c r="G28">
        <v>0</v>
      </c>
      <c r="H28">
        <v>0</v>
      </c>
      <c r="I28">
        <v>0</v>
      </c>
    </row>
    <row r="29" spans="1:9">
      <c r="A29" t="s">
        <v>32</v>
      </c>
      <c r="B29">
        <f>LOG([1]Sheet1!B29)</f>
        <v>4.0597526942092985</v>
      </c>
      <c r="C29">
        <v>1.35</v>
      </c>
      <c r="D29">
        <v>0.32592592592592601</v>
      </c>
      <c r="E29">
        <v>0</v>
      </c>
      <c r="F29">
        <v>0</v>
      </c>
      <c r="G29">
        <v>0.31851851851851848</v>
      </c>
      <c r="H29">
        <v>0</v>
      </c>
      <c r="I29">
        <v>0</v>
      </c>
    </row>
    <row r="30" spans="1:9">
      <c r="A30" t="s">
        <v>33</v>
      </c>
      <c r="B30">
        <f>LOG([1]Sheet1!B30)</f>
        <v>4.6989700043360187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34</v>
      </c>
      <c r="B31">
        <f>LOG([1]Sheet1!B31)</f>
        <v>4.5518036331684018</v>
      </c>
      <c r="C31">
        <v>4.7</v>
      </c>
      <c r="D31">
        <v>9.7000000000000003E-2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35</v>
      </c>
      <c r="B32">
        <f>LOG([1]Sheet1!B32)</f>
        <v>5.3979400086720375</v>
      </c>
      <c r="C32">
        <v>3.7313432835820901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81</v>
      </c>
      <c r="B33">
        <f>LOG([1]Sheet1!B33)</f>
        <v>5.0429690733931798</v>
      </c>
      <c r="C33">
        <v>2.4</v>
      </c>
      <c r="D33">
        <v>0.36599999999999999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45</v>
      </c>
      <c r="B34">
        <f>LOG([1]Sheet1!B34)</f>
        <v>5.3010299956639813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36</v>
      </c>
      <c r="B35">
        <f>LOG([1]Sheet1!B35)</f>
        <v>5.044547599572236</v>
      </c>
      <c r="C35">
        <v>1.8779999999999999</v>
      </c>
      <c r="D35">
        <v>0.503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29</v>
      </c>
      <c r="B36">
        <f>LOG([1]Sheet1!B36)</f>
        <v>4.3979400086720375</v>
      </c>
      <c r="C36">
        <v>2.252449045606649</v>
      </c>
      <c r="D36">
        <v>0.38596491228070168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28</v>
      </c>
      <c r="B37">
        <f>LOG([1]Sheet1!B37)</f>
        <v>4.8989992708897887</v>
      </c>
      <c r="C37">
        <v>4</v>
      </c>
      <c r="D37">
        <v>0.51162790700000005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37</v>
      </c>
      <c r="B38">
        <f>LOG([1]Sheet1!B38)</f>
        <v>3.3979400086720375</v>
      </c>
      <c r="C38">
        <v>1</v>
      </c>
      <c r="D38">
        <v>0.42307692307692307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38</v>
      </c>
      <c r="B39">
        <f>LOG([1]Sheet1!B39)</f>
        <v>4.9606705165709002</v>
      </c>
      <c r="C39">
        <v>1.8</v>
      </c>
      <c r="D39">
        <v>0.61111111110000005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39</v>
      </c>
      <c r="B40">
        <f>LOG([1]Sheet1!B40)</f>
        <v>4.8879921769079147</v>
      </c>
      <c r="C40">
        <f>AVERAGE(C37,C22,C21,C23,C20,)</f>
        <v>2.3279801324503313</v>
      </c>
      <c r="D40">
        <v>0.51162790700000005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t="15.75" thickBot="1">
      <c r="A41" t="s">
        <v>41</v>
      </c>
      <c r="B41">
        <f>LOG([1]Sheet1!B41)</f>
        <v>5.7204349584338745</v>
      </c>
      <c r="C41">
        <v>2.2930081300813012</v>
      </c>
      <c r="D41">
        <v>0.5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ht="15.75" thickBot="1">
      <c r="A42" s="3" t="s">
        <v>42</v>
      </c>
      <c r="B42">
        <f>LOG([1]Sheet1!B42)</f>
        <v>5.1643528557844371</v>
      </c>
      <c r="C42" s="2">
        <v>2.9</v>
      </c>
      <c r="D42">
        <v>0.38938053099999997</v>
      </c>
      <c r="E42">
        <v>0</v>
      </c>
      <c r="F42">
        <v>0.1725663717</v>
      </c>
      <c r="G42">
        <v>0</v>
      </c>
      <c r="H42">
        <v>0</v>
      </c>
      <c r="I42">
        <v>0</v>
      </c>
    </row>
    <row r="43" spans="1:9">
      <c r="A43" t="s">
        <v>44</v>
      </c>
      <c r="B43">
        <f>LOG([1]Sheet1!B43)</f>
        <v>4.9771528823128053</v>
      </c>
      <c r="C43" s="4">
        <f>AVERAGE(C42,C28)</f>
        <v>2.5437619432020462</v>
      </c>
      <c r="D43">
        <v>0.38938053099999997</v>
      </c>
      <c r="E43">
        <v>0</v>
      </c>
      <c r="F43">
        <v>0.1725663717</v>
      </c>
      <c r="G43">
        <v>0</v>
      </c>
      <c r="H43">
        <v>0</v>
      </c>
      <c r="I43">
        <v>0</v>
      </c>
    </row>
    <row r="44" spans="1:9" ht="15.75">
      <c r="A44" s="5" t="s">
        <v>46</v>
      </c>
      <c r="B44">
        <f>LOG([1]Sheet1!B44)</f>
        <v>5.002705893375925</v>
      </c>
      <c r="C44">
        <f>AVERAGE(C37,C22,C23,C21)</f>
        <v>3.0794701986754967</v>
      </c>
      <c r="D44">
        <v>0.51162790700000005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47</v>
      </c>
      <c r="B45">
        <f>LOG([1]Sheet1!B45)</f>
        <v>5.1716353708663494</v>
      </c>
      <c r="C45">
        <f>AVERAGE(C2:C13,C39)</f>
        <v>1.8711991460660315</v>
      </c>
      <c r="D45">
        <v>0.61111111110000005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48</v>
      </c>
      <c r="B46">
        <f>LOG([1]Sheet1!B46)</f>
        <v>4.9708116108725182</v>
      </c>
      <c r="C46">
        <f>AVERAGE(C2:C45)</f>
        <v>2.2653000734113928</v>
      </c>
      <c r="D46">
        <v>0</v>
      </c>
      <c r="E46">
        <v>0</v>
      </c>
      <c r="F46">
        <v>0</v>
      </c>
      <c r="G46">
        <v>0</v>
      </c>
      <c r="H46" s="6">
        <v>0.38636363639999999</v>
      </c>
      <c r="I46">
        <v>0</v>
      </c>
    </row>
    <row r="47" spans="1:9">
      <c r="A47" s="8" t="s">
        <v>50</v>
      </c>
      <c r="B47">
        <f>LOG([1]Sheet1!B47)</f>
        <v>4.1760912590556813</v>
      </c>
      <c r="C47">
        <f>AVERAGE(C2:C13,C39)</f>
        <v>1.8711991460660315</v>
      </c>
      <c r="D47">
        <v>0.61111111110000005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74</v>
      </c>
      <c r="B48">
        <f>AVERAGE(B2:B45)</f>
        <v>4.9455843165369462</v>
      </c>
      <c r="D48">
        <v>0</v>
      </c>
      <c r="E48">
        <v>0</v>
      </c>
      <c r="F48">
        <v>0</v>
      </c>
      <c r="G48">
        <v>0</v>
      </c>
      <c r="H48">
        <v>0</v>
      </c>
      <c r="I48">
        <f>164/192</f>
        <v>0.85416666666666663</v>
      </c>
    </row>
    <row r="49" spans="1:9">
      <c r="A49" t="s">
        <v>51</v>
      </c>
      <c r="B49">
        <f>LOG([1]Sheet1!B49)</f>
        <v>5.0791812460476251</v>
      </c>
      <c r="C49">
        <v>1.74</v>
      </c>
      <c r="D49">
        <v>0.38596491228070168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52</v>
      </c>
      <c r="B50">
        <f>LOG([1]Sheet1!B50)</f>
        <v>5.7630216340717793</v>
      </c>
      <c r="C50" s="4">
        <f>AVERAGE(C42,C17,C16,C15,C14)</f>
        <v>2.4144065040650409</v>
      </c>
      <c r="D50">
        <v>0.38938053099999997</v>
      </c>
      <c r="E50">
        <v>0</v>
      </c>
      <c r="F50">
        <v>0.1725663717</v>
      </c>
      <c r="G50">
        <v>0</v>
      </c>
      <c r="H50">
        <v>0</v>
      </c>
      <c r="I50">
        <v>0</v>
      </c>
    </row>
    <row r="51" spans="1:9" ht="15.75" thickBot="1">
      <c r="A51" t="s">
        <v>53</v>
      </c>
      <c r="B51">
        <f>LOG([1]Sheet1!B51)</f>
        <v>5.338354880715583</v>
      </c>
      <c r="C51">
        <v>2</v>
      </c>
      <c r="D51">
        <v>0.61111111110000005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ht="15.75" thickBot="1">
      <c r="A52" t="s">
        <v>54</v>
      </c>
      <c r="B52">
        <f>LOG([1]Sheet1!B52)</f>
        <v>5.0178677189635055</v>
      </c>
      <c r="C52" s="9">
        <v>2</v>
      </c>
      <c r="D52">
        <v>0.38938053099999997</v>
      </c>
      <c r="E52">
        <v>0</v>
      </c>
      <c r="F52">
        <v>0.1725663717</v>
      </c>
      <c r="G52">
        <v>0</v>
      </c>
      <c r="H52">
        <v>0</v>
      </c>
      <c r="I52">
        <v>0</v>
      </c>
    </row>
    <row r="53" spans="1:9" ht="15.75" thickBot="1">
      <c r="A53" t="s">
        <v>55</v>
      </c>
      <c r="B53">
        <f>LOG([1]Sheet1!B53)</f>
        <v>5.1461280356782382</v>
      </c>
      <c r="C53">
        <v>1.82</v>
      </c>
      <c r="D53">
        <v>0.51162790700000005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ht="15.75" thickBot="1">
      <c r="A54" s="10" t="s">
        <v>56</v>
      </c>
      <c r="B54">
        <f>AVERAGE(B2:B45)</f>
        <v>4.9455843165369462</v>
      </c>
      <c r="D54">
        <v>0</v>
      </c>
      <c r="E54">
        <v>0</v>
      </c>
      <c r="F54">
        <v>0</v>
      </c>
      <c r="G54">
        <v>0</v>
      </c>
      <c r="H54">
        <v>0</v>
      </c>
      <c r="I54">
        <f>164/192</f>
        <v>0.85416666666666663</v>
      </c>
    </row>
    <row r="55" spans="1:9">
      <c r="A55" t="s">
        <v>57</v>
      </c>
      <c r="B55">
        <f>LOG([1]Sheet1!B55)</f>
        <v>4.6826233494638583</v>
      </c>
      <c r="C55">
        <v>1.89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8" t="s">
        <v>59</v>
      </c>
      <c r="B56">
        <f>LOG([1]Sheet1!B56)</f>
        <v>4.7045794496962996</v>
      </c>
      <c r="C56">
        <v>1.59</v>
      </c>
      <c r="D56">
        <v>0.19591390941162753</v>
      </c>
      <c r="E56">
        <v>5.1782715101492398E-2</v>
      </c>
      <c r="F56">
        <v>0</v>
      </c>
      <c r="G56">
        <v>0</v>
      </c>
      <c r="H56">
        <v>0</v>
      </c>
      <c r="I56">
        <v>0.586117147564434</v>
      </c>
    </row>
    <row r="57" spans="1:9">
      <c r="A57" s="8" t="s">
        <v>60</v>
      </c>
      <c r="B57">
        <f>LOG([1]Sheet1!B57)</f>
        <v>4.6340336804196793</v>
      </c>
      <c r="C57">
        <v>1.55</v>
      </c>
      <c r="D57">
        <v>0.18182186274907158</v>
      </c>
      <c r="E57">
        <v>6.5211382503958928E-2</v>
      </c>
      <c r="F57">
        <v>0</v>
      </c>
      <c r="G57">
        <v>0</v>
      </c>
      <c r="H57">
        <v>0</v>
      </c>
      <c r="I57">
        <v>0.53664945991833068</v>
      </c>
    </row>
    <row r="58" spans="1:9" ht="15.75" thickBot="1">
      <c r="A58" s="8" t="s">
        <v>61</v>
      </c>
      <c r="B58">
        <f>LOG([1]Sheet1!B58)</f>
        <v>4.5789484916621115</v>
      </c>
      <c r="C58">
        <v>1.79</v>
      </c>
      <c r="D58">
        <v>0.16</v>
      </c>
      <c r="E58">
        <v>5.8000000000000003E-2</v>
      </c>
      <c r="F58">
        <v>0</v>
      </c>
      <c r="G58">
        <v>0</v>
      </c>
      <c r="H58">
        <v>0</v>
      </c>
      <c r="I58">
        <v>0.56000000000000005</v>
      </c>
    </row>
    <row r="59" spans="1:9" ht="15.75" thickBot="1">
      <c r="A59" s="8" t="s">
        <v>62</v>
      </c>
      <c r="B59">
        <f>LOG([1]Sheet1!B59)</f>
        <v>5.1903316981702918</v>
      </c>
      <c r="C59" s="9">
        <v>1.822520344</v>
      </c>
      <c r="D59">
        <v>0.61111111110000005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63</v>
      </c>
      <c r="B60">
        <f>LOG([1]Sheet1!B60)</f>
        <v>2.6020599913279625</v>
      </c>
      <c r="C60">
        <v>1</v>
      </c>
      <c r="D60">
        <v>0</v>
      </c>
      <c r="E60">
        <v>0.36363636363636359</v>
      </c>
      <c r="F60">
        <v>0</v>
      </c>
      <c r="G60">
        <v>0</v>
      </c>
      <c r="H60">
        <v>0</v>
      </c>
      <c r="I60">
        <v>0</v>
      </c>
    </row>
    <row r="61" spans="1:9">
      <c r="A61" t="s">
        <v>64</v>
      </c>
      <c r="B61">
        <f>LOG([1]Sheet1!B61)</f>
        <v>4.9417478567977442</v>
      </c>
      <c r="C61">
        <f>AVERAGE(C2:C59)</f>
        <v>2.1861898088864953</v>
      </c>
      <c r="D61">
        <v>0.38596491228070168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8" t="s">
        <v>65</v>
      </c>
      <c r="B62">
        <f>LOG([1]Sheet1!B62)</f>
        <v>5.3010299956639813</v>
      </c>
      <c r="C62">
        <v>1.87</v>
      </c>
      <c r="D62">
        <v>0.61111111110000005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8" t="s">
        <v>66</v>
      </c>
      <c r="B63">
        <f>LOG([1]Sheet1!B63)</f>
        <v>4.6020599913279625</v>
      </c>
      <c r="C63">
        <f>AVERAGE(C2:C59)</f>
        <v>2.1861898088864953</v>
      </c>
      <c r="D63">
        <v>0.38596491228070168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67</v>
      </c>
      <c r="B64">
        <f>LOG([1]Sheet1!B64)</f>
        <v>4.9666109866819346</v>
      </c>
      <c r="C64">
        <v>4.5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68</v>
      </c>
      <c r="B65">
        <f>LOG([1]Sheet1!B65)</f>
        <v>5.2976471640463432</v>
      </c>
      <c r="C65">
        <v>1.8</v>
      </c>
      <c r="D65">
        <v>0.61111111110000005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69</v>
      </c>
      <c r="B66">
        <f>LOG([1]Sheet1!B66)</f>
        <v>5.8515932526758254</v>
      </c>
      <c r="C66">
        <f>AVERAGE(C2:C65)</f>
        <v>2.1930485308938183</v>
      </c>
      <c r="D66" s="6">
        <v>0.4730085322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8" t="s">
        <v>70</v>
      </c>
      <c r="B67">
        <f>LOG([1]Sheet1!B67)</f>
        <v>5.8515932526758254</v>
      </c>
      <c r="C67">
        <f>AVERAGE(C2:C65)</f>
        <v>2.1930485308938183</v>
      </c>
      <c r="D67" s="6">
        <v>0.48649736840000002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8" t="s">
        <v>71</v>
      </c>
      <c r="B68">
        <f>LOG([1]Sheet1!B68)</f>
        <v>5.947429607579819</v>
      </c>
      <c r="C68">
        <f>C66</f>
        <v>2.1930485308938183</v>
      </c>
      <c r="D68">
        <v>0.49796287909999998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8" t="s">
        <v>72</v>
      </c>
      <c r="B69">
        <f>LOG([1]Sheet1!B69)</f>
        <v>5.6493348587121419</v>
      </c>
      <c r="C69">
        <f>C66</f>
        <v>2.1930485308938183</v>
      </c>
      <c r="D69">
        <v>0.5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73</v>
      </c>
      <c r="B70">
        <f>LOG([1]Sheet1!B70)</f>
        <v>5.0969100130080562</v>
      </c>
      <c r="C70">
        <f>125000/68000</f>
        <v>1.838235294117647</v>
      </c>
      <c r="D70">
        <v>0.38596491228070168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8" t="s">
        <v>75</v>
      </c>
      <c r="B71">
        <f>LOG([1]Sheet1!B71)</f>
        <v>5.2635211428818396</v>
      </c>
      <c r="C71">
        <f>AVERAGE(C2:C70)</f>
        <v>2.1877528109419346</v>
      </c>
      <c r="D71" s="6">
        <v>0.49189290279999998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8" t="s">
        <v>76</v>
      </c>
      <c r="B72">
        <f>LOG([1]Sheet1!B72)</f>
        <v>5.7781512503836439</v>
      </c>
      <c r="C72">
        <f>AVERAGE(C2,C70)</f>
        <v>1.7191176470588236</v>
      </c>
      <c r="D72" s="6">
        <v>0.49189290279999998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77</v>
      </c>
      <c r="B73">
        <f>LOG([1]Sheet1!B73)</f>
        <v>5.2635211428818396</v>
      </c>
      <c r="C73">
        <v>2.1877528109419346</v>
      </c>
      <c r="D73">
        <v>0.49189290279999998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8" t="s">
        <v>78</v>
      </c>
      <c r="B74">
        <f>LOG([1]Sheet1!B74)</f>
        <v>4.8577822331399103</v>
      </c>
      <c r="C74">
        <f>AVERAGE(C61,C70,C49,C36,C24:C25)</f>
        <v>2.0566398997930704</v>
      </c>
      <c r="D74">
        <v>0.38596491228070168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8" t="s">
        <v>79</v>
      </c>
      <c r="B75">
        <f>LOG([1]Sheet1!B75)</f>
        <v>5.2735791141506692</v>
      </c>
      <c r="C75">
        <f>AVERAGE(C2:C74)</f>
        <v>2.1793056549555687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8" t="s">
        <v>80</v>
      </c>
      <c r="B76">
        <f>LOG([1]Sheet1!B76)</f>
        <v>4.3864989655506532</v>
      </c>
      <c r="C76">
        <f>AVERAGE(C2:C74)</f>
        <v>2.1793056549555687</v>
      </c>
      <c r="D76">
        <v>0.38938053099999997</v>
      </c>
      <c r="E76">
        <v>0</v>
      </c>
      <c r="F76">
        <v>0.1725663717</v>
      </c>
      <c r="G76">
        <v>0</v>
      </c>
      <c r="H76">
        <v>0</v>
      </c>
      <c r="I76">
        <v>0</v>
      </c>
    </row>
    <row r="77" spans="1:9">
      <c r="A77" t="s">
        <v>28</v>
      </c>
      <c r="B77">
        <f>LOG([1]Sheet1!B77)</f>
        <v>4.8987251815894934</v>
      </c>
      <c r="C77">
        <v>4</v>
      </c>
      <c r="D77">
        <v>0.51162790700000005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82</v>
      </c>
      <c r="B78">
        <f>AVERAGE(B3:B77)</f>
        <v>4.9791980746170417</v>
      </c>
      <c r="C78">
        <f>AVERAGE(C3:C77)</f>
        <v>2.2121823672843357</v>
      </c>
      <c r="D78">
        <v>0.503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8" t="s">
        <v>83</v>
      </c>
      <c r="B79">
        <f>AVERAGE(B2:B78)</f>
        <v>4.9816603336520693</v>
      </c>
      <c r="C79">
        <f>AVERAGE(C2:C78)</f>
        <v>2.2040199357205443</v>
      </c>
      <c r="D79">
        <v>0.49796287909999998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t="15.75" thickBot="1">
      <c r="A80" t="s">
        <v>84</v>
      </c>
      <c r="B80">
        <f>4.95</f>
        <v>4.95</v>
      </c>
      <c r="C80">
        <f>AVERAGE(C36:C79)</f>
        <v>2.1880995352557622</v>
      </c>
      <c r="D80">
        <v>0</v>
      </c>
      <c r="E80">
        <v>0</v>
      </c>
      <c r="F80">
        <v>0</v>
      </c>
      <c r="G80">
        <v>0</v>
      </c>
      <c r="H80" s="6">
        <v>0.38636363639999999</v>
      </c>
      <c r="I80">
        <v>0</v>
      </c>
    </row>
    <row r="81" spans="1:9" ht="15.75" thickBot="1">
      <c r="A81" s="11" t="s">
        <v>85</v>
      </c>
      <c r="B81" s="12">
        <v>1.024869558</v>
      </c>
      <c r="C81" s="12">
        <v>0.37433069699999999</v>
      </c>
      <c r="D81" s="12">
        <v>0.12222222219999999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 spans="1:9" ht="15.75" thickBot="1">
      <c r="A82" s="13" t="s">
        <v>86</v>
      </c>
      <c r="B82" s="13">
        <v>2.77874826</v>
      </c>
      <c r="C82" s="13">
        <v>1.3955033109999999</v>
      </c>
      <c r="D82" s="12">
        <v>0.28651162790000001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Kaveh Abdi</cp:lastModifiedBy>
  <dcterms:created xsi:type="dcterms:W3CDTF">2024-02-15T16:07:58Z</dcterms:created>
  <dcterms:modified xsi:type="dcterms:W3CDTF">2024-04-10T19:55:44Z</dcterms:modified>
</cp:coreProperties>
</file>