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2" activeTab="6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</sheets>
  <calcPr calcId="144525"/>
</workbook>
</file>

<file path=xl/sharedStrings.xml><?xml version="1.0" encoding="utf-8"?>
<sst xmlns="http://schemas.openxmlformats.org/spreadsheetml/2006/main" count="215" uniqueCount="140">
  <si>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</si>
  <si>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</si>
  <si>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</si>
  <si>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</si>
  <si>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</si>
  <si>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</si>
  <si>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</si>
  <si>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</si>
  <si>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</si>
  <si>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</si>
  <si>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</si>
  <si>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</si>
  <si>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</si>
  <si>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</si>
  <si>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</si>
  <si>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</si>
  <si>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</si>
  <si>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</si>
  <si>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</si>
  <si>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</si>
  <si>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</si>
  <si>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</si>
  <si>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</si>
  <si>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</si>
  <si>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</si>
  <si>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</si>
  <si>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</si>
  <si>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</si>
  <si>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</si>
  <si>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</si>
  <si>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</si>
  <si>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</si>
  <si>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</si>
  <si>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冷启动</t>
  </si>
  <si>
    <t>新用户无法立即提供个性化推荐</t>
  </si>
  <si>
    <t>新用户对一个物品产生行为，就能推荐相关物品，但是对于新物品，需要提供其相关性数据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</si>
  <si>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</si>
  <si>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</si>
  <si>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</si>
  <si>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</si>
  <si>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</si>
  <si>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</si>
  <si>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片库数据库</t>
  </si>
  <si>
    <t>相似度是比较两个向量（事物 ）的相似程度，通过计算向量之间的夹角距离，距离小，相似度大，距离大，则相似性小。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</si>
  <si>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</si>
  <si>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</si>
  <si>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</si>
  <si>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</si>
  <si>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</si>
  <si>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</si>
  <si>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</si>
  <si>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</si>
  <si>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</si>
  <si>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</si>
  <si>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item3</t>
  </si>
  <si>
    <t>item4</t>
  </si>
  <si>
    <t>item5</t>
  </si>
  <si>
    <t>item6</t>
  </si>
  <si>
    <t>电影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</si>
  <si>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</si>
  <si>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</si>
  <si>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</si>
  <si>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</si>
  <si>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</si>
  <si>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</si>
  <si>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</si>
  <si>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</si>
  <si>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</si>
  <si>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</si>
  <si>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</si>
  <si>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</si>
  <si>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</si>
  <si>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</si>
  <si>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</si>
  <si>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</si>
  <si>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</si>
  <si>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</si>
  <si>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</si>
  <si>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</si>
  <si>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</si>
  <si>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</si>
  <si>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</si>
  <si>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</si>
  <si>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</si>
  <si>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</si>
  <si>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</si>
  <si>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</si>
  <si>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</si>
  <si>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应用场景：需要用户评分信息，评分信息较多时</t>
  </si>
  <si>
    <t>RMSE(均方根误差)</t>
  </si>
  <si>
    <t>MAE(均方误差)</t>
  </si>
  <si>
    <t>RMSE越小表示误差越小，推荐系统的性能就越好</t>
  </si>
  <si>
    <t>F1 score</t>
  </si>
  <si>
    <t>2、MAE(均方误差)</t>
  </si>
  <si>
    <t>统计计算precision和recall</t>
  </si>
  <si>
    <t>精准度 / 查准率(precision)：指被分类器判定正例中的正样本的比重</t>
  </si>
  <si>
    <t>召回率 / 查全率 (recall)：指的是被预测为正例的占总的正例的比重</t>
  </si>
  <si>
    <t>f1 score</t>
  </si>
  <si>
    <t>3、F1 score(包括recall和precision)</t>
  </si>
  <si>
    <t>应用场景：当没有用户评分信息时，或者评分信息较少</t>
  </si>
  <si>
    <t>举例：</t>
  </si>
  <si>
    <t>（1）recall</t>
  </si>
  <si>
    <t>此时recall=6/10=0.6，recall越大表示包含了越多给用户推荐的商品</t>
  </si>
  <si>
    <t>（2）precision</t>
  </si>
  <si>
    <t>或</t>
  </si>
  <si>
    <t>此时precision=6/50=0.12,precision越大表示了推荐的商品数量越少，即推荐的更精准</t>
  </si>
  <si>
    <t>综合（1）+（2）</t>
  </si>
  <si>
    <t>F的值越大说明推荐系统的性能越好</t>
  </si>
  <si>
    <t>4、A/B testing</t>
  </si>
  <si>
    <t>分组推荐，可以不止是A和B，越多消耗资源越大</t>
  </si>
  <si>
    <t>二、线上评估（应用于商业）</t>
  </si>
  <si>
    <t>1、CTR和CR</t>
  </si>
  <si>
    <t>CTR(点击率Click Through Rate)</t>
  </si>
  <si>
    <t>CR（转化率 Conversion Rate）</t>
  </si>
  <si>
    <t>2、ROI和QA</t>
  </si>
  <si>
    <t>关键在于定义合理的回报和投资，ROI越大推荐系统性能越好</t>
  </si>
  <si>
    <t>当凭借算法评价推荐系统的性能不理想时，可以专门成立一个QA小组来测试推荐系统，根据个人经验判断。</t>
  </si>
  <si>
    <t>————————————————</t>
  </si>
  <si>
    <t>版权声明：本文为CSDN博主「纵死侠骨香」的原创文章，遵循CC 4.0 BY-SA版权协议，转载请附上原文出处链接及本声明。</t>
  </si>
  <si>
    <t>原文链接：https://blog.csdn.net/qq_41808387/article/details/104942820</t>
  </si>
  <si>
    <t>movie_user表</t>
  </si>
  <si>
    <t>同现相似算法</t>
  </si>
  <si>
    <t>movie_id</t>
  </si>
  <si>
    <t>user_id(set 不定项，不重复)</t>
  </si>
  <si>
    <t>movie1</t>
  </si>
  <si>
    <t>a</t>
  </si>
  <si>
    <t>b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</si>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</sst>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2"/>
      <color rgb="FF4D4D4D"/>
      <name val="Arial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22" fillId="27" borderId="1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8" xfId="0" applyFill="1" applyBorder="1" applyAlignment="1">
      <alignment horizontal="center" vertical="center" wrapText="1"/>
    </xf>
    <xf numFmtId="0" fontId="0" fillId="3" borderId="7" xfId="0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vertical="center"/>
    </xf>
    <xf numFmtId="0" fontId="4" fillId="2" borderId="0" xfId="0" applyFont="1" applyFill="1" applyAlignment="1">
      <alignment horizontal="left" vertical="center" indent="2"/>
    </xf>
    <xf numFmtId="0" fontId="0" fillId="4" borderId="1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5" Type="http://schemas.openxmlformats.org/officeDocument/2006/relationships/image" Target="../media/image16.wmf"/><Relationship Id="rId4" Type="http://schemas.openxmlformats.org/officeDocument/2006/relationships/image" Target="../media/image15.wmf"/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360170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5</xdr:col>
          <xdr:colOff>325120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1356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15240</xdr:rowOff>
        </xdr:from>
        <xdr:to>
          <xdr:col>4</xdr:col>
          <xdr:colOff>561340</xdr:colOff>
          <xdr:row>22</xdr:row>
          <xdr:rowOff>71120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14700"/>
              <a:ext cx="17272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36</xdr:row>
          <xdr:rowOff>76200</xdr:rowOff>
        </xdr:from>
        <xdr:to>
          <xdr:col>6</xdr:col>
          <xdr:colOff>139700</xdr:colOff>
          <xdr:row>38</xdr:row>
          <xdr:rowOff>129540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257300" y="6697980"/>
              <a:ext cx="2540000" cy="4191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6</xdr:col>
          <xdr:colOff>330200</xdr:colOff>
          <xdr:row>34</xdr:row>
          <xdr:rowOff>53340</xdr:rowOff>
        </xdr:to>
        <xdr:sp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1219200" y="5890260"/>
              <a:ext cx="2768600" cy="4191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41</xdr:row>
          <xdr:rowOff>60960</xdr:rowOff>
        </xdr:from>
        <xdr:to>
          <xdr:col>4</xdr:col>
          <xdr:colOff>386080</xdr:colOff>
          <xdr:row>43</xdr:row>
          <xdr:rowOff>106680</xdr:rowOff>
        </xdr:to>
        <xdr:sp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249680" y="7597140"/>
              <a:ext cx="1574800" cy="4191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213360</xdr:colOff>
      <xdr:row>7</xdr:row>
      <xdr:rowOff>68580</xdr:rowOff>
    </xdr:from>
    <xdr:to>
      <xdr:col>18</xdr:col>
      <xdr:colOff>266700</xdr:colOff>
      <xdr:row>22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918960" y="1356360"/>
          <a:ext cx="432054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358140</xdr:colOff>
      <xdr:row>30</xdr:row>
      <xdr:rowOff>152400</xdr:rowOff>
    </xdr:from>
    <xdr:to>
      <xdr:col>16</xdr:col>
      <xdr:colOff>342900</xdr:colOff>
      <xdr:row>35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7063740" y="5676900"/>
          <a:ext cx="303276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556260</xdr:colOff>
      <xdr:row>54</xdr:row>
      <xdr:rowOff>121920</xdr:rowOff>
    </xdr:from>
    <xdr:to>
      <xdr:col>18</xdr:col>
      <xdr:colOff>449580</xdr:colOff>
      <xdr:row>69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652260" y="10050780"/>
          <a:ext cx="4770120" cy="278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81</xdr:row>
      <xdr:rowOff>30480</xdr:rowOff>
    </xdr:from>
    <xdr:to>
      <xdr:col>19</xdr:col>
      <xdr:colOff>91440</xdr:colOff>
      <xdr:row>85</xdr:row>
      <xdr:rowOff>160020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7696200" y="14897100"/>
          <a:ext cx="397764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160020</xdr:colOff>
      <xdr:row>78</xdr:row>
      <xdr:rowOff>99060</xdr:rowOff>
    </xdr:from>
    <xdr:to>
      <xdr:col>26</xdr:col>
      <xdr:colOff>510540</xdr:colOff>
      <xdr:row>87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1742420" y="14417040"/>
          <a:ext cx="4617720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243840</xdr:colOff>
      <xdr:row>91</xdr:row>
      <xdr:rowOff>114300</xdr:rowOff>
    </xdr:from>
    <xdr:to>
      <xdr:col>20</xdr:col>
      <xdr:colOff>30480</xdr:colOff>
      <xdr:row>97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8168640" y="16809720"/>
          <a:ext cx="405384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175260</xdr:colOff>
      <xdr:row>91</xdr:row>
      <xdr:rowOff>160020</xdr:rowOff>
    </xdr:from>
    <xdr:to>
      <xdr:col>27</xdr:col>
      <xdr:colOff>579120</xdr:colOff>
      <xdr:row>96</xdr:row>
      <xdr:rowOff>106680</xdr:rowOff>
    </xdr:to>
    <xdr:pic>
      <xdr:nvPicPr>
        <xdr:cNvPr id="9" name="图片 8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2367260" y="16855440"/>
          <a:ext cx="46710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100</xdr:row>
      <xdr:rowOff>60960</xdr:rowOff>
    </xdr:from>
    <xdr:to>
      <xdr:col>19</xdr:col>
      <xdr:colOff>220980</xdr:colOff>
      <xdr:row>104</xdr:row>
      <xdr:rowOff>152400</xdr:rowOff>
    </xdr:to>
    <xdr:pic>
      <xdr:nvPicPr>
        <xdr:cNvPr id="10" name="图片 9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8214360" y="18402300"/>
          <a:ext cx="3589020" cy="822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14.w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13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2" Type="http://schemas.openxmlformats.org/officeDocument/2006/relationships/image" Target="../media/image16.wmf"/><Relationship Id="rId11" Type="http://schemas.openxmlformats.org/officeDocument/2006/relationships/oleObject" Target="../embeddings/oleObject6.bin"/><Relationship Id="rId10" Type="http://schemas.openxmlformats.org/officeDocument/2006/relationships/image" Target="../media/image15.wmf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Q43"/>
  <sheetViews>
    <sheetView topLeftCell="F1" workbookViewId="0">
      <selection activeCell="O24" sqref="O24"/>
    </sheetView>
  </sheetViews>
  <sheetFormatPr defaultColWidth="8.88888888888889" defaultRowHeight="14.4"/>
  <cols>
    <col min="1" max="1" width="8.88888888888889" style="1"/>
    <col min="2" max="2" width="13.4444444444444" style="1" customWidth="1"/>
    <col min="3" max="4" width="40.7777777777778" style="1" customWidth="1"/>
    <col min="5" max="11" width="8.88888888888889" style="1"/>
    <col min="12" max="12" width="14.4444444444444" style="1" customWidth="1"/>
    <col min="13" max="16384" width="8.88888888888889" style="1"/>
  </cols>
  <sheetData>
    <row r="8" spans="2:10">
      <c r="B8" s="12"/>
      <c r="C8" s="12"/>
      <c r="D8" s="12"/>
      <c r="E8" s="12"/>
      <c r="F8" s="12"/>
      <c r="J8" s="1" t="s">
        <v>0</v>
      </c>
    </row>
    <row r="9" spans="2:6">
      <c r="B9" s="11"/>
      <c r="C9" s="11" t="s">
        <v>1</v>
      </c>
      <c r="D9" s="11" t="s">
        <v>2</v>
      </c>
      <c r="E9" s="11" t="s">
        <v>3</v>
      </c>
      <c r="F9" s="12"/>
    </row>
    <row r="10" spans="2:10">
      <c r="B10" s="26" t="s">
        <v>4</v>
      </c>
      <c r="C10" s="26">
        <v>1</v>
      </c>
      <c r="D10" s="26">
        <v>1</v>
      </c>
      <c r="E10" s="26">
        <v>1</v>
      </c>
      <c r="F10" s="12"/>
      <c r="J10" s="1" t="s">
        <v>5</v>
      </c>
    </row>
    <row r="11" spans="2:8">
      <c r="B11" s="11" t="s">
        <v>6</v>
      </c>
      <c r="C11" s="11"/>
      <c r="D11" s="11">
        <v>1</v>
      </c>
      <c r="E11" s="11">
        <v>1</v>
      </c>
      <c r="F11" s="12"/>
      <c r="H11" s="1" t="s">
        <v>7</v>
      </c>
    </row>
    <row r="12" spans="2:6">
      <c r="B12" s="26" t="s">
        <v>8</v>
      </c>
      <c r="C12" s="26">
        <v>1</v>
      </c>
      <c r="D12" s="26">
        <v>1</v>
      </c>
      <c r="E12" s="26" t="s">
        <v>9</v>
      </c>
      <c r="F12" s="12"/>
    </row>
    <row r="13" spans="2:13">
      <c r="B13" s="12"/>
      <c r="C13" s="12"/>
      <c r="D13" s="12"/>
      <c r="E13" s="12"/>
      <c r="F13" s="12"/>
      <c r="J13" s="1" t="s">
        <v>10</v>
      </c>
      <c r="M13" s="1" t="s">
        <v>11</v>
      </c>
    </row>
    <row r="14" spans="2:6">
      <c r="B14" s="12"/>
      <c r="C14" s="12"/>
      <c r="D14" s="12"/>
      <c r="E14" s="12"/>
      <c r="F14" s="12"/>
    </row>
    <row r="18" spans="16:17">
      <c r="P18" s="1" t="s">
        <v>12</v>
      </c>
      <c r="Q18" s="1" t="s">
        <v>13</v>
      </c>
    </row>
    <row r="19" spans="10:17">
      <c r="J19" s="40" t="s">
        <v>14</v>
      </c>
      <c r="K19" s="41">
        <v>0</v>
      </c>
      <c r="L19" s="40" t="s">
        <v>15</v>
      </c>
      <c r="M19" s="41">
        <v>5</v>
      </c>
      <c r="O19" s="1" t="s">
        <v>12</v>
      </c>
      <c r="P19" s="1">
        <v>1</v>
      </c>
      <c r="Q19" s="1">
        <v>2</v>
      </c>
    </row>
    <row r="20" spans="2:17">
      <c r="B20" s="12"/>
      <c r="C20" s="12"/>
      <c r="D20" s="12"/>
      <c r="E20" s="12"/>
      <c r="F20" s="12"/>
      <c r="J20" s="40" t="s">
        <v>16</v>
      </c>
      <c r="K20" s="41">
        <v>1</v>
      </c>
      <c r="L20" s="40" t="s">
        <v>17</v>
      </c>
      <c r="M20" s="41" t="s">
        <v>18</v>
      </c>
      <c r="O20" s="1" t="s">
        <v>13</v>
      </c>
      <c r="P20" s="1">
        <v>2</v>
      </c>
      <c r="Q20" s="1">
        <v>3</v>
      </c>
    </row>
    <row r="21" spans="2:13">
      <c r="B21" s="11"/>
      <c r="C21" s="26" t="s">
        <v>1</v>
      </c>
      <c r="D21" s="26" t="s">
        <v>2</v>
      </c>
      <c r="E21" s="11" t="s">
        <v>3</v>
      </c>
      <c r="F21" s="12"/>
      <c r="J21" s="40" t="s">
        <v>19</v>
      </c>
      <c r="K21" s="41">
        <v>3</v>
      </c>
      <c r="L21" s="40" t="s">
        <v>20</v>
      </c>
      <c r="M21" s="41">
        <v>0.1</v>
      </c>
    </row>
    <row r="22" spans="2:13">
      <c r="B22" s="11" t="s">
        <v>4</v>
      </c>
      <c r="C22" s="26">
        <v>1</v>
      </c>
      <c r="D22" s="26">
        <v>1</v>
      </c>
      <c r="E22" s="11">
        <v>1</v>
      </c>
      <c r="F22" s="12"/>
      <c r="L22" s="40"/>
      <c r="M22" s="41"/>
    </row>
    <row r="23" spans="2:13">
      <c r="B23" s="11" t="s">
        <v>6</v>
      </c>
      <c r="C23" s="26" t="s">
        <v>9</v>
      </c>
      <c r="D23" s="26">
        <v>1</v>
      </c>
      <c r="E23" s="11">
        <v>1</v>
      </c>
      <c r="F23" s="12"/>
      <c r="M23" s="42"/>
    </row>
    <row r="24" spans="2:15">
      <c r="B24" s="11" t="s">
        <v>8</v>
      </c>
      <c r="C24" s="26">
        <v>1</v>
      </c>
      <c r="D24" s="26">
        <v>1</v>
      </c>
      <c r="E24" s="11"/>
      <c r="F24" s="12"/>
      <c r="O24"/>
    </row>
    <row r="25" spans="2:6">
      <c r="B25" s="12"/>
      <c r="C25" s="12"/>
      <c r="D25" s="12"/>
      <c r="E25" s="12"/>
      <c r="F25" s="12"/>
    </row>
    <row r="26" spans="2:6">
      <c r="B26" s="12"/>
      <c r="C26" s="12"/>
      <c r="D26" s="12"/>
      <c r="E26" s="12"/>
      <c r="F26" s="12"/>
    </row>
    <row r="27" ht="40.05" customHeight="1"/>
    <row r="28" ht="40.05" customHeight="1"/>
    <row r="29" s="37" customFormat="1" ht="40.05" customHeight="1" spans="2:4">
      <c r="B29" s="38" t="s">
        <v>21</v>
      </c>
      <c r="C29" s="38" t="s">
        <v>22</v>
      </c>
      <c r="D29" s="38" t="s">
        <v>23</v>
      </c>
    </row>
    <row r="30" s="37" customFormat="1" ht="40.05" customHeight="1" spans="2:4">
      <c r="B30" s="38" t="s">
        <v>24</v>
      </c>
      <c r="C30" s="39" t="s">
        <v>25</v>
      </c>
      <c r="D30" s="39" t="s">
        <v>26</v>
      </c>
    </row>
    <row r="31" s="37" customFormat="1" ht="40.05" customHeight="1" spans="2:4">
      <c r="B31" s="38" t="s">
        <v>27</v>
      </c>
      <c r="C31" s="39" t="s">
        <v>28</v>
      </c>
      <c r="D31" s="39" t="s">
        <v>29</v>
      </c>
    </row>
    <row r="32" s="37" customFormat="1" ht="40.05" customHeight="1" spans="2:4">
      <c r="B32" s="38" t="s">
        <v>30</v>
      </c>
      <c r="C32" s="39" t="s">
        <v>31</v>
      </c>
      <c r="D32" s="39" t="s">
        <v>32</v>
      </c>
    </row>
    <row r="33" s="37" customFormat="1" ht="40.05" customHeight="1" spans="2:4">
      <c r="B33" s="38" t="s">
        <v>33</v>
      </c>
      <c r="C33" s="39" t="s">
        <v>34</v>
      </c>
      <c r="D33" s="39" t="s">
        <v>35</v>
      </c>
    </row>
    <row r="34" s="37" customFormat="1" ht="40.05" customHeight="1" spans="2:4">
      <c r="B34" s="38" t="s">
        <v>36</v>
      </c>
      <c r="C34" s="39" t="s">
        <v>37</v>
      </c>
      <c r="D34" s="39" t="s">
        <v>38</v>
      </c>
    </row>
    <row r="35" s="37" customFormat="1" ht="40.05" customHeight="1" spans="2:4">
      <c r="B35" s="38" t="s">
        <v>39</v>
      </c>
      <c r="C35" s="39" t="s">
        <v>40</v>
      </c>
      <c r="D35" s="39" t="s">
        <v>41</v>
      </c>
    </row>
    <row r="36" ht="40.05" customHeight="1"/>
    <row r="37" ht="40.05" customHeight="1"/>
    <row r="43" spans="3:3">
      <c r="C43" s="1" t="s">
        <v>42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I56"/>
  <sheetViews>
    <sheetView workbookViewId="0">
      <selection activeCell="K17" sqref="K17"/>
    </sheetView>
  </sheetViews>
  <sheetFormatPr defaultColWidth="8.88888888888889" defaultRowHeight="14.4"/>
  <cols>
    <col min="1" max="16384" width="8.88888888888889" style="1"/>
  </cols>
  <sheetData>
    <row r="6" ht="15.6" spans="3:3">
      <c r="C6" s="34" t="s">
        <v>43</v>
      </c>
    </row>
    <row r="21" spans="4:9">
      <c r="D21" s="35" t="s">
        <v>44</v>
      </c>
      <c r="E21" s="35" t="s">
        <v>1</v>
      </c>
      <c r="F21" s="35" t="s">
        <v>2</v>
      </c>
      <c r="G21" s="23" t="s">
        <v>3</v>
      </c>
      <c r="H21" s="23" t="s">
        <v>45</v>
      </c>
      <c r="I21" s="23" t="s">
        <v>46</v>
      </c>
    </row>
    <row r="22" spans="4:9">
      <c r="D22" s="35" t="s">
        <v>47</v>
      </c>
      <c r="E22" s="26">
        <v>8</v>
      </c>
      <c r="F22" s="26">
        <v>30</v>
      </c>
      <c r="G22" s="11">
        <v>52</v>
      </c>
      <c r="H22" s="11">
        <v>74</v>
      </c>
      <c r="I22" s="11">
        <v>96</v>
      </c>
    </row>
    <row r="23" spans="4:9">
      <c r="D23" s="35" t="s">
        <v>48</v>
      </c>
      <c r="E23" s="26">
        <v>10</v>
      </c>
      <c r="F23" s="26">
        <v>20</v>
      </c>
      <c r="G23" s="11">
        <v>30</v>
      </c>
      <c r="H23" s="11">
        <v>40</v>
      </c>
      <c r="I23" s="11">
        <v>50</v>
      </c>
    </row>
    <row r="25" spans="4:4">
      <c r="D25" s="36" t="s">
        <v>49</v>
      </c>
    </row>
    <row r="54" spans="2:4">
      <c r="B54" s="11"/>
      <c r="C54" s="11" t="s">
        <v>50</v>
      </c>
      <c r="D54" s="11" t="s">
        <v>51</v>
      </c>
    </row>
    <row r="55" spans="2:4">
      <c r="B55" s="11" t="s">
        <v>52</v>
      </c>
      <c r="C55" s="11">
        <v>2</v>
      </c>
      <c r="D55" s="11">
        <v>4</v>
      </c>
    </row>
    <row r="56" spans="2:4">
      <c r="B56" s="11" t="s">
        <v>53</v>
      </c>
      <c r="C56" s="11">
        <v>4</v>
      </c>
      <c r="D56" s="11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23"/>
  <sheetViews>
    <sheetView workbookViewId="0">
      <selection activeCell="A17" sqref="A17"/>
    </sheetView>
  </sheetViews>
  <sheetFormatPr defaultColWidth="9" defaultRowHeight="14.4"/>
  <cols>
    <col min="1" max="12" width="8.88888888888889" style="1"/>
    <col min="13" max="18" width="12.8888888888889" style="1"/>
    <col min="19" max="16384" width="8.88888888888889" style="1"/>
  </cols>
  <sheetData>
    <row r="1" ht="20" customHeight="1"/>
    <row r="2" ht="20" customHeight="1" spans="12:19">
      <c r="L2" s="11"/>
      <c r="M2" s="11"/>
      <c r="N2" s="11">
        <v>3</v>
      </c>
      <c r="O2" s="11">
        <v>3</v>
      </c>
      <c r="P2" s="11">
        <v>3</v>
      </c>
      <c r="Q2" s="11">
        <v>2</v>
      </c>
      <c r="R2" s="11">
        <v>3</v>
      </c>
      <c r="S2" s="11">
        <v>3</v>
      </c>
    </row>
    <row r="3" ht="20" customHeight="1" spans="12:19">
      <c r="L3" s="11"/>
      <c r="M3" s="11"/>
      <c r="N3" s="11" t="s">
        <v>50</v>
      </c>
      <c r="O3" s="11" t="s">
        <v>51</v>
      </c>
      <c r="P3" s="11" t="s">
        <v>54</v>
      </c>
      <c r="Q3" s="11" t="s">
        <v>55</v>
      </c>
      <c r="R3" s="11" t="s">
        <v>56</v>
      </c>
      <c r="S3" s="11" t="s">
        <v>57</v>
      </c>
    </row>
    <row r="4" ht="20" customHeight="1" spans="12:18">
      <c r="L4" s="11">
        <v>3</v>
      </c>
      <c r="M4" s="11" t="s">
        <v>50</v>
      </c>
      <c r="O4" s="11">
        <f>1/(L4*N2)</f>
        <v>0.111111111111111</v>
      </c>
      <c r="P4" s="11">
        <f>2/9</f>
        <v>0.222222222222222</v>
      </c>
      <c r="Q4" s="11">
        <f>1/6</f>
        <v>0.166666666666667</v>
      </c>
      <c r="R4" s="11">
        <f>3/9</f>
        <v>0.333333333333333</v>
      </c>
    </row>
    <row r="5" ht="20" customHeight="1" spans="12:19">
      <c r="L5" s="11">
        <v>3</v>
      </c>
      <c r="M5" s="11" t="s">
        <v>51</v>
      </c>
      <c r="N5" s="11"/>
      <c r="O5" s="11"/>
      <c r="Q5" s="11"/>
      <c r="R5" s="11"/>
      <c r="S5" s="11"/>
    </row>
    <row r="6" ht="20" customHeight="1" spans="3:19">
      <c r="C6" s="23" t="s">
        <v>58</v>
      </c>
      <c r="D6" s="23" t="s">
        <v>50</v>
      </c>
      <c r="E6" s="23" t="s">
        <v>51</v>
      </c>
      <c r="F6" s="23" t="s">
        <v>54</v>
      </c>
      <c r="G6" s="23" t="s">
        <v>55</v>
      </c>
      <c r="H6" s="23" t="s">
        <v>56</v>
      </c>
      <c r="I6" s="23" t="s">
        <v>57</v>
      </c>
      <c r="J6" s="29"/>
      <c r="L6" s="11">
        <v>3</v>
      </c>
      <c r="M6" s="11" t="s">
        <v>54</v>
      </c>
      <c r="N6" s="23"/>
      <c r="O6" s="23"/>
      <c r="P6" s="23"/>
      <c r="Q6" s="11"/>
      <c r="R6" s="11"/>
      <c r="S6" s="11"/>
    </row>
    <row r="7" ht="20" customHeight="1" spans="3:20">
      <c r="C7" s="23" t="s">
        <v>59</v>
      </c>
      <c r="D7" s="11"/>
      <c r="E7" s="11"/>
      <c r="F7" s="11"/>
      <c r="G7" s="11"/>
      <c r="H7" s="11"/>
      <c r="I7" s="11"/>
      <c r="J7" s="12"/>
      <c r="L7" s="11">
        <v>2</v>
      </c>
      <c r="M7" s="11" t="s">
        <v>55</v>
      </c>
      <c r="N7" s="11"/>
      <c r="O7" s="11"/>
      <c r="P7" s="11"/>
      <c r="Q7" s="11"/>
      <c r="R7" s="11"/>
      <c r="S7" s="32"/>
      <c r="T7" s="33"/>
    </row>
    <row r="8" ht="20" customHeight="1" spans="3:20">
      <c r="C8" s="23" t="s">
        <v>60</v>
      </c>
      <c r="D8" s="11"/>
      <c r="E8" s="11"/>
      <c r="F8" s="11"/>
      <c r="G8" s="11"/>
      <c r="H8" s="11"/>
      <c r="I8" s="11"/>
      <c r="J8" s="12"/>
      <c r="L8" s="11">
        <v>3</v>
      </c>
      <c r="M8" s="11" t="s">
        <v>56</v>
      </c>
      <c r="N8" s="11"/>
      <c r="O8" s="11"/>
      <c r="P8" s="11"/>
      <c r="Q8" s="11"/>
      <c r="R8" s="11"/>
      <c r="S8" s="32"/>
      <c r="T8" s="33"/>
    </row>
    <row r="9" ht="20" customHeight="1" spans="3:20">
      <c r="C9" s="23" t="s">
        <v>61</v>
      </c>
      <c r="D9" s="11"/>
      <c r="E9" s="11"/>
      <c r="F9" s="11"/>
      <c r="G9" s="11"/>
      <c r="H9" s="11"/>
      <c r="I9" s="11"/>
      <c r="J9" s="12"/>
      <c r="L9" s="11">
        <v>3</v>
      </c>
      <c r="M9" s="11" t="s">
        <v>57</v>
      </c>
      <c r="N9" s="11"/>
      <c r="O9" s="11"/>
      <c r="P9" s="11"/>
      <c r="Q9" s="11"/>
      <c r="R9" s="11"/>
      <c r="S9" s="32"/>
      <c r="T9" s="33"/>
    </row>
    <row r="10" ht="20" customHeight="1" spans="3:20">
      <c r="C10" s="23" t="s">
        <v>62</v>
      </c>
      <c r="D10" s="11"/>
      <c r="E10" s="11"/>
      <c r="F10" s="11"/>
      <c r="G10" s="11"/>
      <c r="H10" s="11"/>
      <c r="I10" s="11"/>
      <c r="J10" s="28"/>
      <c r="K10" s="28"/>
      <c r="L10" s="28"/>
      <c r="M10" s="28"/>
      <c r="N10" s="28"/>
      <c r="O10" s="28"/>
      <c r="R10" s="33"/>
      <c r="S10" s="33"/>
      <c r="T10" s="33"/>
    </row>
    <row r="11" ht="20" customHeight="1" spans="3:20">
      <c r="C11" s="23" t="s">
        <v>63</v>
      </c>
      <c r="D11" s="11"/>
      <c r="E11" s="11"/>
      <c r="F11" s="11"/>
      <c r="G11" s="11"/>
      <c r="H11" s="11"/>
      <c r="I11" s="11"/>
      <c r="J11" s="28"/>
      <c r="K11" s="28"/>
      <c r="L11" s="28"/>
      <c r="M11" s="28"/>
      <c r="N11" s="28"/>
      <c r="O11" s="28"/>
      <c r="R11" s="33"/>
      <c r="S11" s="33"/>
      <c r="T11" s="33"/>
    </row>
    <row r="12" ht="20" customHeight="1" spans="3:15">
      <c r="C12" s="23" t="s">
        <v>64</v>
      </c>
      <c r="D12" s="11"/>
      <c r="E12" s="11"/>
      <c r="F12" s="11"/>
      <c r="G12" s="11"/>
      <c r="H12" s="11"/>
      <c r="I12" s="11"/>
      <c r="J12" s="28"/>
      <c r="K12" s="28"/>
      <c r="L12" s="28"/>
      <c r="M12" s="28"/>
      <c r="N12" s="28"/>
      <c r="O12" s="28"/>
    </row>
    <row r="13" ht="20" customHeight="1" spans="3:19">
      <c r="C13" s="27"/>
      <c r="D13" s="28"/>
      <c r="E13" s="28"/>
      <c r="F13" s="28"/>
      <c r="G13" s="28"/>
      <c r="H13" s="28"/>
      <c r="I13" s="28"/>
      <c r="J13" s="28"/>
      <c r="K13" s="28"/>
      <c r="L13" s="11"/>
      <c r="M13" s="11" t="s">
        <v>50</v>
      </c>
      <c r="N13" s="11" t="s">
        <v>51</v>
      </c>
      <c r="O13" s="11" t="s">
        <v>54</v>
      </c>
      <c r="P13" s="11" t="s">
        <v>55</v>
      </c>
      <c r="Q13" s="11" t="s">
        <v>56</v>
      </c>
      <c r="R13" s="11" t="s">
        <v>57</v>
      </c>
      <c r="S13" s="2"/>
    </row>
    <row r="14" ht="20" customHeight="1" spans="3:19">
      <c r="C14" s="23"/>
      <c r="D14" s="23" t="s">
        <v>50</v>
      </c>
      <c r="E14" s="23" t="s">
        <v>51</v>
      </c>
      <c r="F14" s="23" t="s">
        <v>54</v>
      </c>
      <c r="G14" s="23" t="s">
        <v>55</v>
      </c>
      <c r="H14" s="23" t="s">
        <v>56</v>
      </c>
      <c r="I14" s="23" t="s">
        <v>57</v>
      </c>
      <c r="J14" s="27"/>
      <c r="K14" s="28"/>
      <c r="L14" s="11" t="s">
        <v>52</v>
      </c>
      <c r="M14" s="26">
        <v>4</v>
      </c>
      <c r="N14" s="26">
        <v>3</v>
      </c>
      <c r="O14" s="26"/>
      <c r="P14" s="26"/>
      <c r="Q14" s="26">
        <v>5</v>
      </c>
      <c r="R14" s="26"/>
      <c r="S14" s="2"/>
    </row>
    <row r="15" ht="20" customHeight="1" spans="3:19">
      <c r="C15" s="23" t="s">
        <v>52</v>
      </c>
      <c r="D15" s="26">
        <v>3</v>
      </c>
      <c r="E15" s="26">
        <v>4</v>
      </c>
      <c r="F15" s="26"/>
      <c r="G15" s="26">
        <v>5</v>
      </c>
      <c r="H15" s="26"/>
      <c r="I15" s="26">
        <v>1</v>
      </c>
      <c r="J15" s="30"/>
      <c r="K15" s="28"/>
      <c r="L15" s="11" t="s">
        <v>53</v>
      </c>
      <c r="M15" s="26">
        <v>5</v>
      </c>
      <c r="N15" s="26"/>
      <c r="O15" s="26">
        <v>4</v>
      </c>
      <c r="P15" s="26"/>
      <c r="Q15" s="26">
        <v>4</v>
      </c>
      <c r="R15" s="26"/>
      <c r="S15" s="2"/>
    </row>
    <row r="16" ht="20" customHeight="1" spans="3:19">
      <c r="C16" s="23" t="s">
        <v>53</v>
      </c>
      <c r="D16" s="26">
        <v>2</v>
      </c>
      <c r="E16" s="26" t="s">
        <v>9</v>
      </c>
      <c r="F16" s="26">
        <v>3</v>
      </c>
      <c r="G16" s="26" t="s">
        <v>9</v>
      </c>
      <c r="H16" s="26">
        <v>3</v>
      </c>
      <c r="I16" s="26" t="s">
        <v>9</v>
      </c>
      <c r="J16" s="30"/>
      <c r="K16" s="28"/>
      <c r="L16" s="11" t="s">
        <v>65</v>
      </c>
      <c r="M16" s="26">
        <v>4</v>
      </c>
      <c r="N16" s="26"/>
      <c r="O16" s="26">
        <v>5</v>
      </c>
      <c r="P16" s="26">
        <v>3</v>
      </c>
      <c r="Q16" s="26">
        <v>4</v>
      </c>
      <c r="R16" s="26"/>
      <c r="S16" s="2"/>
    </row>
    <row r="17" ht="20" customHeight="1" spans="3:19">
      <c r="C17" s="23" t="s">
        <v>65</v>
      </c>
      <c r="D17" s="11">
        <v>3</v>
      </c>
      <c r="E17" s="11"/>
      <c r="F17" s="11">
        <v>3</v>
      </c>
      <c r="G17" s="11"/>
      <c r="H17" s="11">
        <v>3</v>
      </c>
      <c r="I17" s="11"/>
      <c r="J17" s="28"/>
      <c r="K17" s="28"/>
      <c r="L17" s="11" t="s">
        <v>66</v>
      </c>
      <c r="M17" s="26"/>
      <c r="N17" s="26">
        <v>3</v>
      </c>
      <c r="O17" s="26"/>
      <c r="P17" s="26"/>
      <c r="Q17" s="26"/>
      <c r="R17" s="26">
        <v>5</v>
      </c>
      <c r="S17" s="2"/>
    </row>
    <row r="18" ht="20" customHeight="1" spans="3:19">
      <c r="C18" s="23" t="s">
        <v>66</v>
      </c>
      <c r="D18" s="11"/>
      <c r="E18" s="11">
        <v>3</v>
      </c>
      <c r="F18" s="11"/>
      <c r="G18" s="11">
        <v>3</v>
      </c>
      <c r="H18" s="11"/>
      <c r="I18" s="11">
        <v>3</v>
      </c>
      <c r="J18" s="28"/>
      <c r="K18" s="28"/>
      <c r="L18" s="11" t="s">
        <v>67</v>
      </c>
      <c r="M18" s="26"/>
      <c r="N18" s="26">
        <v>4</v>
      </c>
      <c r="O18" s="26"/>
      <c r="P18" s="26"/>
      <c r="Q18" s="26"/>
      <c r="R18" s="26">
        <v>4</v>
      </c>
      <c r="S18" s="2"/>
    </row>
    <row r="19" ht="20" customHeight="1" spans="3:19">
      <c r="C19" s="23" t="s">
        <v>67</v>
      </c>
      <c r="D19" s="11">
        <v>2</v>
      </c>
      <c r="E19" s="11"/>
      <c r="F19" s="11">
        <v>3</v>
      </c>
      <c r="G19" s="11"/>
      <c r="H19" s="11">
        <v>4</v>
      </c>
      <c r="I19" s="11"/>
      <c r="J19" s="28"/>
      <c r="K19" s="31"/>
      <c r="L19" s="11" t="s">
        <v>68</v>
      </c>
      <c r="M19" s="26"/>
      <c r="N19" s="26"/>
      <c r="O19" s="26">
        <v>2</v>
      </c>
      <c r="P19" s="26">
        <v>4</v>
      </c>
      <c r="Q19" s="26"/>
      <c r="R19" s="26">
        <v>5</v>
      </c>
      <c r="S19" s="2"/>
    </row>
    <row r="20" ht="20" customHeight="1" spans="3:19">
      <c r="C20" s="27" t="s">
        <v>69</v>
      </c>
      <c r="D20" s="12">
        <f t="shared" ref="D20:I20" si="0">COUNT(D15:D19)</f>
        <v>4</v>
      </c>
      <c r="E20" s="12">
        <f t="shared" si="0"/>
        <v>2</v>
      </c>
      <c r="F20" s="12">
        <f t="shared" si="0"/>
        <v>3</v>
      </c>
      <c r="G20" s="12">
        <f t="shared" si="0"/>
        <v>2</v>
      </c>
      <c r="H20" s="12">
        <f t="shared" si="0"/>
        <v>3</v>
      </c>
      <c r="I20" s="12">
        <f t="shared" si="0"/>
        <v>2</v>
      </c>
      <c r="J20" s="12"/>
      <c r="L20" s="2"/>
      <c r="M20" s="11">
        <f t="shared" ref="M20:R20" si="1">COUNT(M14:M19)</f>
        <v>3</v>
      </c>
      <c r="N20" s="11">
        <f t="shared" si="1"/>
        <v>3</v>
      </c>
      <c r="O20" s="11">
        <f t="shared" si="1"/>
        <v>3</v>
      </c>
      <c r="P20" s="11">
        <f t="shared" si="1"/>
        <v>2</v>
      </c>
      <c r="Q20" s="11">
        <f t="shared" si="1"/>
        <v>3</v>
      </c>
      <c r="R20" s="11">
        <f t="shared" si="1"/>
        <v>3</v>
      </c>
      <c r="S20" s="2"/>
    </row>
    <row r="21" ht="20" customHeight="1" spans="3:3">
      <c r="C21" s="27"/>
    </row>
    <row r="22" ht="19.95" customHeight="1" spans="3:3">
      <c r="C22" s="27"/>
    </row>
    <row r="23" ht="19.95" customHeight="1" spans="3:3">
      <c r="C23" s="2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13" workbookViewId="0">
      <selection activeCell="I19" sqref="I19"/>
    </sheetView>
  </sheetViews>
  <sheetFormatPr defaultColWidth="9" defaultRowHeight="14.4"/>
  <cols>
    <col min="1" max="1" width="9" style="1"/>
    <col min="2" max="2" width="12.8888888888889" style="1"/>
    <col min="3" max="4" width="9" style="1"/>
    <col min="5" max="5" width="12.8888888888889" style="1"/>
    <col min="6" max="6" width="12.1111111111111" style="1" customWidth="1"/>
    <col min="7" max="16384" width="9" style="1"/>
  </cols>
  <sheetData>
    <row r="5" spans="2:6">
      <c r="B5" s="11" t="s">
        <v>70</v>
      </c>
      <c r="C5" s="11" t="s">
        <v>71</v>
      </c>
      <c r="D5" s="11" t="s">
        <v>72</v>
      </c>
      <c r="E5" s="11" t="s">
        <v>73</v>
      </c>
      <c r="F5" s="11"/>
    </row>
    <row r="6" spans="2:6">
      <c r="B6" s="11" t="s">
        <v>74</v>
      </c>
      <c r="C6" s="11">
        <v>1</v>
      </c>
      <c r="D6" s="11">
        <v>5</v>
      </c>
      <c r="E6" s="11">
        <v>10</v>
      </c>
      <c r="F6" s="11"/>
    </row>
    <row r="7" spans="2:6">
      <c r="B7" s="11">
        <v>1</v>
      </c>
      <c r="C7" s="11">
        <f>ABS(B7-$C$6)</f>
        <v>0</v>
      </c>
      <c r="D7" s="11">
        <f>ABS(B7-$D$6)</f>
        <v>4</v>
      </c>
      <c r="E7" s="11">
        <f>ABS(B7-$E$6)</f>
        <v>9</v>
      </c>
      <c r="F7" s="11" t="str">
        <f>IF(MATCH(MIN(C7:E7),C7:E7)=1,$C$5,IF(MATCH(MIN(C7:E7),C7:E7)=2,$D$5,$E$5))</f>
        <v>z1</v>
      </c>
    </row>
    <row r="8" spans="2:6">
      <c r="B8" s="11">
        <v>5</v>
      </c>
      <c r="C8" s="11">
        <f t="shared" ref="C8:C15" si="0">ABS(B8-$C$6)</f>
        <v>4</v>
      </c>
      <c r="D8" s="11">
        <f t="shared" ref="D8:D15" si="1">ABS(B8-$D$6)</f>
        <v>0</v>
      </c>
      <c r="E8" s="11">
        <f t="shared" ref="E8:E15" si="2">ABS(B8-$E$6)</f>
        <v>5</v>
      </c>
      <c r="F8" s="11" t="str">
        <f t="shared" ref="F8" si="3">IF(MATCH(MIN(C8:E8),C8:E8)=1,$C$5,IF(MATCH(MIN(C8:E8),C8:E8)=2,$D$5,$E$5))</f>
        <v>z2</v>
      </c>
    </row>
    <row r="9" spans="2:6">
      <c r="B9" s="11">
        <v>10</v>
      </c>
      <c r="C9" s="11">
        <f t="shared" si="0"/>
        <v>9</v>
      </c>
      <c r="D9" s="11">
        <f t="shared" si="1"/>
        <v>5</v>
      </c>
      <c r="E9" s="11">
        <f t="shared" si="2"/>
        <v>0</v>
      </c>
      <c r="F9" s="23" t="s">
        <v>75</v>
      </c>
    </row>
    <row r="10" spans="2:6">
      <c r="B10" s="11">
        <v>9</v>
      </c>
      <c r="C10" s="11">
        <f t="shared" si="0"/>
        <v>8</v>
      </c>
      <c r="D10" s="11">
        <f t="shared" si="1"/>
        <v>4</v>
      </c>
      <c r="E10" s="11">
        <f t="shared" si="2"/>
        <v>1</v>
      </c>
      <c r="F10" s="23" t="s">
        <v>75</v>
      </c>
    </row>
    <row r="11" spans="2:6">
      <c r="B11" s="11">
        <v>26</v>
      </c>
      <c r="C11" s="11">
        <f t="shared" si="0"/>
        <v>25</v>
      </c>
      <c r="D11" s="11">
        <f t="shared" si="1"/>
        <v>21</v>
      </c>
      <c r="E11" s="11">
        <f t="shared" si="2"/>
        <v>16</v>
      </c>
      <c r="F11" s="23" t="s">
        <v>75</v>
      </c>
    </row>
    <row r="12" spans="2:6">
      <c r="B12" s="11">
        <v>32</v>
      </c>
      <c r="C12" s="11">
        <f t="shared" si="0"/>
        <v>31</v>
      </c>
      <c r="D12" s="11">
        <f t="shared" si="1"/>
        <v>27</v>
      </c>
      <c r="E12" s="11">
        <f t="shared" si="2"/>
        <v>22</v>
      </c>
      <c r="F12" s="23" t="s">
        <v>75</v>
      </c>
    </row>
    <row r="13" spans="2:6">
      <c r="B13" s="11">
        <v>16</v>
      </c>
      <c r="C13" s="11">
        <f t="shared" si="0"/>
        <v>15</v>
      </c>
      <c r="D13" s="11">
        <f t="shared" si="1"/>
        <v>11</v>
      </c>
      <c r="E13" s="11">
        <f t="shared" si="2"/>
        <v>6</v>
      </c>
      <c r="F13" s="23" t="s">
        <v>75</v>
      </c>
    </row>
    <row r="14" spans="2:6">
      <c r="B14" s="11">
        <v>21</v>
      </c>
      <c r="C14" s="11">
        <f t="shared" si="0"/>
        <v>20</v>
      </c>
      <c r="D14" s="11">
        <f t="shared" si="1"/>
        <v>16</v>
      </c>
      <c r="E14" s="11">
        <f t="shared" si="2"/>
        <v>11</v>
      </c>
      <c r="F14" s="23" t="s">
        <v>75</v>
      </c>
    </row>
    <row r="15" spans="2:6">
      <c r="B15" s="11">
        <v>14</v>
      </c>
      <c r="C15" s="11">
        <f t="shared" si="0"/>
        <v>13</v>
      </c>
      <c r="D15" s="11">
        <f t="shared" si="1"/>
        <v>9</v>
      </c>
      <c r="E15" s="11">
        <f t="shared" si="2"/>
        <v>4</v>
      </c>
      <c r="F15" s="23" t="s">
        <v>75</v>
      </c>
    </row>
    <row r="16" spans="2:2">
      <c r="B16" s="1">
        <f>AVERAGE(B9:B15)</f>
        <v>18.2857142857143</v>
      </c>
    </row>
    <row r="20" spans="2:6">
      <c r="B20" s="12" t="s">
        <v>76</v>
      </c>
      <c r="C20" s="12"/>
      <c r="D20" s="12"/>
      <c r="E20" s="12"/>
      <c r="F20" s="12"/>
    </row>
    <row r="21" spans="2:12">
      <c r="B21" s="11" t="s">
        <v>70</v>
      </c>
      <c r="C21" s="11" t="s">
        <v>71</v>
      </c>
      <c r="D21" s="11" t="s">
        <v>72</v>
      </c>
      <c r="E21" s="11" t="s">
        <v>73</v>
      </c>
      <c r="F21" s="11"/>
      <c r="H21" s="11" t="s">
        <v>70</v>
      </c>
      <c r="I21" s="11" t="s">
        <v>71</v>
      </c>
      <c r="J21" s="11" t="s">
        <v>72</v>
      </c>
      <c r="K21" s="11" t="s">
        <v>73</v>
      </c>
      <c r="L21" s="11"/>
    </row>
    <row r="22" spans="2:12">
      <c r="B22" s="11" t="s">
        <v>74</v>
      </c>
      <c r="C22" s="11">
        <v>1</v>
      </c>
      <c r="D22" s="11">
        <v>5</v>
      </c>
      <c r="E22" s="11">
        <v>18.28</v>
      </c>
      <c r="F22" s="11"/>
      <c r="H22" s="11" t="s">
        <v>74</v>
      </c>
      <c r="I22" s="11">
        <v>1</v>
      </c>
      <c r="J22" s="11">
        <v>5</v>
      </c>
      <c r="K22" s="11">
        <v>21.8</v>
      </c>
      <c r="L22" s="11"/>
    </row>
    <row r="23" spans="2:12">
      <c r="B23" s="11">
        <v>1</v>
      </c>
      <c r="C23" s="24">
        <f>ABS(B23-$C$22)</f>
        <v>0</v>
      </c>
      <c r="D23" s="24">
        <f>ABS(B23-$D$22)</f>
        <v>4</v>
      </c>
      <c r="E23" s="25">
        <f>ABS(B23-$E$22)</f>
        <v>17.28</v>
      </c>
      <c r="F23" s="11" t="str">
        <f>IF(MATCH(MIN(C23:E23),C23:E23)=1,$C$21,IF(MATCH(MIN(C23:E23),C23:E23)=2,$D$21,$E$21))</f>
        <v>z1</v>
      </c>
      <c r="H23" s="11">
        <v>1</v>
      </c>
      <c r="I23" s="24">
        <f>ABS(H23-$I$22)</f>
        <v>0</v>
      </c>
      <c r="J23" s="24">
        <f t="shared" ref="J23:J31" si="4">ABS(H23-$D$22)</f>
        <v>4</v>
      </c>
      <c r="K23" s="25">
        <f>ABS(H23-$K$22)</f>
        <v>20.8</v>
      </c>
      <c r="L23" s="11" t="str">
        <f>IF(MATCH(MIN(I23:K23),I23:K23)=1,$C$21,IF(MATCH(MIN(I23:K23),I23:K23)=2,$D$21,$E$21))</f>
        <v>z1</v>
      </c>
    </row>
    <row r="24" spans="2:12">
      <c r="B24" s="11">
        <v>5</v>
      </c>
      <c r="C24" s="24">
        <f t="shared" ref="C24:C31" si="5">ABS(B24-$C$22)</f>
        <v>4</v>
      </c>
      <c r="D24" s="24">
        <f t="shared" ref="D24:D31" si="6">ABS(B24-$D$22)</f>
        <v>0</v>
      </c>
      <c r="E24" s="25">
        <f t="shared" ref="E24:E31" si="7">ABS(B24-$E$22)</f>
        <v>13.28</v>
      </c>
      <c r="F24" s="11" t="str">
        <f>IF(MATCH(MIN(C24:E24),C24:E24)=1,$C$21,IF(MATCH(MIN(C24:E24),C24:E24)=2,$D$21,$E$21))</f>
        <v>z2</v>
      </c>
      <c r="H24" s="11">
        <v>5</v>
      </c>
      <c r="I24" s="24">
        <f t="shared" ref="I24:I31" si="8">ABS(H24-$I$22)</f>
        <v>4</v>
      </c>
      <c r="J24" s="24">
        <f t="shared" si="4"/>
        <v>0</v>
      </c>
      <c r="K24" s="25">
        <f t="shared" ref="K24:K31" si="9">ABS(H24-$K$22)</f>
        <v>16.8</v>
      </c>
      <c r="L24" s="11" t="str">
        <f t="shared" ref="L23:L25" si="10">IF(MATCH(MIN(I24:K24),I24:K24)=1,$C$21,IF(MATCH(MIN(I24:K24),I24:K24)=2,$D$21,$E$21))</f>
        <v>z2</v>
      </c>
    </row>
    <row r="25" spans="2:12">
      <c r="B25" s="11">
        <v>10</v>
      </c>
      <c r="C25" s="24">
        <f t="shared" si="5"/>
        <v>9</v>
      </c>
      <c r="D25" s="24">
        <f t="shared" si="6"/>
        <v>5</v>
      </c>
      <c r="E25" s="25">
        <f t="shared" si="7"/>
        <v>8.28</v>
      </c>
      <c r="F25" s="11" t="str">
        <f>IF(MATCH(MIN(C25:E25),C25:E25)=1,$C$21,IF(MATCH(MIN(C25:E25),C25:E25)=2,$D$21,$E$21))</f>
        <v>z2</v>
      </c>
      <c r="H25" s="11">
        <v>10</v>
      </c>
      <c r="I25" s="24">
        <f t="shared" si="8"/>
        <v>9</v>
      </c>
      <c r="J25" s="24">
        <f t="shared" si="4"/>
        <v>5</v>
      </c>
      <c r="K25" s="25">
        <f t="shared" si="9"/>
        <v>11.8</v>
      </c>
      <c r="L25" s="11" t="str">
        <f t="shared" si="10"/>
        <v>z2</v>
      </c>
    </row>
    <row r="26" spans="2:12">
      <c r="B26" s="11">
        <v>9</v>
      </c>
      <c r="C26" s="24">
        <f t="shared" si="5"/>
        <v>8</v>
      </c>
      <c r="D26" s="24">
        <f t="shared" si="6"/>
        <v>4</v>
      </c>
      <c r="E26" s="25">
        <f t="shared" si="7"/>
        <v>9.28</v>
      </c>
      <c r="F26" s="11" t="str">
        <f t="shared" ref="F26:F31" si="11">IF(MATCH(MIN(C26:E26),C26:E26,0)=1,$C$21,IF(MATCH(MIN(C26:E26),C26:E26,0)=2,$D$21,$E$21))</f>
        <v>z2</v>
      </c>
      <c r="H26" s="11">
        <v>9</v>
      </c>
      <c r="I26" s="24">
        <f t="shared" si="8"/>
        <v>8</v>
      </c>
      <c r="J26" s="24">
        <f t="shared" si="4"/>
        <v>4</v>
      </c>
      <c r="K26" s="25">
        <f t="shared" si="9"/>
        <v>12.8</v>
      </c>
      <c r="L26" s="11" t="str">
        <f t="shared" ref="L26:L31" si="12">IF(MATCH(MIN(I26:K26),I26:K26,0)=1,$C$21,IF(MATCH(MIN(I26:K26),I26:K26,0)=2,$D$21,$E$21))</f>
        <v>z2</v>
      </c>
    </row>
    <row r="27" spans="2:12">
      <c r="B27" s="11">
        <v>26</v>
      </c>
      <c r="C27" s="24">
        <f t="shared" si="5"/>
        <v>25</v>
      </c>
      <c r="D27" s="24">
        <f t="shared" si="6"/>
        <v>21</v>
      </c>
      <c r="E27" s="25">
        <f t="shared" si="7"/>
        <v>7.72</v>
      </c>
      <c r="F27" s="26" t="str">
        <f t="shared" si="11"/>
        <v>z3</v>
      </c>
      <c r="H27" s="11">
        <v>26</v>
      </c>
      <c r="I27" s="24">
        <f t="shared" si="8"/>
        <v>25</v>
      </c>
      <c r="J27" s="24">
        <f t="shared" si="4"/>
        <v>21</v>
      </c>
      <c r="K27" s="25">
        <f t="shared" si="9"/>
        <v>4.2</v>
      </c>
      <c r="L27" s="26" t="str">
        <f t="shared" si="12"/>
        <v>z3</v>
      </c>
    </row>
    <row r="28" spans="2:12">
      <c r="B28" s="11">
        <v>32</v>
      </c>
      <c r="C28" s="24">
        <f t="shared" si="5"/>
        <v>31</v>
      </c>
      <c r="D28" s="24">
        <f t="shared" si="6"/>
        <v>27</v>
      </c>
      <c r="E28" s="25">
        <f t="shared" si="7"/>
        <v>13.72</v>
      </c>
      <c r="F28" s="26" t="str">
        <f t="shared" si="11"/>
        <v>z3</v>
      </c>
      <c r="H28" s="11">
        <v>32</v>
      </c>
      <c r="I28" s="24">
        <f t="shared" si="8"/>
        <v>31</v>
      </c>
      <c r="J28" s="24">
        <f t="shared" si="4"/>
        <v>27</v>
      </c>
      <c r="K28" s="25">
        <f t="shared" si="9"/>
        <v>10.2</v>
      </c>
      <c r="L28" s="26" t="str">
        <f t="shared" si="12"/>
        <v>z3</v>
      </c>
    </row>
    <row r="29" spans="2:12">
      <c r="B29" s="11">
        <v>16</v>
      </c>
      <c r="C29" s="24">
        <f t="shared" si="5"/>
        <v>15</v>
      </c>
      <c r="D29" s="24">
        <f t="shared" si="6"/>
        <v>11</v>
      </c>
      <c r="E29" s="25">
        <f t="shared" si="7"/>
        <v>2.28</v>
      </c>
      <c r="F29" s="26" t="str">
        <f t="shared" si="11"/>
        <v>z3</v>
      </c>
      <c r="H29" s="11">
        <v>16</v>
      </c>
      <c r="I29" s="24">
        <f t="shared" si="8"/>
        <v>15</v>
      </c>
      <c r="J29" s="24">
        <f t="shared" si="4"/>
        <v>11</v>
      </c>
      <c r="K29" s="25">
        <f t="shared" si="9"/>
        <v>5.8</v>
      </c>
      <c r="L29" s="26" t="str">
        <f t="shared" si="12"/>
        <v>z3</v>
      </c>
    </row>
    <row r="30" spans="2:12">
      <c r="B30" s="11">
        <v>21</v>
      </c>
      <c r="C30" s="24">
        <f t="shared" si="5"/>
        <v>20</v>
      </c>
      <c r="D30" s="24">
        <f t="shared" si="6"/>
        <v>16</v>
      </c>
      <c r="E30" s="25">
        <f t="shared" si="7"/>
        <v>2.72</v>
      </c>
      <c r="F30" s="26" t="str">
        <f t="shared" si="11"/>
        <v>z3</v>
      </c>
      <c r="H30" s="11">
        <v>21</v>
      </c>
      <c r="I30" s="24">
        <f t="shared" si="8"/>
        <v>20</v>
      </c>
      <c r="J30" s="24">
        <f t="shared" si="4"/>
        <v>16</v>
      </c>
      <c r="K30" s="25">
        <f t="shared" si="9"/>
        <v>0.800000000000001</v>
      </c>
      <c r="L30" s="26" t="str">
        <f t="shared" si="12"/>
        <v>z3</v>
      </c>
    </row>
    <row r="31" spans="2:12">
      <c r="B31" s="11">
        <v>14</v>
      </c>
      <c r="C31" s="24">
        <f t="shared" si="5"/>
        <v>13</v>
      </c>
      <c r="D31" s="24">
        <f t="shared" si="6"/>
        <v>9</v>
      </c>
      <c r="E31" s="25">
        <f t="shared" si="7"/>
        <v>4.28</v>
      </c>
      <c r="F31" s="26" t="str">
        <f t="shared" si="11"/>
        <v>z3</v>
      </c>
      <c r="H31" s="11">
        <v>14</v>
      </c>
      <c r="I31" s="24">
        <f t="shared" si="8"/>
        <v>13</v>
      </c>
      <c r="J31" s="24">
        <f t="shared" si="4"/>
        <v>9</v>
      </c>
      <c r="K31" s="25">
        <f t="shared" si="9"/>
        <v>7.8</v>
      </c>
      <c r="L31" s="26" t="str">
        <f t="shared" si="12"/>
        <v>z3</v>
      </c>
    </row>
    <row r="32" spans="2:2">
      <c r="B32" s="1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13" workbookViewId="0">
      <selection activeCell="K23" sqref="K23"/>
    </sheetView>
  </sheetViews>
  <sheetFormatPr defaultColWidth="8.88888888888889" defaultRowHeight="14.4" outlineLevelCol="7"/>
  <cols>
    <col min="1" max="16384" width="8.88888888888889" style="1"/>
  </cols>
  <sheetData>
    <row r="14" ht="15.15"/>
    <row r="15" ht="20" customHeight="1" spans="2:8">
      <c r="B15" s="8"/>
      <c r="C15" s="8"/>
      <c r="D15" s="8"/>
      <c r="E15" s="8"/>
      <c r="F15" s="8"/>
      <c r="G15" s="8"/>
      <c r="H15" s="9"/>
    </row>
    <row r="16" ht="20" customHeight="1" spans="8:8">
      <c r="H16" s="10"/>
    </row>
    <row r="17" ht="20" customHeight="1" spans="2:8">
      <c r="B17" s="11" t="s">
        <v>77</v>
      </c>
      <c r="C17" s="11"/>
      <c r="D17" s="11"/>
      <c r="E17" s="11"/>
      <c r="G17" s="12" t="s">
        <v>78</v>
      </c>
      <c r="H17" s="13"/>
    </row>
    <row r="18" ht="20" customHeight="1" spans="8:8">
      <c r="H18" s="10"/>
    </row>
    <row r="19" ht="20" customHeight="1" spans="8:8">
      <c r="H19" s="10"/>
    </row>
    <row r="20" ht="20" customHeight="1" spans="8:8">
      <c r="H20" s="10"/>
    </row>
    <row r="21" ht="20" customHeight="1" spans="2:8">
      <c r="B21" s="11" t="s">
        <v>79</v>
      </c>
      <c r="C21" s="11"/>
      <c r="E21" s="11" t="s">
        <v>80</v>
      </c>
      <c r="F21" s="11"/>
      <c r="G21" s="11"/>
      <c r="H21" s="10"/>
    </row>
    <row r="22" ht="20" customHeight="1" spans="2:8">
      <c r="B22" s="11"/>
      <c r="C22" s="11"/>
      <c r="D22" s="14"/>
      <c r="E22" s="11"/>
      <c r="F22" s="11"/>
      <c r="G22" s="11"/>
      <c r="H22" s="10"/>
    </row>
    <row r="23" ht="20" customHeight="1" spans="8:8">
      <c r="H23" s="10"/>
    </row>
    <row r="24" ht="20" customHeight="1" spans="8:8">
      <c r="H24" s="10"/>
    </row>
    <row r="25" ht="20" customHeight="1" spans="8:8">
      <c r="H25" s="10"/>
    </row>
    <row r="26" ht="20" customHeight="1" spans="2:8">
      <c r="B26" s="15"/>
      <c r="C26" s="15"/>
      <c r="D26" s="15"/>
      <c r="E26" s="15"/>
      <c r="F26" s="15"/>
      <c r="G26" s="15"/>
      <c r="H26" s="15"/>
    </row>
    <row r="27" ht="20" customHeight="1" spans="2:8">
      <c r="B27" s="16" t="s">
        <v>81</v>
      </c>
      <c r="C27" s="16"/>
      <c r="D27" s="16" t="s">
        <v>82</v>
      </c>
      <c r="E27" s="16"/>
      <c r="F27" s="17"/>
      <c r="G27" s="18" t="s">
        <v>83</v>
      </c>
      <c r="H27" s="19"/>
    </row>
    <row r="28" ht="20" customHeight="1" spans="2:8">
      <c r="B28" s="15"/>
      <c r="C28" s="15"/>
      <c r="D28" s="15"/>
      <c r="E28" s="15"/>
      <c r="F28" s="17"/>
      <c r="G28" s="20"/>
      <c r="H28" s="19"/>
    </row>
    <row r="29" ht="20" customHeight="1" spans="2:8">
      <c r="B29" s="15"/>
      <c r="C29" s="15"/>
      <c r="D29" s="15"/>
      <c r="E29" s="15"/>
      <c r="F29" s="17"/>
      <c r="G29" s="20"/>
      <c r="H29" s="19"/>
    </row>
    <row r="30" ht="20" customHeight="1" spans="2:8">
      <c r="B30" s="17"/>
      <c r="C30" s="17"/>
      <c r="D30" s="17"/>
      <c r="E30" s="17"/>
      <c r="F30" s="17"/>
      <c r="G30" s="17"/>
      <c r="H30" s="19"/>
    </row>
    <row r="31" ht="20" customHeight="1" spans="2:8">
      <c r="B31" s="21"/>
      <c r="C31" s="21"/>
      <c r="D31" s="21"/>
      <c r="E31" s="21"/>
      <c r="F31" s="21"/>
      <c r="G31" s="21"/>
      <c r="H31" s="22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108"/>
  <sheetViews>
    <sheetView tabSelected="1" topLeftCell="B10" workbookViewId="0">
      <selection activeCell="M27" sqref="M27"/>
    </sheetView>
  </sheetViews>
  <sheetFormatPr defaultColWidth="8.88888888888889" defaultRowHeight="14.4"/>
  <cols>
    <col min="1" max="16384" width="8.88888888888889" style="1"/>
  </cols>
  <sheetData>
    <row r="1" spans="3:3">
      <c r="C1" s="1" t="s">
        <v>84</v>
      </c>
    </row>
    <row r="2" spans="3:3">
      <c r="C2" s="1" t="s">
        <v>85</v>
      </c>
    </row>
    <row r="4" spans="3:3">
      <c r="C4" s="1" t="s">
        <v>86</v>
      </c>
    </row>
    <row r="5" spans="3:3">
      <c r="C5" s="1" t="s">
        <v>87</v>
      </c>
    </row>
    <row r="6" ht="15" spans="12:12">
      <c r="L6" s="6" t="s">
        <v>88</v>
      </c>
    </row>
    <row r="9" spans="3:3">
      <c r="C9" s="1" t="s">
        <v>89</v>
      </c>
    </row>
    <row r="17" spans="3:3">
      <c r="C17" s="1" t="s">
        <v>90</v>
      </c>
    </row>
    <row r="23" ht="15"/>
    <row r="25" ht="15" spans="13:13">
      <c r="M25" s="7" t="s">
        <v>91</v>
      </c>
    </row>
    <row r="26" spans="3:3">
      <c r="C26" s="1" t="s">
        <v>92</v>
      </c>
    </row>
    <row r="27" ht="15" spans="13:13">
      <c r="M27" s="6" t="s">
        <v>93</v>
      </c>
    </row>
    <row r="28" ht="15" spans="13:13">
      <c r="M28" s="6" t="s">
        <v>88</v>
      </c>
    </row>
    <row r="29" spans="3:3">
      <c r="C29" s="1" t="s">
        <v>94</v>
      </c>
    </row>
    <row r="30" spans="15:15">
      <c r="O30"/>
    </row>
    <row r="31" spans="3:3">
      <c r="C31" s="1" t="s">
        <v>95</v>
      </c>
    </row>
    <row r="36" spans="3:3">
      <c r="C36" s="1" t="s">
        <v>96</v>
      </c>
    </row>
    <row r="41" spans="3:3">
      <c r="C41" s="1" t="s">
        <v>97</v>
      </c>
    </row>
    <row r="43" ht="15"/>
    <row r="44" ht="15"/>
    <row r="56" spans="12:12">
      <c r="L56" s="1" t="s">
        <v>98</v>
      </c>
    </row>
    <row r="57" spans="12:12">
      <c r="L57" s="1" t="s">
        <v>99</v>
      </c>
    </row>
    <row r="59" spans="12:12">
      <c r="L59" s="1" t="s">
        <v>100</v>
      </c>
    </row>
    <row r="63" spans="12:12">
      <c r="L63" s="1" t="s">
        <v>101</v>
      </c>
    </row>
    <row r="66" spans="13:13">
      <c r="M66"/>
    </row>
    <row r="70" spans="12:12">
      <c r="L70" s="1" t="s">
        <v>102</v>
      </c>
    </row>
    <row r="72" spans="12:12">
      <c r="L72" s="1" t="s">
        <v>103</v>
      </c>
    </row>
    <row r="75" spans="12:12">
      <c r="L75" s="1" t="s">
        <v>104</v>
      </c>
    </row>
    <row r="79" spans="12:12">
      <c r="L79" s="1" t="s">
        <v>105</v>
      </c>
    </row>
    <row r="80" spans="7:7">
      <c r="G80"/>
    </row>
    <row r="81" spans="12:12">
      <c r="L81" s="1" t="s">
        <v>106</v>
      </c>
    </row>
    <row r="85" spans="12:12">
      <c r="L85" s="1" t="s">
        <v>107</v>
      </c>
    </row>
    <row r="87" spans="6:12">
      <c r="F87"/>
      <c r="L87" s="1" t="s">
        <v>108</v>
      </c>
    </row>
    <row r="90" spans="12:12">
      <c r="L90" s="1" t="s">
        <v>109</v>
      </c>
    </row>
    <row r="92" spans="12:12">
      <c r="L92" s="1" t="s">
        <v>110</v>
      </c>
    </row>
    <row r="93" spans="12:12">
      <c r="L93" s="1" t="s">
        <v>111</v>
      </c>
    </row>
    <row r="94" spans="12:12">
      <c r="L94" s="1" t="s">
        <v>112</v>
      </c>
    </row>
    <row r="96" spans="12:12">
      <c r="L96" s="1" t="s">
        <v>113</v>
      </c>
    </row>
    <row r="98" spans="12:12">
      <c r="L98" s="1" t="s">
        <v>114</v>
      </c>
    </row>
    <row r="101" spans="12:12">
      <c r="L101" s="1" t="s">
        <v>115</v>
      </c>
    </row>
    <row r="102" spans="5:5">
      <c r="E102"/>
    </row>
    <row r="103" spans="12:12">
      <c r="L103" s="1" t="s">
        <v>116</v>
      </c>
    </row>
    <row r="104" spans="12:12">
      <c r="L104" s="1" t="s">
        <v>117</v>
      </c>
    </row>
    <row r="105" spans="12:12">
      <c r="L105" s="1" t="s">
        <v>118</v>
      </c>
    </row>
    <row r="106" spans="12:12">
      <c r="L106" s="1" t="s">
        <v>119</v>
      </c>
    </row>
    <row r="108" spans="4:4">
      <c r="D108"/>
    </row>
  </sheetData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5</xdr:col>
                <xdr:colOff>325120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15240</xdr:rowOff>
              </from>
              <to>
                <xdr:col>4</xdr:col>
                <xdr:colOff>561340</xdr:colOff>
                <xdr:row>22</xdr:row>
                <xdr:rowOff>71120</xdr:rowOff>
              </to>
            </anchor>
          </objectPr>
        </oleObject>
      </mc:Choice>
      <mc:Fallback>
        <oleObject shapeId="4100" progId="Equation.KSEE3" r:id="rId5"/>
      </mc:Fallback>
    </mc:AlternateContent>
    <mc:AlternateContent xmlns:mc="http://schemas.openxmlformats.org/markup-compatibility/2006">
      <mc:Choice Requires="x14">
        <oleObject shapeId="4101" progId="Equation.KSEE3" r:id="rId7">
          <objectPr defaultSize="0" r:id="rId8">
            <anchor moveWithCells="1">
              <from>
                <xdr:col>2</xdr:col>
                <xdr:colOff>38100</xdr:colOff>
                <xdr:row>36</xdr:row>
                <xdr:rowOff>76200</xdr:rowOff>
              </from>
              <to>
                <xdr:col>6</xdr:col>
                <xdr:colOff>139700</xdr:colOff>
                <xdr:row>38</xdr:row>
                <xdr:rowOff>129540</xdr:rowOff>
              </to>
            </anchor>
          </objectPr>
        </oleObject>
      </mc:Choice>
      <mc:Fallback>
        <oleObject shapeId="4101" progId="Equation.KSEE3" r:id="rId7"/>
      </mc:Fallback>
    </mc:AlternateContent>
    <mc:AlternateContent xmlns:mc="http://schemas.openxmlformats.org/markup-compatibility/2006">
      <mc:Choice Requires="x14">
        <oleObject shapeId="4102" progId="Equation.KSEE3" r:id="rId9">
          <objectPr defaultSize="0" r:id="rId10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6</xdr:col>
                <xdr:colOff>330200</xdr:colOff>
                <xdr:row>34</xdr:row>
                <xdr:rowOff>53340</xdr:rowOff>
              </to>
            </anchor>
          </objectPr>
        </oleObject>
      </mc:Choice>
      <mc:Fallback>
        <oleObject shapeId="4102" progId="Equation.KSEE3" r:id="rId9"/>
      </mc:Fallback>
    </mc:AlternateContent>
    <mc:AlternateContent xmlns:mc="http://schemas.openxmlformats.org/markup-compatibility/2006">
      <mc:Choice Requires="x14">
        <oleObject shapeId="4103" progId="Equation.KSEE3" r:id="rId11">
          <objectPr defaultSize="0" r:id="rId12">
            <anchor moveWithCells="1">
              <from>
                <xdr:col>2</xdr:col>
                <xdr:colOff>30480</xdr:colOff>
                <xdr:row>41</xdr:row>
                <xdr:rowOff>60960</xdr:rowOff>
              </from>
              <to>
                <xdr:col>4</xdr:col>
                <xdr:colOff>386080</xdr:colOff>
                <xdr:row>43</xdr:row>
                <xdr:rowOff>106680</xdr:rowOff>
              </to>
            </anchor>
          </objectPr>
        </oleObject>
      </mc:Choice>
      <mc:Fallback>
        <oleObject shapeId="4103" progId="Equation.KSEE3" r:id="rId11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L34"/>
  <sheetViews>
    <sheetView topLeftCell="A14" workbookViewId="0">
      <selection activeCell="E22" sqref="E22"/>
    </sheetView>
  </sheetViews>
  <sheetFormatPr defaultColWidth="8.88888888888889" defaultRowHeight="14.4"/>
  <cols>
    <col min="1" max="16384" width="8.88888888888889" style="1"/>
  </cols>
  <sheetData>
    <row r="8" ht="20" customHeight="1" spans="4:12">
      <c r="D8" s="3" t="s">
        <v>120</v>
      </c>
      <c r="E8" s="4"/>
      <c r="F8" s="4"/>
      <c r="G8" s="4"/>
      <c r="H8" s="4"/>
      <c r="I8" s="5"/>
      <c r="L8" s="1" t="s">
        <v>121</v>
      </c>
    </row>
    <row r="9" ht="20" customHeight="1" spans="4:9">
      <c r="D9" s="2" t="s">
        <v>122</v>
      </c>
      <c r="E9" s="3" t="s">
        <v>123</v>
      </c>
      <c r="F9" s="4"/>
      <c r="G9" s="4"/>
      <c r="H9" s="4"/>
      <c r="I9" s="5"/>
    </row>
    <row r="10" ht="20" customHeight="1" spans="4:9">
      <c r="D10" s="2" t="s">
        <v>50</v>
      </c>
      <c r="E10" s="2" t="s">
        <v>52</v>
      </c>
      <c r="F10" s="2"/>
      <c r="G10" s="2"/>
      <c r="H10" s="2"/>
      <c r="I10" s="2"/>
    </row>
    <row r="11" ht="20" customHeight="1" spans="4:9">
      <c r="D11" s="2" t="s">
        <v>51</v>
      </c>
      <c r="E11" s="2" t="s">
        <v>53</v>
      </c>
      <c r="F11" s="2" t="s">
        <v>65</v>
      </c>
      <c r="G11" s="2"/>
      <c r="H11" s="2"/>
      <c r="I11" s="2"/>
    </row>
    <row r="12" ht="20" customHeight="1" spans="4:9">
      <c r="D12" s="2" t="s">
        <v>54</v>
      </c>
      <c r="E12" s="2" t="s">
        <v>52</v>
      </c>
      <c r="F12" s="2" t="s">
        <v>53</v>
      </c>
      <c r="G12" s="2" t="s">
        <v>65</v>
      </c>
      <c r="H12" s="2"/>
      <c r="I12" s="2"/>
    </row>
    <row r="13" ht="20" customHeight="1" spans="4:9">
      <c r="D13" s="2" t="s">
        <v>55</v>
      </c>
      <c r="E13" s="2"/>
      <c r="F13" s="2"/>
      <c r="G13" s="2"/>
      <c r="H13" s="2"/>
      <c r="I13" s="2"/>
    </row>
    <row r="21" spans="4:6">
      <c r="D21" s="1" t="s">
        <v>124</v>
      </c>
      <c r="E21" s="1" t="s">
        <v>125</v>
      </c>
      <c r="F21" s="1" t="s">
        <v>126</v>
      </c>
    </row>
    <row r="22" spans="4:4">
      <c r="D22" s="1" t="s">
        <v>127</v>
      </c>
    </row>
    <row r="23" spans="4:4">
      <c r="D23" s="1" t="s">
        <v>128</v>
      </c>
    </row>
    <row r="24" spans="4:4">
      <c r="D24" s="1" t="s">
        <v>129</v>
      </c>
    </row>
    <row r="25" spans="4:4">
      <c r="D25" s="1" t="s">
        <v>130</v>
      </c>
    </row>
    <row r="26" spans="4:4">
      <c r="D26" s="1" t="s">
        <v>131</v>
      </c>
    </row>
    <row r="27" spans="4:4">
      <c r="D27" s="1" t="s">
        <v>132</v>
      </c>
    </row>
    <row r="28" spans="4:4">
      <c r="D28" s="1" t="s">
        <v>133</v>
      </c>
    </row>
    <row r="29" spans="4:4">
      <c r="D29" s="1" t="s">
        <v>134</v>
      </c>
    </row>
    <row r="30" spans="4:4">
      <c r="D30" s="1" t="s">
        <v>135</v>
      </c>
    </row>
    <row r="31" spans="4:4">
      <c r="D31" s="1" t="s">
        <v>136</v>
      </c>
    </row>
    <row r="32" spans="4:4">
      <c r="D32" s="1" t="s">
        <v>137</v>
      </c>
    </row>
    <row r="33" spans="4:4">
      <c r="D33" s="1" t="s">
        <v>138</v>
      </c>
    </row>
    <row r="34" spans="4:4">
      <c r="D34" s="1" t="s">
        <v>139</v>
      </c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17"/>
  <sheetViews>
    <sheetView workbookViewId="0">
      <selection activeCell="C5" sqref="C5:P8"/>
    </sheetView>
  </sheetViews>
  <sheetFormatPr defaultColWidth="8.88888888888889" defaultRowHeight="14.4"/>
  <cols>
    <col min="1" max="2" width="8.88888888888889" style="1"/>
    <col min="3" max="16" width="3.77777777777778" style="1" customWidth="1"/>
    <col min="17" max="16384" width="8.88888888888889" style="1"/>
  </cols>
  <sheetData>
    <row r="5" ht="20" customHeight="1" spans="3:16">
      <c r="C5" s="2">
        <f ca="1">INT(RAND()*255)</f>
        <v>50</v>
      </c>
      <c r="D5" s="2">
        <f ca="1">INT(RAND()*255)</f>
        <v>68</v>
      </c>
      <c r="E5" s="2">
        <f ca="1">INT(RAND()*255)</f>
        <v>88</v>
      </c>
      <c r="F5" s="2">
        <f ca="1">INT(RAND()*255)</f>
        <v>208</v>
      </c>
      <c r="H5" s="2">
        <f ca="1">INT(RAND()*255)</f>
        <v>154</v>
      </c>
      <c r="I5" s="2">
        <f ca="1">INT(RAND()*255)</f>
        <v>97</v>
      </c>
      <c r="J5" s="2">
        <f ca="1">INT(RAND()*255)</f>
        <v>108</v>
      </c>
      <c r="K5" s="2">
        <f ca="1">INT(RAND()*255)</f>
        <v>31</v>
      </c>
      <c r="M5" s="2">
        <f ca="1" t="shared" ref="M5:M8" si="0">INT(RAND()*255)</f>
        <v>127</v>
      </c>
      <c r="N5" s="2">
        <f ca="1">INT(RAND()*255)</f>
        <v>146</v>
      </c>
      <c r="O5" s="2">
        <f ca="1">INT(RAND()*255)</f>
        <v>21</v>
      </c>
      <c r="P5" s="2">
        <f ca="1">INT(RAND()*255)</f>
        <v>220</v>
      </c>
    </row>
    <row r="6" ht="20" customHeight="1" spans="3:16">
      <c r="C6" s="2">
        <f ca="1">INT(RAND()*255)</f>
        <v>87</v>
      </c>
      <c r="D6" s="2">
        <f ca="1">INT(RAND()*255)</f>
        <v>56</v>
      </c>
      <c r="E6" s="2">
        <f ca="1">INT(RAND()*255)</f>
        <v>238</v>
      </c>
      <c r="F6" s="2">
        <f ca="1">INT(RAND()*255)</f>
        <v>31</v>
      </c>
      <c r="H6" s="2">
        <f ca="1">INT(RAND()*255)</f>
        <v>89</v>
      </c>
      <c r="I6" s="2">
        <f ca="1">INT(RAND()*255)</f>
        <v>23</v>
      </c>
      <c r="J6" s="2">
        <f ca="1">INT(RAND()*255)</f>
        <v>220</v>
      </c>
      <c r="K6" s="2">
        <f ca="1">INT(RAND()*255)</f>
        <v>65</v>
      </c>
      <c r="M6" s="2">
        <f ca="1" t="shared" si="0"/>
        <v>194</v>
      </c>
      <c r="N6" s="2">
        <f ca="1">INT(RAND()*255)</f>
        <v>106</v>
      </c>
      <c r="O6" s="2">
        <f ca="1">INT(RAND()*255)</f>
        <v>62</v>
      </c>
      <c r="P6" s="2">
        <f ca="1">INT(RAND()*255)</f>
        <v>15</v>
      </c>
    </row>
    <row r="7" ht="20" customHeight="1" spans="3:16">
      <c r="C7" s="2">
        <f ca="1">INT(RAND()*255)</f>
        <v>241</v>
      </c>
      <c r="D7" s="2">
        <f ca="1">INT(RAND()*255)</f>
        <v>105</v>
      </c>
      <c r="E7" s="2">
        <f ca="1">INT(RAND()*255)</f>
        <v>156</v>
      </c>
      <c r="F7" s="2">
        <f ca="1">INT(RAND()*255)</f>
        <v>162</v>
      </c>
      <c r="H7" s="2">
        <f ca="1">INT(RAND()*255)</f>
        <v>163</v>
      </c>
      <c r="I7" s="2">
        <f ca="1">INT(RAND()*255)</f>
        <v>78</v>
      </c>
      <c r="J7" s="2">
        <f ca="1">INT(RAND()*255)</f>
        <v>137</v>
      </c>
      <c r="K7" s="2">
        <f ca="1">INT(RAND()*255)</f>
        <v>199</v>
      </c>
      <c r="M7" s="2">
        <f ca="1" t="shared" si="0"/>
        <v>204</v>
      </c>
      <c r="N7" s="2">
        <f ca="1">INT(RAND()*255)</f>
        <v>240</v>
      </c>
      <c r="O7" s="2">
        <f ca="1">INT(RAND()*255)</f>
        <v>217</v>
      </c>
      <c r="P7" s="2">
        <f ca="1">INT(RAND()*255)</f>
        <v>114</v>
      </c>
    </row>
    <row r="8" ht="20" customHeight="1" spans="3:16">
      <c r="C8" s="2">
        <f ca="1">INT(RAND()*255)</f>
        <v>7</v>
      </c>
      <c r="D8" s="2">
        <f ca="1">INT(RAND()*255)</f>
        <v>119</v>
      </c>
      <c r="E8" s="2">
        <f ca="1">INT(RAND()*255)</f>
        <v>228</v>
      </c>
      <c r="F8" s="2">
        <f ca="1">INT(RAND()*255)</f>
        <v>82</v>
      </c>
      <c r="H8" s="2">
        <f ca="1">INT(RAND()*255)</f>
        <v>63</v>
      </c>
      <c r="I8" s="2">
        <f ca="1">INT(RAND()*255)</f>
        <v>231</v>
      </c>
      <c r="J8" s="2">
        <f ca="1">INT(RAND()*255)</f>
        <v>57</v>
      </c>
      <c r="K8" s="2">
        <f ca="1">INT(RAND()*255)</f>
        <v>152</v>
      </c>
      <c r="M8" s="2">
        <f ca="1" t="shared" si="0"/>
        <v>239</v>
      </c>
      <c r="N8" s="2">
        <f ca="1">INT(RAND()*255)</f>
        <v>183</v>
      </c>
      <c r="O8" s="2">
        <f ca="1">INT(RAND()*255)</f>
        <v>21</v>
      </c>
      <c r="P8" s="2">
        <f ca="1">INT(RAND()*255)</f>
        <v>215</v>
      </c>
    </row>
    <row r="14" spans="3:16">
      <c r="C14" s="1">
        <v>246</v>
      </c>
      <c r="D14" s="1">
        <v>101</v>
      </c>
      <c r="E14" s="1">
        <v>68</v>
      </c>
      <c r="F14" s="1">
        <v>35</v>
      </c>
      <c r="H14" s="1">
        <v>68</v>
      </c>
      <c r="I14" s="1">
        <v>49.6688142879605</v>
      </c>
      <c r="J14" s="1">
        <v>231.768587160243</v>
      </c>
      <c r="K14" s="1">
        <v>174.85640694378</v>
      </c>
      <c r="M14" s="1">
        <v>138</v>
      </c>
      <c r="N14" s="1">
        <v>17</v>
      </c>
      <c r="O14" s="1">
        <v>19</v>
      </c>
      <c r="P14" s="1">
        <v>1</v>
      </c>
    </row>
    <row r="15" spans="3:16">
      <c r="C15" s="1">
        <v>54</v>
      </c>
      <c r="D15" s="1">
        <v>100</v>
      </c>
      <c r="E15" s="1">
        <v>19</v>
      </c>
      <c r="F15" s="1">
        <v>36</v>
      </c>
      <c r="H15" s="1">
        <v>53</v>
      </c>
      <c r="I15" s="1">
        <v>195.60037921263</v>
      </c>
      <c r="J15" s="1">
        <v>249.022213423511</v>
      </c>
      <c r="K15" s="1">
        <v>70.492884240757</v>
      </c>
      <c r="M15" s="1">
        <v>190</v>
      </c>
      <c r="N15" s="1">
        <v>171</v>
      </c>
      <c r="O15" s="1">
        <v>137</v>
      </c>
      <c r="P15" s="1">
        <v>171</v>
      </c>
    </row>
    <row r="16" spans="3:16">
      <c r="C16" s="1">
        <v>114</v>
      </c>
      <c r="D16" s="1">
        <v>24</v>
      </c>
      <c r="E16" s="1">
        <v>56</v>
      </c>
      <c r="F16" s="1">
        <v>121</v>
      </c>
      <c r="H16" s="1">
        <v>63</v>
      </c>
      <c r="I16" s="1">
        <v>230.490763986802</v>
      </c>
      <c r="J16" s="1">
        <v>78.8078392515451</v>
      </c>
      <c r="K16" s="1">
        <v>120.209103822999</v>
      </c>
      <c r="M16" s="1">
        <v>207</v>
      </c>
      <c r="N16" s="1">
        <v>194</v>
      </c>
      <c r="O16" s="1">
        <v>50</v>
      </c>
      <c r="P16" s="1">
        <v>242</v>
      </c>
    </row>
    <row r="17" spans="3:16">
      <c r="C17" s="1">
        <v>11</v>
      </c>
      <c r="D17" s="1">
        <v>47</v>
      </c>
      <c r="E17" s="1">
        <v>37</v>
      </c>
      <c r="F17" s="1">
        <v>204</v>
      </c>
      <c r="H17" s="1">
        <v>76</v>
      </c>
      <c r="I17" s="1">
        <v>99.029428841564</v>
      </c>
      <c r="J17" s="1">
        <v>118.665077538304</v>
      </c>
      <c r="K17" s="1">
        <v>130.321151086265</v>
      </c>
      <c r="M17" s="1">
        <v>49</v>
      </c>
      <c r="N17" s="1">
        <v>130</v>
      </c>
      <c r="O17" s="1">
        <v>193</v>
      </c>
      <c r="P17" s="1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2021-04-24T15:22:11Z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18343FE87389419F9ECD0D3F6B211201</vt:lpwstr>
  </property>
</Properties>
</file>