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2" activeTab="6"/>
  </bookViews>
  <sheets>
    <sheet name="Sheet1" sheetId="1" r:id="rId1"/>
    <sheet name="Sheet2" sheetId="2" r:id="rId2"/>
    <sheet name="协同过滤算法" sheetId="4" r:id="rId3"/>
    <sheet name="K-means算法" sheetId="3" r:id="rId4"/>
    <sheet name="基于内容的推荐算法" sheetId="5" r:id="rId5"/>
    <sheet name="功能清单" sheetId="6" r:id="rId6"/>
    <sheet name="推荐算法评价" sheetId="7" r:id="rId7"/>
    <sheet name="UserCF" sheetId="8" r:id="rId8"/>
    <sheet name="Sheet3" sheetId="9" r:id="rId9"/>
  </sheets>
  <calcPr calcId="144525"/>
</workbook>
</file>

<file path=xl/sharedStrings.xml><?xml version="1.0" encoding="utf-8"?>
<sst xmlns="http://schemas.openxmlformats.org/spreadsheetml/2006/main" count="189" uniqueCount="115">
  <si>
    <t>网页</t>
  </si>
  <si>
    <t>电影1</t>
  </si>
  <si>
    <t>电影2</t>
  </si>
  <si>
    <t>电影3</t>
  </si>
  <si>
    <t>小张</t>
  </si>
  <si>
    <t>数据收集</t>
  </si>
  <si>
    <t>小王</t>
  </si>
  <si>
    <t>片库</t>
  </si>
  <si>
    <t>小明</t>
  </si>
  <si>
    <t>推荐</t>
  </si>
  <si>
    <t>用户播放记录</t>
  </si>
  <si>
    <t>播放记录计算规律</t>
  </si>
  <si>
    <t>x</t>
  </si>
  <si>
    <t>y</t>
  </si>
  <si>
    <t>初始值</t>
  </si>
  <si>
    <t>用户喜欢</t>
  </si>
  <si>
    <t>用户搜索</t>
  </si>
  <si>
    <t>用户不喜欢</t>
  </si>
  <si>
    <t>归0</t>
  </si>
  <si>
    <t>用户观看</t>
  </si>
  <si>
    <t>用户点击</t>
  </si>
  <si>
    <t>项目</t>
  </si>
  <si>
    <t>UserCF</t>
  </si>
  <si>
    <t>ItemCF</t>
  </si>
  <si>
    <t>性能</t>
  </si>
  <si>
    <t>适用于用户少，运算量和用户有关</t>
  </si>
  <si>
    <t>适用于物品少，运算量与物品相关</t>
  </si>
  <si>
    <t>领域</t>
  </si>
  <si>
    <t>时效性高，个性化要求不高</t>
  </si>
  <si>
    <t>物品丰富，个性化要求高</t>
  </si>
  <si>
    <t>实时性</t>
  </si>
  <si>
    <t>不强</t>
  </si>
  <si>
    <t>用户新行为一定导致推荐结果变化</t>
  </si>
  <si>
    <t>冷启动</t>
  </si>
  <si>
    <t>新用户无法立即提供个性化推荐</t>
  </si>
  <si>
    <t>新用户对一个物品产生行为，就能推荐相关物品，但是对于新物品，需要提供其相关性数据</t>
  </si>
  <si>
    <t>推荐理由</t>
  </si>
  <si>
    <t>理由不足</t>
  </si>
  <si>
    <t>可以根据用户历史记录推荐</t>
  </si>
  <si>
    <t>跨领域性</t>
  </si>
  <si>
    <t>可以跨领域推荐</t>
  </si>
  <si>
    <t>对物品相关性依赖高</t>
  </si>
  <si>
    <t>片库数据库</t>
  </si>
  <si>
    <t>相似度是比较两个向量（事物 ）的相似程度，通过计算向量之间的夹角距离，距离小，相似度大，距离大，则相似性小。</t>
  </si>
  <si>
    <t>评分</t>
  </si>
  <si>
    <t>电影4</t>
  </si>
  <si>
    <t>电影5</t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</si>
  <si>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ser1</t>
    </r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</si>
  <si>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ser2</t>
    </r>
  </si>
  <si>
    <t>当用户的观看电影数量增加时，二位向量便成为n维向量</t>
  </si>
  <si>
    <t>item1</t>
  </si>
  <si>
    <t>item2</t>
  </si>
  <si>
    <t>user1</t>
  </si>
  <si>
    <t>user2</t>
  </si>
  <si>
    <t>item3</t>
  </si>
  <si>
    <t>item4</t>
  </si>
  <si>
    <t>item5</t>
  </si>
  <si>
    <t>item6</t>
  </si>
  <si>
    <t>电影</t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</si>
  <si>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</si>
  <si>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tem2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</si>
  <si>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</si>
  <si>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tem4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</si>
  <si>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</si>
  <si>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tem6</t>
    </r>
  </si>
  <si>
    <t>user3</t>
  </si>
  <si>
    <t>user4</t>
  </si>
  <si>
    <t>user5</t>
  </si>
  <si>
    <t>user6</t>
  </si>
  <si>
    <t>总计</t>
  </si>
  <si>
    <t>数据</t>
  </si>
  <si>
    <t>z1</t>
  </si>
  <si>
    <t>z2</t>
  </si>
  <si>
    <t>z3</t>
  </si>
  <si>
    <t>质心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</si>
  <si>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3</t>
    </r>
  </si>
  <si>
    <t>第二次</t>
  </si>
  <si>
    <t>显示层 网站首页</t>
  </si>
  <si>
    <t>管理层</t>
  </si>
  <si>
    <t>业务层 控制层</t>
  </si>
  <si>
    <t>推荐系统</t>
  </si>
  <si>
    <t>mysql</t>
  </si>
  <si>
    <t>mongodb</t>
  </si>
  <si>
    <t>redis缓存数据库</t>
  </si>
  <si>
    <t>https://blog.csdn.net/I_am_BL/article/details/50915182</t>
  </si>
  <si>
    <t>https://www.pianshen.com/article/6355939972/</t>
  </si>
  <si>
    <t>评分预测的预测准确度一般通过均方根误差（RMSE）和平均绝对误差（MAE）计算。</t>
  </si>
  <si>
    <t>对于测试集中的一个用户u和物品i，令rui是用户u对物品i的实际评分，而rui是推荐算法给出的预测评分</t>
  </si>
  <si>
    <t>RMSE(均方根误差)</t>
  </si>
  <si>
    <t>MAE(均方误差)</t>
  </si>
  <si>
    <t>F1 score</t>
  </si>
  <si>
    <t>统计计算precision和recall</t>
  </si>
  <si>
    <t>精准度 / 查准率(precision)：指被分类器判定正例中的正样本的比重</t>
  </si>
  <si>
    <t>召回率 / 查全率 (recall)：指的是被预测为正例的占总的正例的比重</t>
  </si>
  <si>
    <t>f1 score</t>
  </si>
  <si>
    <t>movie_user表</t>
  </si>
  <si>
    <t>同现相似算法</t>
  </si>
  <si>
    <t>movie_id</t>
  </si>
  <si>
    <t>user_id(set 不定项，不重复)</t>
  </si>
  <si>
    <t>movie1</t>
  </si>
  <si>
    <t>a</t>
  </si>
  <si>
    <t>b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</si>
  <si>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</si>
  <si>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</si>
  <si>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</si>
  <si>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</si>
  <si>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</si>
  <si>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</si>
  <si>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</si>
  <si>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</si>
  <si>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</si>
  <si>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movie11</t>
  </si>
  <si>
    <t>movie12</t>
  </si>
  <si>
    <t>movie13</t>
  </si>
  <si>
    <t>movie14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</si>
</sst>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25" borderId="17" applyNumberFormat="0" applyAlignment="0" applyProtection="0">
      <alignment vertical="center"/>
    </xf>
    <xf numFmtId="0" fontId="19" fillId="25" borderId="13" applyNumberFormat="0" applyAlignment="0" applyProtection="0">
      <alignment vertical="center"/>
    </xf>
    <xf numFmtId="0" fontId="20" fillId="26" borderId="1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8" xfId="0" applyFill="1" applyBorder="1" applyAlignment="1">
      <alignment horizontal="center" vertical="center" wrapText="1"/>
    </xf>
    <xf numFmtId="0" fontId="0" fillId="3" borderId="7" xfId="0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vertical="center"/>
    </xf>
    <xf numFmtId="0" fontId="2" fillId="2" borderId="0" xfId="0" applyFont="1" applyFill="1" applyAlignment="1">
      <alignment horizontal="left" vertical="center" indent="2"/>
    </xf>
    <xf numFmtId="0" fontId="0" fillId="4" borderId="1" xfId="0" applyFont="1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2.vml.rels><?xml version="1.0" encoding="UTF-8" standalone="yes"?>
<Relationships xmlns="http://schemas.openxmlformats.org/package/2006/relationships"><Relationship Id="rId5" Type="http://schemas.openxmlformats.org/officeDocument/2006/relationships/image" Target="../media/image8.wmf"/><Relationship Id="rId4" Type="http://schemas.openxmlformats.org/officeDocument/2006/relationships/image" Target="../media/image7.wmf"/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121920</xdr:rowOff>
    </xdr:to>
    <xdr:sp>
      <xdr:nvSpPr>
        <xdr:cNvPr id="1025" name="AutoShape 1" descr="data:image/png;base64,iVBORw0KGgoAAAANSUhEUgAAAXoAAAD8CAYAAAB5Pm/hAAAABHNCSVQICAgIfAhkiAAAAAlwSFlz%0AAAALEgAACxIB0t1+/AAAIABJREFUeJzt3Xd8VGXa//HPlU5CDRAgkBA6hIQaAthFlCYi6LpYcUVR%0A12fbb5+lrLp2RVdd3V1FUXSxF7qKomBXWkBIDwRCSQhJIKSQnpn798eZfZ48rkggmZzMzPV+vXhl%0A5sxM5rpD8s3Jfe5zHTHGoJRSynv52V2AUkop99KgV0opL6dBr5RSXk6DXimlvJwGvVJKeTkNeqWU%0A8nIa9Eop5eU06JVSystp0CullJcLsLsAgC5dupiYmBi7y1BKKY+yY8eOY8aYrqd7XqsI+piYGJKS%0AkuwuQymlPIqIHGzM83TqRimlvJwGvVJKeTkNeqWU8nIa9Eop5eU06JVSysudNuhFJEREtonIbhFJ%0AE5EHXNvDReQzEdnr+tipwWsWiUi2iGSJyCR3DkAppdTPa8wefQ0wwRgzHBgBTBaRccBCYJMxZgCw%0AyXUfEYkFZgNDgcnA8yLi747ilVJKnd5pg95YTrruBrr+GWAGsNy1fTlwpev2DOAdY0yNMSYHyAYS%0Am7VqpZTycMYY3t1+iI3pBW5/r0bN0YuIv4jsAgqBz4wxW4Fuxph811OOAt1ct3sChxu8PNe17cef%0Ac56IJIlIUlFR0VkPQCmlPM2h45Vc//JWFqxMYc2uPLe/X6POjDXGOIARItIRWC0icT963IjIGV1l%0A3BizFFgKkJCQoFcoV0p5PYfT8Op3OTz5aRYBfn48MjOOa8dEu/19z6gFgjGmRES+wJp7LxCRHsaY%0AfBHpgbW3D5AHRDV4WS/XNqWU8llZR8tZsDKZXYdLmDA4gkdmxtGjQ5sWee/GrLrp6tqTR0TaAJcC%0AmcA6YI7raXOAta7b64DZIhIsIn2AAcC25i5cKaU8QW29k2c27uHyf3zDoeJKnp09gmVzElos5KFx%0Ae/Q9gOWulTN+wHvGmA9FZDPwnojMBQ4C1wAYY9JE5D0gHagH7nJN/SillE/ZfbiE+SuSySooZ/rw%0ASO6fHkvntsEtXocYY//0eEJCgtHulUopb1FV6+Dpz7JY9m0OEe1CePjKOCbGdjv9C8+QiOwwxiSc%0A7nmtok2xUkp5i837jrNwVTIHj1dy3dhoFk4ZTPuQQFtr0qBXSqlmUFZdx2PrM3l72yF6dw7lrdvG%0Ack6/LnaXBWjQK6VUk23KKODu1akUllcz74K+/GHiQNoEtZ6GABr0Sil1lo6frOGBD9JZt/sIg7u3%0A48UbRzM8qqPdZf0HDXqllDpDxhjW7T7CAx+kU15dxx8mDuTOi/oRFNA6GwJr0Cul1BnIL63intWp%0AbMosZERUR564ehgDu7Wzu6yfpUGvlFKN4HQa3tl+mMfWZ1DndHLPtCH86tw++PuJ3aWdlga9Ukqd%0AxoFjFSxclcyW/cWc068zi2cNI7pzqN1lNZoGvVJKnUK9w8kr3+Xw1Kd7CArw4/Gr4rkmIQqR1r8X%0A35AGvVJK/YTMo2XMX5FMcm4pl8Z24+Er4+jWPsTuss6KBr1SSjVQU+/guS/28fwX2XRoE8g/rxvJ%0AtPgeHrcX35AGvVJKuew8dIIFK5LZW3iSmSN78pfLY+kUFmR3WU2mQa+U8nmVtfU89ekeXvkuh+7t%0AQ3j15jFcPDjC7rKajQa9UsqnfZd9jIWrkjlcXMWN43ozf/Ig2tnchKy5adArpXxSaVUdj63P4J3t%0Ah+nTJYx3541jbN/OdpflFhr0Simf82naUe5Zk8rxilruuLAfv584gJDA1tOErLlp0CulfMaxkzXc%0Avy6ND5PzGdKjPcvmjCG+Vwe7y3I7DXqllNczxrBmVx4PfJBOZY2D/75sILdf2I9A/9bZhKy5adAr%0ApbzakZIq7l6dwhdZRYyKtpqQ9Y9o3U3ImpsGvVLKKzmdhje3HeLxjzNxOA33TY/lpvExHtGErLlp%0A0CulvE7OsQoWrExmW04x5/XvwmOz4okK95wmZM1Ng14p5TXqHU5e/jaHv322h+AAP564ehi/GN3L%0Ao9sXNAcNeqWUV0g/Usb8lbtJzStj0tBuPDQjjggPbULW3DTolVIerabewT8/z2bJl/voGBrIc9eN%0AYmp8d5/fi2/otGuLRCRKRL4QkXQRSROR37m23y8ieSKyy/VvaoPXLBKRbBHJEpFJ7hyAUsp37ThY%0AzNRnv+Efn2czY0RPPvvDhUwb5tmdJt2hMXv09cAfjTE7RaQdsENEPnM99jdjzJMNnywiscBsYCgQ%0ACWwUkYHGGEdzFq6U8l0VNfX8dUMWyzcfILJDG5bfksiFA7vaXVarddqgN8bkA/mu2+UikgH0/JmX%0AzADeMcbUADkikg0kApuboV6llI/7ek8Ri1alkFdSxZzxvfnT5MG0DdZZ6J9zRqeFiUgMMBLY6tr0%0AGxFJFpFXRKSTa1tP4HCDl+XyE78YRGSeiCSJSFJRUdEZF66U8i2llXX89/u7uemVbQQH+vH+HeN5%0AYEachnwjNDroRaQtsBL4vTGmDFgC9AVGYO3xP3Umb2yMWWqMSTDGJHTtqn9yKaVO7ZPUfCb+7StW%0A/5DHry/qx/rfns+YmHC7y/IYjfpVKCKBWCH/pjFmFYAxpqDB4y8BH7ru5gFRDV7ey7VNKaXOSGF5%0ANfetTePj1KPE9mjPqzePIa6n9zcha26nDXqxDl8vAzKMMU832N7DNX8PMBNIdd1eB7wlIk9jHYwd%0AAGxr1qqVUl7NGMPKnXk89GE6VXUO5k8exG3n9/WZJmTNrTF79OcCNwIpIrLLte3PwLUiMgIwwAHg%0AdgBjTJqIvAekY63YuUtX3CilGiv3RCV/Xp3K13uKSOjdicVXDaN/RFu7y/JojVl18y3wU4tS1//M%0Aax4BHmlCXUopH+N0Gl7fcpDHP8lEgAdnDOWGsb3x88EmZM1ND1crpWy3r+gkC1Ykk3TwBBcM7Mqj%0AM+Po1cl3m5A1Nw16pZRt6hxOln69n2c37aVNoD9P/WI4s0b11DNbm5kGvVLKFql5pcxfkUx6fhlT%0A47tz/xVDiWinTcjcQYNeKdWiquscPLtpL0u/3k94WBAv3DCKyXE97C7Lq2nQK6VazPYDxSxYkcz+%0AYxX8YnQv7pkWS4fQQLvL8noa9EoptztZU88Tn2Ty2uaD9OrUhtfnJnL+AD0jvqVo0Cul3OrLrELu%0AXp3KkdIqbj4nhj9NGkSY9qdpUfrVVkq5xYmKWh76KJ1VO/Po1zWMFXeMZ3Rv7U9jBw16pVSzMsbw%0AcepR/rI2lZLKOn4zoT//NaE/wQH+dpfmszTolVLNprCsmnvXprIhrYD4nh147ZaxxEa2t7ssn6dB%0Ar5RqMmMM7+/I5eEP06mpd7JwymBuPa8PAdqErFXQoFdKNcnh4koWrUrh2+xjJPYJZ/GsePp21SZk%0ArYkGvVLqrDichtc2H+CJT7Lw9xMevjKO6xKjtQlZK6RBr5Q6Y9mF5cxfkczOQyVcNKgrj86MJ7Jj%0AG7vLUqegQa+UarQ6h5MXv9rH3zdlExbsz99+OZwrR2gTstZOg14p1SgpuaX8acVuMo+Wc/mwHtx/%0AxVC6tA22uyzVCBr0SqmfVV3n4G8b9/DS1/vp0jaYpTeO5rKh3e0uS50BDXql1Clt3X+chatSyDlW%0AwewxUSyaOoQObbQJmafRoFdK/Yfy6joe/ySTN7YcIiq8DW/eOpZz+3exuyx1ljTolVL/xxeZhfx5%0AdQoFZdXcel4f/t9lAwkN0qjwZPq/p5QCoLiilgc/SGPNriMMiGjL83eew8joTnaXpZqBBr1SPs4Y%0AwwfJ+TywLo2y6jp+d8kAfn1xP21C5kU06JXyYUdLq7lnTSobMwoY3qsDj189lsHdtQmZtzlt0ItI%0AFPAa0A0wwFJjzLMiEg68C8QAB4BrjDEnXK9ZBMwFHMBvjTEb3FK9UuqsGGN4Z/thHv0ogzqnk7un%0ADuGW8/rgr+0LvFJj9ujrgT8aY3aKSDtgh4h8BtwMbDLGLBaRhcBCYIGIxAKzgaFAJLBRRAYaYxzu%0AGYJS6kwcPF7BwpUpbN5/nHF9w1k8axgxXcLsLku50WmD3hiTD+S7bpeLSAbQE5gBXOR62nLgS2CB%0Aa/s7xpgaIEdEsoFEYHNzF6+UajyH0/Dqdzk8+WkWgX5+PDYrnl8mRGkTMh9wRnP0IhIDjAS2At1c%0AvwQAjmJN7YD1S2BLg5flurYppWySdbSc+SuT2X24hEsGR/DwzDh6dNAmZLYqy4ekZdAhCkbPcetb%0ANTroRaQtsBL4vTGmrGETI2OMERFzJm8sIvOAeQDR0dFn8lKlVCPV1jt5/stsnvsim3Yhgfz92pFM%0AH9ZDm5DZKXcHbF0CaavB6YAxc93+lo0KehEJxAr5N40xq1ybC0SkhzEmX0R6AIWu7XlAVIOX93Jt%0A+z+MMUuBpQAJCQln9EtCKXV6uw6XsGBFMlkF5cwYEcl904cSHhZkd1m+yVEH6Wth6wuQux2C20Pi%0APEi8DcL7uv3tG7PqRoBlQIYx5ukGD60D5gCLXR/XNtj+log8jXUwdgCwrTmLVkqdWlWtg6c/y2LZ%0AtzlEtAth2ZwELhnS7fQvVM2v4hjs+BdsXwblRyC8H0x5AkZcB8HtWqyMxuzRnwvcCKSIyC7Xtj9j%0ABfx7IjIXOAhcA2CMSROR94B0rBU7d+mKG6Vaxvf7jrFwZQqHiiu5NjGaRVMH0z5Em5C1uKOp1vRM%0A8vvgqIG+F8P0Z6D/peDX8tfRbcyqm2+BU03oXXKK1zwCPNKEupRSZ6Csuo7H1mfy9rZD9O4cytu3%0AjWN8v852l+VbnA7IWg9bXoCD30JgKIy8HhJvh4jBtpamZ8Yq5eE2phdw95oUisprmHdBX/4wcSBt%0AgrR9QYupKoEfXodtS6HkkLWK5tIHYdRN0KZ19ArSoFfKQx0/WcMDH6SzbvcRBndvx9IbExge1dHu%0AsnxH0R7r4Orut6GuEqLPgcsehkHTwL91RWvrqkYpdVrGGNbtPsL969I4WVPPHyYO5M6L+hEU0PJz%0Avz7H6YR9m2DLEuujfxDE/wLG3g49httd3Slp0CvlQfJLq7hndSqbMgsZEdWRJ64exsBuLbd6w2fV%0AnLT23Le+CMf3QttucPHdMPpX0Lar3dWdlga9Uh7A6TS8vf0Qj63PxOE03Ht5LDefE6NNyNytOAe2%0AvWTNwdeUQc/RMOtliJ0BAZ5zToIGvVKtXM6xChauTGZrTjHn9u/MYzOHEd051O6yvJcxcOAba/VM%0A1nrw87eCfeydEDXG7urOiga9Uq1UvcPJK9/l8NSnewgK8OPxq+K5JiFK2xe4S10VpLxvTc8UpEKb%0AcDj//8GYW6F9pN3VNYkGvVKtUEZ+GQtWJpOcW8qlsd14+Mo4urUPsbss71R2BLa/DEmvQlUxRAyF%0AK/5hHWQN9I7Gbxr0SrUiNfUOnvs8m+e/3EfH0ECeu24UU+O76158czPG6jmzZQlkrLNOdho8Dcbe%0AATHngZd9vTXolWoldh46wYIVyewtPMmskT259/JYOmkTsuZVXwvpa6yAP7ITgjtY4Z54G3SKsbs6%0At9GgV8pmlbX1PLlhD69+n0OP9iG8evMYLh4cYXdZ3uVkESS9YvV/P1kAnfvD1Cdh+LUQ3Nbu6txO%0Ag14pG32XfYyFq5I5XFzFjeN6M3/yINppE7Lmk7/bWj2TugIctdB/Iox9HvpNsKW5mF006JWyQWlV%0AHY9+lMG7SYfp0yWMd+eNY2xfbULWLBz1kPWRFfCHvofAMKvvTOLt0HWg3dXZQoNeqRb2adpR7lmT%0AyvGKWu64sB+/nziAkEBtQtZkVSdg52vWCU6lh6FjNFz2CIy8Adr4dg8gDXqlWkhReQ33f5DGR8n5%0ADO7ejmVzxhDfq4PdZXm+wkyruVjyu1ZzsZjzYfJiGDTFOtlJadAr5W7GGNbsyuOBD9KprHHw35cN%0A5PYL+xHo7ztzxM3O6YTsz6zVM/u/AP9gGHaNtYKme5zd1bU6GvRKuVFeSRV3r07hy6wiRkVbTcj6%0AR2gTsrNWUw4/vAnbXoTi/dCuB0y412ouFqbHOE5Fg14pN3A6DW9uPcjijzNxGrhveiw3jdcmZGet%0AeD9sXQo/vAG15dBrjNU9MnYG+OsqpdPRoFeqme0rOsmilSlsO1DMef278NiseKLCtQnZGTMGcr6y%0AVs/s+QT8AmDoTGt6ptdou6vzKBr0SjWTeoeTpd/s55mNewkJ8OOJq4fxi9G9tH3BmaqttA6sbn0R%0AijIgtAtc8CcYMxfadbe7Oo+kQa9UM0g7UsqClcmk5pUxeWh3HpwxlAhtQnZmSnOtpZE7l1tLJbvH%0Aw4znIe4qCNSvZVNo0CvVBNV1Dv7x+V5e+Go/nUKDWHL9KKbE97C7LM9hDBzaAluXQMaHgIHBl8O4%0AOyF6vNc1F7OLBr1SZynpQDHzVyazv6iCq0b14t7Lh9AxVJuQNUp9DaSusgI+fzeEdIDxd1nNxTpG%0A212d19GgV+oMVdTU89cNWSzffIDIDm147ZZELhjY+q8b2iqUF7iai70CFYXQZRBMexqGz4agMLur%0A81qnDXoReQW4HCg0xsS5tt0P3AYUuZ72Z2PMetdji4C5gAP4rTFmgxvqVsoWX+8pYtGqFI6UVjFn%0AfAx/mjSIsGDdXzqtvJ3WwdXUleCsgwGTYNwd0PdinZ5pAY35Dv0X8E/gtR9t/5sx5smGG0QkFpgN%0ADAUigY0iMtAY42iGWpWyTUllLQ9/lMGKHbn07RrG+7ePJyEm3O6yWjdHHWR8YLUnOLwVgtpCwi0w%0A9nbo3M/u6nzKaYPeGPO1iMQ08vPNAN4xxtQAOSKSDSQCm8+6QqVs9nFKPveuTeNEZS2/vqgfv71E%0Am5D9rMpi2PEqbF8GZXnWBT0mPQYjr7fm4lWLa8rfnL8RkZuAJOCPxpgTQE9gS4Pn5Lq2KeVxCsur%0AuW9tGh+nHmVoZHuW3zKGoZEaVKdUkG4dXE1+D+qroc+FMO0pGHCZNhez2dkG/RLgIcC4Pj4F3HIm%0An0BE5gHzAKKj9Si7aj2MMazYkcvDH2VQVedg/uRB3HZ+X21C9lOcDtizwQr4nK8hIASG/dI6e7Vb%0ArN3VKZezCnpjTMG/b4vIS8CHrrt5QFSDp/Zybfupz7EUWAqQkJBgzqYOpZrb4eJK7l6Tytd7ihgT%0A04nFVw2jX1fvv9TcGasu/d/mYicOQPuecMl9MPpmCNVjF63NWQW9iPQwxuS77s4EUl231wFvicjT%0AWAdjBwDbmlylUm7mdBpe23yAJzZkIcADVwzlxnG98dMmZP/XsWwr3He9BbUnIWocTLwfBk8Hf119%0A1Fo1Znnl28BFQBcRyQXuAy4SkRFYUzcHgNsBjDFpIvIekA7UA3fpihvV2mUXnmThymSSDp7ggoFd%0AeXRmHL06aROy/2EM7PvcWj2z91PwC7TaEoy7AyJH2l2dagQxxv5Zk4SEBJOUlGR3GcrH1DmcLP16%0AP89u3EubIH/+cnkss0b11CZk/1ZbAbvfttoDH8uCsAirsdjoX0G7bnZXpwAR2WGMSTjd8/RvLeWT%0AUvNKmb8imfT8MqbGd+eBK+Lo2i7Y7rJah5JDsG2pdf3V6lLoMQJmvmi1CA7Qr5En0qBXPqW6zsHf%0AN+3lxa/3Ex4WxAs3jGJynDYhwxg4+L21eibzI0Ag9gpr9UzUWD171cNp0Cufsf1AMQtWJLP/WAXX%0AJPTi7qmxdAj18asT1VVbbQm2LoGjKdCmE5z7OxhzK3ToZXd1qplo0Cuvd7Kmnic+yeS1zQfp1akN%0Ab8wdy3kDuthdlr3K8iFpGSS9CpXHoOsQmP4sxF8DQXog2tto0Cuv9mVWIXevTuVIaRW3nNuHP142%0A0LebkOXusPbe01ZbJzsNnGytnulzoU7PeDEf/o5X3uxERS0PfZTOqp159I9oy4o7zmF07052l2UP%0ARx2kr4UtSyAvCYLawZjbYOw8CO9rd3WqBWjQK69ijOHj1KP8ZW0qJZV1/HZCf+6a0J/gAB/stVJx%0A7H+bi5XnQ3g/mPIEjLgOgtvZXZ1qQRr0ymsUllVz79pUNqQVEN+zA6/dMpbYyPZ2l9XyjqZYJzcl%0Avw+OGug3Aab/HfpPBD/t1+OLNOiVxzPG8H5SLg99lE5tvZNFUwYz97w+BPhSEzKnA7LWw5YX4OC3%0AEBhqtQVOvB0iBttdnbKZBr3yaIeLK1m0KoVvs4+R2CecxbPi6etLTciqSuCH160TnEoOQYcouPRB%0AGHWTtVRSKTTolYdyOA3Lvz/AXzdk4e8nPHxlHNclRvtOE7KiPdb0zO63oa4Sos+Byx6GQdO0uZj6%0AD/odoTzO3oJyFqxMZuehEi4e1JVHZsYT2bGN3WW5n9MJ+zZZq2f2bQL/IIj/hXVpvh7D7a5OtWIa%0A9Mpj1DmcvPDlPv7xeTZhwf4888sRzBgR6f1NyGpOupqLvQjH90LbbnDx3VZzsbZd7a5OeQANeuUR%0AknNLmL8imcyj5UwfHsl902Pp0tbLG2wV58C2l6w5+Joy6DkaZr0MsTMgIMju6pQH0aBXrVp1nYO/%0AfbaHl77ZT9d2wbx0UwKXxnpxi1xj4MA31uqZrPXWtVZjZ8DYOyFqjN3VKQ+lQa9arS37j7NwZTIH%0AjldybWIUC6cMoUMbL21CVldlXVR764tQmAahneH8P1r939tH2l2d8nAa9KrVKa+uY/HHmby59RDR%0A4aG8detYzunvpU3ISvNg+8uw419QVQzd4uCKf0L81RDoAweYVYvQoFetyueZBdy9OpWjZdXcel4f%0A/t9lAwkN8rJvU2Mgd7u1eiZ9LWBg0FQYdyf0Plebi6lm52U/QcpTFVfU8uAHaazZdYSB3dry/PXn%0AMDLay074qa+F9DVWwB/ZCcEdrHBPnAedettdnfJiGvTKVsYYPkzO5751aZRX1/G7SwZw18X9CQrw%0AovYFJwutvu9Jy+BkAXQeAFOfhOHXQrAPncWrbKNBr2xztLSae9aksjGjgOG9OvD41WMZ3N2LmpDl%0A77ZWz6SuAEct9L/U6v3ed4I2F1MtSoNetThjDO9sP8yjH2VQ53Ryz7Qh/OrcPvh7Q/sCRz1kfmi1%0AJzi0GQLDYNQc6+zVLgPsrk75KA161aIOHq9g4coUNu8/zvi+nVl8VTy9O4fZXVbTVRbDztesFTSl%0Ah6Fjb5j0KIy4Htp0tLs65eM06FWLcDgNr36Xw5OfZhHo58djs+KZPSbK89sXFGa6er+/azUXizkf%0ApjxuXaLPzwcvdqJapdMGvYi8AlwOFBpj4lzbwoF3gRjgAHCNMeaE67FFwFzAAfzWGLPBLZUrj5F1%0AtJz5K5PZfbiEiUMiePjKeLp3CLG7rLPndMLeT62A3/8FBIS4movdAd3j7K5Oqf/QmD36fwH/BF5r%0AsG0hsMkYs1hEFrruLxCRWGA2MBSIBDaKyEBjjKN5y1aeoLbeyfNfZvPcF9m0Cwnk79eOZPqwHp67%0AF19dBrvegm0vQvF+aBcJl/wFRt0MYZ3trk6pUzpt0BtjvhaRmB9tngFc5Lq9HPgSWODa/o4xpgbI%0AEZFsIBHY3DzlKk+x63AJC1Ykk1VQzowRkdw3fSjhYR7aiOv4PuvCHj+8CbXl0CsRJtwDQ64Afy9t%0AyaC8ytnO0XczxuS7bh8F/t1lqiewpcHzcl3blI+oqnXw9GdZLPs2h4h2ISybk8AlQzywCZkxsP9L%0Aa3pmzwbwC4ChM63lkT1H212dUmekyQdjjTFGRMyZvk5E5gHzAKKjo5tahmoFvt93jIUrUzhUXMl1%0AY6NZOGUw7UM8bI+3ttI6sLr1RSjKgLCucOF8SLgF2nW3uzqlzsrZBn2BiPQwxuSLSA+g0LU9D4hq%0A8Lxerm3/wRizFFgKkJCQcMa/KFTrUVZdx2PrM3h722F6dw7l7dvGMb6fh81ZlxyG7S/BjuVQXQLd%0Ah8GVS2DoLAj04APHSnH2Qb8OmAMsdn1c22D7WyLyNNbB2AHAtqYWqVqvjekF3L0mhaLyGm6/oC+/%0AnziQNkEesqzQGDi0BbYugYwPAQODL7f6z0SP1+Ziyms0Znnl21gHXruISC5wH1bAvycic4GDwDUA%0Axpg0EXkPSAfqgbt0xY13Onayhgc+SOeD3UcY3L0dL92UwLBeHnJiUH0NpK6yAj5/N4R0hHP+C8bc%0ACh11GlF5HzHG/lmThIQEk5SUZHcZqhGMMazddYQHPkjjZE09v5kwgDsu7OcZTcjKC6zGYkmvQEUR%0AdBlkHVwd9ksI8oKzc5XPEZEdxpiE0z1Pz4xVjXakpIp71qTyeWYhI6I68sTVwxjYrZ3dZZ1e3k5r%0A9UzqKnDWwYBJruZiF+v0jPIJGvTqtJxOw1vbDrH440wcTsO9l8dy8zkxrbsJmaMOMj6wAv7wVghq%0Aa12WL3EedO5nd3VKtSgNevWzco5VsHBlMltzijm3f2cemzmM6M6hdpd1apXFsONV2L4MyvKgUx+Y%0A9BiMvB5COthdnVK20KBXP6ne4WTZtzk8/dkeggL8eOKqYfwioVfrbV9QkG4dXE1+D+qroc+FMO0p%0AGHCZNhdTPk+DXv2HjPwyFqxMJjm3lEtju/HwlXF0a98K15I7HdZZq1uXQM7XENAGhs+2motFDLG7%0AOqVaDQ169T9q6h0893k2z3+5j46hgfzzupFMi2+FTciqS+GHN6z+MycOQPteMPF+6wIfoeE2F6dU%0A66NBrwDYeegEC1Yks7fwJLNG9eTeabF0am1NyI5lW50jd70FtSetk5omPmCd5OSv38pKnYr+dPi4%0Aytp6ntywh1e/z6FH+xBe/dUYLh4UYXdZ/8sY2Pe5tXpm76fgHwRxV1mX5oscaXd1SnkEDXof9u3e%0AYyxclUzuiSpuGt+b+ZMH0za4lXxL1FbA7ret5mLH9kBYBFy0yGou1rYV/SJSygO0kp9q1ZJKq+p4%0A5KN03kvKpW+XMN67fTyJfVrJ3HbJIWvufedr1lx85EiYudRqERzQyqaSlPIQGvQ+ZkPaUe5dk8rx%0AilruvKgfv7tkACGBNi8/NAYOfmdNz2R+BAjEXgFj74SoRD17Vakm0qD3EUXlNdy/Lo2PUvKJ7dGe%0AV24eQ1yAglfyAAAPUUlEQVRPm08gqquG1BWw5QUoSIE2neDc31vNxTro9WqUai4a9F7OGMPqH/J4%0A8MN0Kmsc/GnSIOZd0JdAfxubkJXlu5qLvQqVxyAiFqb/3brAdlArPutWKQ+lQe/F8kqq+POqFL7a%0AU8To3p14/Kp4+kfY2IQsNwm2LIH0NdbJToOmWCc39blAp2eUciMNei/kdBre2HqQxz/OxAD3T4/l%0ApvEx+NnRhMxRB+lrrYDPS4Lg9pB4OyTeCuF9W74epXyQBr2X2Vd0koUrk9l+4ATnD+jCozPjiQq3%0AYTqk4pg1NZO0DMrzIbwfTPkrjLgWgj2gtbFSXkSD3kvUOZy89M1+ntm4l5AAP/569TCuHm1DE7Kj%0AKdbB1ZT3wVED/SZY8+/9J4KfB1ycRCkvpEHvBVLzSlmwMpm0I2VMievOAzOGEtGuBZuQOR2Qtd4K%0A+IPfQmCo1RZ47B3QdVDL1aGU+kka9B6sus7BPz7fywtf7adTaBBLrh/FlPgeLVdA1Yn/bS5Wcgg6%0ARMGlD8Kom6ylkkqpVkGD3kMlHShm/spk9hdVcPXoXtwzbQgdQ1vozNGiPdbJTbvfhrpK6H0uXPYI%0ADJqqzcWUaoX0p9LDVNTU89cNWSzffIDIDm147ZZELhjY1f1v7HRC9kar9/u+z8E/2Fr3PvZ26DHM%0A/e+vlDprGvQe5Os9RSxalcKR0irmjI/hT5MGEebuJmQ15bDrbas98PFsaNsdLr4HRt8MbVvgF4xS%0Aqsk06D1ASWUtD3+UwYodufTrGsb7t48nIcbNTciKc6y59x/egJoy6DkaZr0MsTO0uZhSHkaDvpX7%0AOCWfe9emcaKylrsu7sdvJrixCZkx1iX5tr4AWR9b11qNvRLG3Qm9Etzznkopt2tS0IvIAaAccAD1%0AxpgEEQkH3gVigAPANcaYE00r0/cUllXzl7VpfJJ2lKGR7Vl+yxiGRrqpCVldlXVR7a0vQmEahHaG%0A8/8IY+ZC+0j3vKdSqsU0xx79xcaYYw3uLwQ2GWMWi8hC1/0FzfA+PsEYw4oduTz0YTrV9U7mTx7E%0AvPP7EuCOJmSlebD9ZdjxL6gqhm7xMOM5iLsaAlvhxcCVUmfFHVM3M4CLXLeXA1+iQd8oh4sr+fPq%0AFL7Ze4wxMZ1YfNUw+nVt27xvYgwc3matnklfBxhrWeS4O61lktpcTCmv09SgN8BGEXEALxpjlgLd%0AjDH5rsePAt2a+B5ez+E0vL75AE9syEKAB2cM5YaxvZu3CVl9LaSttgL+yA8Q0gHG/xrG3Aadejff%0A+yilWp2mBv15xpg8EYkAPhORzIYPGmOMiJifeqGIzAPmAURHRzexDM+VXVjOgpUp7Dh4ggsHduWR%0AmXH06tSMTchOFkLSK9a/kwXQZSBMewqGzYbgZv5rQSnVKjUp6I0xea6PhSKyGkgECkSkhzEmX0R6%0AAIWneO1SYClAQkLCT/4y8GZ1DicvfrWPv2/KJjTYn6evGc7MkT2brwnZkV3W6pnUleCohf6XWr1n%0A+k3Q5mJK+ZizDnoRCQP8jDHlrtuXAQ8C64A5wGLXx7XNUag3ScktZf7KZDLyy5gW34P7rxhK13bB%0ATf/EjnrI/NAK+EObITAMRs2xzl7tMqDpn18p5ZGaskffDVjt2gMNAN4yxnwiItuB90RkLnAQuKbp%0AZXqH6joHz2zcy0vf7Cc8LIgXbhjN5LjuTf/ElcWwczlsexnKcqFjb5j0KIy8wZqLV0r5tLMOemPM%0AfmD4T2w/DlzSlKK80db9x1m4KoWcYxX8MiGKP08dQofQwKZ90sIMV3Oxd6G+CmLOh6lPwMDJ1slO%0ASimFnhnrduXVdTzxSRavbzlIr05teGPuWM4b0OXsP6HTCXs3WJfmy/kKAkJczcXugO5xzVe4Uspr%0AaNC70RdZhdy9KoX8smpuObcP/z1pIKFBZ/klry6DXW9aZ6+eyIF2kTDhXhj9Kwjr3LyFK6W8iga9%0AG5yoqOWhD9NZ9UMe/SPasuKOcxjd+ywvxHF8n6u52JtQWw69EuGSe2HIFeDfxKkfpZRP0KBvRsYY%0APkrJ5761aZRW1fHbCf25a0J/ggPOcL7cGNj/pTX/vmcD+AVA3Cxr9UzP0W6pXSnlvTTom0lBWTX3%0Arknl0/QC4nt24PW5Y4mNbH9mn6S2EpLfsaZnijIhrCtcOB8SboF2zbA6RynlkzTom8gYw3tJh3n4%0Aowxq650smjKYuef1ObMmZCWHYftLsGM5VJdA92Fw5RKIuwoCmmF9vVLKp2nQN8Gh45UsWp3Md9nH%0ASewTzuNXDaNPl7DGvdgY66SmLUusk5wAhky3Vs9Ej9fmYkqpZqNBfxYcTsO/vj/Akxuy8PcTHroy%0AjusToxvXhKy+xmpLsGUJHE2GkI5wzm9gzK3Q0Xd7/iil3EeD/gztLShn/spkfjhUwsWDuvLIzHgi%0AO7Y5/QvLCyBpmdVcrKIIug6Gy5+BYddAUCP/ClBKqbOgQd9ItfVOXvhqH//8PJuwYH+e+eUIZoyI%0APH0Tsrwd1sHV1FXgrIeBk6zpmb4X6fSMUqpFaNA3QnJuCfNXJJN5tJzpwyO5b3osXdr+zEFSRx1k%0ArIMtL0DuNghqZ12WL3EedO7XcoUrpRQa9D+rqtbBMxv38NI3++naLpilN47msqE/s8yx4jjs/JfV%0AXKz8CHTqA5MfhxHXQcgZLrVUSqlmokF/Clv2H2fhymQOHK/k2sQoFk4ZQoc2pzgTtSDNOria8j7U%0AV1vTMpc/DQMmae93pZTtNOh/pLy6jsUfZ/Lm1kNEh4fy1q1jOaf/TzQhczpgzydWwB/4BgLawPDZ%0A1vx7xJCWL1wppU5Bg76BzzMLuHt1KgVl1dx6Xh/+eNkg2gT9qH1BVQn88IbVf6bkILTvBRMfgFE3%0AQWi4PYUrpdTP0KAHiitqefCDNNbsOsLAbm15/vpzGBn9oyZkx/Zaq2d2vQV1FdZJTZc+CIMvB3/9%0AMiqlWi+fTihjDB8k53P/ujTKq+v4/cQB/Pqi/gQFuObVnU7Y97nVXCz7M/APstoSjL0DIkfYW7xS%0ASjWSzwb90dJq7lmTwsaMQoZHdeSJq4YxqHs768Gak7D7bWt65tgeCIuAixZZzcXaRthbuFJKnSGf%0AC3qn0/DO9sM8tj6DOqeTe6YN4Vfn9sHfT+DEQSvcd74ONaUQORJmLoWhMyEgyO7SlVLqrPhU0B84%0AVsGiVSls3n+ccX3DWTxrGDGdQ+Hgd9bqmaz1gEDsFTD2TohK1LNXlVIezyeC3uE0vPJtDk99lkWg%0Anx+PzYpn9siuSMoKeP9FKEiBNuFw7u+t5mIdetpdslJKNRuvD/qso+XMX7Gb3bmlTBwSwaMTuxKR%0AuRz+9ipUHoeIWJj+d6u5WGAjmpMppZSH8dqgr6138twX2Tz/ZTbtQwJ5fZJw3vEXkGVrrJOdBk2x%0AVs/0uUCnZ5RSXs0rg/6HQydYsDKZnIIS7u2zh+tYT8BXOyG4vdVYLPE2CO9rd5lKKdUi3Bb0IjIZ%0AeBbwB142xix213v9W2VtPU99uoc13+1mXuhX3NxxE8H5hRDeD6b8FUZcC8Ht3F2GUkq1Km4JehHx%0AB54DLgVyge0iss4Yk+6O9wP4PvsYL61Yx5STa9gSsplARy3ETLBWz/SfqM3FlFI+y1179IlAtjFm%0AP4CIvAPMAJo96Esrqln37ksMOPAmr/pl4Ahpg/+IG2Hs7dB1UHO/nVJKeRx3BX1P4HCD+7nA2OZ+%0Ak70/fEXY2rncSBElId2pO+8BAsfMgTadTv9ipZTyEbYdjBWRecA8gOjos7sodkTvIRwM6U3teQ8T%0AM/5qbS6mlFI/wV3JmAdENbjfy7XtfxhjlgJLARISEszZvEmH8AiGLdx0tjUqpZRPcNcRyu3AABHp%0AIyJBwGxgnZveSyml1M9wyx69MaZeRP4L2IC1vPIVY0yaO95LKaXUz3PbpLYxZj2w3l2fXymlVOPo%0A4nKllPJyGvRKKeXlNOiVUsrLadArpZSX06BXSikvJ8ac1blKzVuESBFwsAmfogtwrJnK8QS+Nl7Q%0AMfsKHfOZ6W2M6Xq6J7WKoG8qEUkyxiTYXUdL8bXxgo7ZV+iY3UOnbpRSystp0CullJfzlqBfancB%0ALczXxgs6Zl+hY3YDr5ijV0opdWreskevlFLqFDw66EVksohkiUi2iCy0ux53EJEoEflCRNJFJE1E%0AfufaHi4in4nIXtdHr7qsloj4i8gPIvKh675XjxdARDqKyAoRyRSRDBEZ783jFpE/uL6nU0XkbREJ%0A8bbxisgrIlIoIqkNtp1yjCKyyJVnWSIyqbnq8Nigb3AB8ilALHCtiMTaW5Vb1AN/NMbEAuOAu1zj%0AXAhsMsYMADa57nuT3wEZDe57+3gBngU+McYMBoZjjd8rxy0iPYHfAgnGmDisduaz8b7x/guY/KNt%0APzlG18/1bGCo6zXPu3KuyTw26GlwAXJjTC3w7wuQexVjTL4xZqfrdjnWD39PrLEudz1tOXClPRU2%0APxHpBUwDXm6w2WvHCyAiHYALgGUAxphaY0wJ3j3uAKCNiAQAocARvGy8xpivgeIfbT7VGGcA7xhj%0AaowxOUA2Vs41mScH/U9dgLynTbW0CBGJAUYCW4Fuxph810NHgW42leUOzwDzAWeDbd48XoA+QBHw%0AqmvK6mURCcNLx22MyQOeBA4B+UCpMeZTvHS8P3KqMbot0zw56H2KiLQFVgK/N8aUNXzMWEunvGL5%0AlIhcDhQaY3ac6jneNN4GAoBRwBJjzEiggh9NW3jTuF3z0jOwfsFFAmEickPD53jTeE+lpcboyUF/%0A2guQewsRCcQK+TeNMatcmwtEpIfr8R5AoV31NbNzgStE5ADWdNwEEXkD7x3vv+UCucaYra77K7CC%0A31vHPRHIMcYUGWPqgFXAOXjveBs61RjdlmmeHPQ+cQFyERGsedsMY8zTDR5aB8xx3Z4DrG3p2tzB%0AGLPIGNPLGBOD9X/6uTHmBrx0vP9mjDkKHBaRQa5NlwDpeO+4DwHjRCTU9T1+CdbxJ28db0OnGuM6%0AYLaIBItIH2AAsK1Z3tEY47H/gKnAHmAfcLfd9bhpjOdh/WmXDOxy/ZsKdMY6Yr8X2AiE212rG8Z+%0AEfCh67YvjHcEkOT6v14DdPLmcQMPAJlAKvA6EOxt4wXexjoGUYf1V9vcnxsjcLcrz7KAKc1Vh54Z%0Aq5RSXs6Tp26UUko1gga9Ukp5OQ16pZTychr0Sinl5TTolVLKy2nQK6WUl9OgV0opL6dBr5RSXu7/%0AA/ATmNOKnONxAAAAAElFTkSuQmCC"/>
        <xdr:cNvSpPr>
          <a:spLocks noChangeAspect="1" noChangeArrowheads="1"/>
        </xdr:cNvSpPr>
      </xdr:nvSpPr>
      <xdr:spPr>
        <a:xfrm>
          <a:off x="1360170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533400</xdr:colOff>
      <xdr:row>7</xdr:row>
      <xdr:rowOff>15240</xdr:rowOff>
    </xdr:from>
    <xdr:to>
      <xdr:col>7</xdr:col>
      <xdr:colOff>571500</xdr:colOff>
      <xdr:row>18</xdr:row>
      <xdr:rowOff>94144</xdr:rowOff>
    </xdr:to>
    <xdr:pic>
      <xdr:nvPicPr>
        <xdr:cNvPr id="3" name="图片 2" descr="下载 (1)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600" y="1310640"/>
          <a:ext cx="3086100" cy="209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26</xdr:row>
      <xdr:rowOff>53340</xdr:rowOff>
    </xdr:from>
    <xdr:to>
      <xdr:col>11</xdr:col>
      <xdr:colOff>563880</xdr:colOff>
      <xdr:row>50</xdr:row>
      <xdr:rowOff>45720</xdr:rowOff>
    </xdr:to>
    <xdr:pic>
      <xdr:nvPicPr>
        <xdr:cNvPr id="5" name="图片 4" descr="电商推荐系统-10-12讲.pdf - WPS Office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01" t="28249" r="46567" b="15931"/>
        <a:stretch>
          <a:fillRect/>
        </a:stretch>
      </xdr:blipFill>
      <xdr:spPr>
        <a:xfrm>
          <a:off x="1836420" y="4823460"/>
          <a:ext cx="5433060" cy="438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225425</xdr:colOff>
          <xdr:row>7</xdr:row>
          <xdr:rowOff>91440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067300" y="914400"/>
              <a:ext cx="1459865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160020</xdr:rowOff>
        </xdr:from>
        <xdr:to>
          <xdr:col>5</xdr:col>
          <xdr:colOff>325120</xdr:colOff>
          <xdr:row>14</xdr:row>
          <xdr:rowOff>33020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03020" y="1805940"/>
              <a:ext cx="20701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18</xdr:row>
          <xdr:rowOff>15240</xdr:rowOff>
        </xdr:from>
        <xdr:to>
          <xdr:col>4</xdr:col>
          <xdr:colOff>561340</xdr:colOff>
          <xdr:row>22</xdr:row>
          <xdr:rowOff>71120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2540" y="3307080"/>
              <a:ext cx="17272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36</xdr:row>
          <xdr:rowOff>76200</xdr:rowOff>
        </xdr:from>
        <xdr:to>
          <xdr:col>6</xdr:col>
          <xdr:colOff>139700</xdr:colOff>
          <xdr:row>38</xdr:row>
          <xdr:rowOff>129540</xdr:rowOff>
        </xdr:to>
        <xdr:sp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1257300" y="6659880"/>
              <a:ext cx="2540000" cy="4191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6</xdr:col>
          <xdr:colOff>330200</xdr:colOff>
          <xdr:row>34</xdr:row>
          <xdr:rowOff>53340</xdr:rowOff>
        </xdr:to>
        <xdr:sp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1219200" y="5852160"/>
              <a:ext cx="2768600" cy="4191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41</xdr:row>
          <xdr:rowOff>60960</xdr:rowOff>
        </xdr:from>
        <xdr:to>
          <xdr:col>4</xdr:col>
          <xdr:colOff>386080</xdr:colOff>
          <xdr:row>43</xdr:row>
          <xdr:rowOff>114300</xdr:rowOff>
        </xdr:to>
        <xdr:sp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249680" y="7559040"/>
              <a:ext cx="1574800" cy="4191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6.w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5.w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4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2" Type="http://schemas.openxmlformats.org/officeDocument/2006/relationships/image" Target="../media/image8.wmf"/><Relationship Id="rId11" Type="http://schemas.openxmlformats.org/officeDocument/2006/relationships/oleObject" Target="../embeddings/oleObject6.bin"/><Relationship Id="rId10" Type="http://schemas.openxmlformats.org/officeDocument/2006/relationships/image" Target="../media/image7.wmf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Q43"/>
  <sheetViews>
    <sheetView topLeftCell="F1" workbookViewId="0">
      <selection activeCell="O24" sqref="O24"/>
    </sheetView>
  </sheetViews>
  <sheetFormatPr defaultColWidth="8.88888888888889" defaultRowHeight="14.4"/>
  <cols>
    <col min="1" max="1" width="8.88888888888889" style="1"/>
    <col min="2" max="2" width="13.4444444444444" style="1" customWidth="1"/>
    <col min="3" max="4" width="40.7777777777778" style="1" customWidth="1"/>
    <col min="5" max="11" width="8.88888888888889" style="1"/>
    <col min="12" max="12" width="14.4444444444444" style="1" customWidth="1"/>
    <col min="13" max="16384" width="8.88888888888889" style="1"/>
  </cols>
  <sheetData>
    <row r="8" spans="2:10">
      <c r="B8" s="10"/>
      <c r="C8" s="10"/>
      <c r="D8" s="10"/>
      <c r="E8" s="10"/>
      <c r="F8" s="10"/>
      <c r="J8" s="1" t="s">
        <v>0</v>
      </c>
    </row>
    <row r="9" spans="2:6">
      <c r="B9" s="9"/>
      <c r="C9" s="9" t="s">
        <v>1</v>
      </c>
      <c r="D9" s="9" t="s">
        <v>2</v>
      </c>
      <c r="E9" s="9" t="s">
        <v>3</v>
      </c>
      <c r="F9" s="10"/>
    </row>
    <row r="10" spans="2:10">
      <c r="B10" s="24" t="s">
        <v>4</v>
      </c>
      <c r="C10" s="24">
        <v>1</v>
      </c>
      <c r="D10" s="24">
        <v>1</v>
      </c>
      <c r="E10" s="24">
        <v>1</v>
      </c>
      <c r="F10" s="10"/>
      <c r="J10" s="1" t="s">
        <v>5</v>
      </c>
    </row>
    <row r="11" spans="2:8">
      <c r="B11" s="9" t="s">
        <v>6</v>
      </c>
      <c r="C11" s="9"/>
      <c r="D11" s="9">
        <v>1</v>
      </c>
      <c r="E11" s="9">
        <v>1</v>
      </c>
      <c r="F11" s="10"/>
      <c r="H11" s="1" t="s">
        <v>7</v>
      </c>
    </row>
    <row r="12" spans="2:6">
      <c r="B12" s="24" t="s">
        <v>8</v>
      </c>
      <c r="C12" s="24">
        <v>1</v>
      </c>
      <c r="D12" s="24">
        <v>1</v>
      </c>
      <c r="E12" s="24" t="s">
        <v>9</v>
      </c>
      <c r="F12" s="10"/>
    </row>
    <row r="13" spans="2:13">
      <c r="B13" s="10"/>
      <c r="C13" s="10"/>
      <c r="D13" s="10"/>
      <c r="E13" s="10"/>
      <c r="F13" s="10"/>
      <c r="J13" s="1" t="s">
        <v>10</v>
      </c>
      <c r="M13" s="1" t="s">
        <v>11</v>
      </c>
    </row>
    <row r="14" spans="2:6">
      <c r="B14" s="10"/>
      <c r="C14" s="10"/>
      <c r="D14" s="10"/>
      <c r="E14" s="10"/>
      <c r="F14" s="10"/>
    </row>
    <row r="18" spans="16:17">
      <c r="P18" s="1" t="s">
        <v>12</v>
      </c>
      <c r="Q18" s="1" t="s">
        <v>13</v>
      </c>
    </row>
    <row r="19" spans="10:17">
      <c r="J19" s="38" t="s">
        <v>14</v>
      </c>
      <c r="K19" s="39">
        <v>0</v>
      </c>
      <c r="L19" s="38" t="s">
        <v>15</v>
      </c>
      <c r="M19" s="39">
        <v>5</v>
      </c>
      <c r="O19" s="1" t="s">
        <v>12</v>
      </c>
      <c r="P19" s="1">
        <v>1</v>
      </c>
      <c r="Q19" s="1">
        <v>2</v>
      </c>
    </row>
    <row r="20" spans="2:17">
      <c r="B20" s="10"/>
      <c r="C20" s="10"/>
      <c r="D20" s="10"/>
      <c r="E20" s="10"/>
      <c r="F20" s="10"/>
      <c r="J20" s="38" t="s">
        <v>16</v>
      </c>
      <c r="K20" s="39">
        <v>1</v>
      </c>
      <c r="L20" s="38" t="s">
        <v>17</v>
      </c>
      <c r="M20" s="39" t="s">
        <v>18</v>
      </c>
      <c r="O20" s="1" t="s">
        <v>13</v>
      </c>
      <c r="P20" s="1">
        <v>2</v>
      </c>
      <c r="Q20" s="1">
        <v>3</v>
      </c>
    </row>
    <row r="21" spans="2:13">
      <c r="B21" s="9"/>
      <c r="C21" s="24" t="s">
        <v>1</v>
      </c>
      <c r="D21" s="24" t="s">
        <v>2</v>
      </c>
      <c r="E21" s="9" t="s">
        <v>3</v>
      </c>
      <c r="F21" s="10"/>
      <c r="J21" s="38" t="s">
        <v>19</v>
      </c>
      <c r="K21" s="39">
        <v>3</v>
      </c>
      <c r="L21" s="38" t="s">
        <v>20</v>
      </c>
      <c r="M21" s="39">
        <v>0.1</v>
      </c>
    </row>
    <row r="22" spans="2:13">
      <c r="B22" s="9" t="s">
        <v>4</v>
      </c>
      <c r="C22" s="24">
        <v>1</v>
      </c>
      <c r="D22" s="24">
        <v>1</v>
      </c>
      <c r="E22" s="9">
        <v>1</v>
      </c>
      <c r="F22" s="10"/>
      <c r="L22" s="38"/>
      <c r="M22" s="39"/>
    </row>
    <row r="23" spans="2:13">
      <c r="B23" s="9" t="s">
        <v>6</v>
      </c>
      <c r="C23" s="24" t="s">
        <v>9</v>
      </c>
      <c r="D23" s="24">
        <v>1</v>
      </c>
      <c r="E23" s="9">
        <v>1</v>
      </c>
      <c r="F23" s="10"/>
      <c r="M23" s="40"/>
    </row>
    <row r="24" spans="2:15">
      <c r="B24" s="9" t="s">
        <v>8</v>
      </c>
      <c r="C24" s="24">
        <v>1</v>
      </c>
      <c r="D24" s="24">
        <v>1</v>
      </c>
      <c r="E24" s="9"/>
      <c r="F24" s="10"/>
      <c r="O24"/>
    </row>
    <row r="25" spans="2:6">
      <c r="B25" s="10"/>
      <c r="C25" s="10"/>
      <c r="D25" s="10"/>
      <c r="E25" s="10"/>
      <c r="F25" s="10"/>
    </row>
    <row r="26" spans="2:6">
      <c r="B26" s="10"/>
      <c r="C26" s="10"/>
      <c r="D26" s="10"/>
      <c r="E26" s="10"/>
      <c r="F26" s="10"/>
    </row>
    <row r="27" ht="40.05" customHeight="1"/>
    <row r="28" ht="40.05" customHeight="1"/>
    <row r="29" s="35" customFormat="1" ht="40.05" customHeight="1" spans="2:4">
      <c r="B29" s="36" t="s">
        <v>21</v>
      </c>
      <c r="C29" s="36" t="s">
        <v>22</v>
      </c>
      <c r="D29" s="36" t="s">
        <v>23</v>
      </c>
    </row>
    <row r="30" s="35" customFormat="1" ht="40.05" customHeight="1" spans="2:4">
      <c r="B30" s="36" t="s">
        <v>24</v>
      </c>
      <c r="C30" s="37" t="s">
        <v>25</v>
      </c>
      <c r="D30" s="37" t="s">
        <v>26</v>
      </c>
    </row>
    <row r="31" s="35" customFormat="1" ht="40.05" customHeight="1" spans="2:4">
      <c r="B31" s="36" t="s">
        <v>27</v>
      </c>
      <c r="C31" s="37" t="s">
        <v>28</v>
      </c>
      <c r="D31" s="37" t="s">
        <v>29</v>
      </c>
    </row>
    <row r="32" s="35" customFormat="1" ht="40.05" customHeight="1" spans="2:4">
      <c r="B32" s="36" t="s">
        <v>30</v>
      </c>
      <c r="C32" s="37" t="s">
        <v>31</v>
      </c>
      <c r="D32" s="37" t="s">
        <v>32</v>
      </c>
    </row>
    <row r="33" s="35" customFormat="1" ht="40.05" customHeight="1" spans="2:4">
      <c r="B33" s="36" t="s">
        <v>33</v>
      </c>
      <c r="C33" s="37" t="s">
        <v>34</v>
      </c>
      <c r="D33" s="37" t="s">
        <v>35</v>
      </c>
    </row>
    <row r="34" s="35" customFormat="1" ht="40.05" customHeight="1" spans="2:4">
      <c r="B34" s="36" t="s">
        <v>36</v>
      </c>
      <c r="C34" s="37" t="s">
        <v>37</v>
      </c>
      <c r="D34" s="37" t="s">
        <v>38</v>
      </c>
    </row>
    <row r="35" s="35" customFormat="1" ht="40.05" customHeight="1" spans="2:4">
      <c r="B35" s="36" t="s">
        <v>39</v>
      </c>
      <c r="C35" s="37" t="s">
        <v>40</v>
      </c>
      <c r="D35" s="37" t="s">
        <v>41</v>
      </c>
    </row>
    <row r="36" ht="40.05" customHeight="1"/>
    <row r="37" ht="40.05" customHeight="1"/>
    <row r="43" spans="3:3">
      <c r="C43" s="1" t="s">
        <v>42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I56"/>
  <sheetViews>
    <sheetView workbookViewId="0">
      <selection activeCell="K17" sqref="K17"/>
    </sheetView>
  </sheetViews>
  <sheetFormatPr defaultColWidth="8.88888888888889" defaultRowHeight="14.4"/>
  <cols>
    <col min="1" max="16384" width="8.88888888888889" style="1"/>
  </cols>
  <sheetData>
    <row r="6" ht="15.6" spans="3:3">
      <c r="C6" s="32" t="s">
        <v>43</v>
      </c>
    </row>
    <row r="21" spans="4:9">
      <c r="D21" s="33" t="s">
        <v>44</v>
      </c>
      <c r="E21" s="33" t="s">
        <v>1</v>
      </c>
      <c r="F21" s="33" t="s">
        <v>2</v>
      </c>
      <c r="G21" s="21" t="s">
        <v>3</v>
      </c>
      <c r="H21" s="21" t="s">
        <v>45</v>
      </c>
      <c r="I21" s="21" t="s">
        <v>46</v>
      </c>
    </row>
    <row r="22" spans="4:9">
      <c r="D22" s="33" t="s">
        <v>47</v>
      </c>
      <c r="E22" s="24">
        <v>8</v>
      </c>
      <c r="F22" s="24">
        <v>30</v>
      </c>
      <c r="G22" s="9">
        <v>52</v>
      </c>
      <c r="H22" s="9">
        <v>74</v>
      </c>
      <c r="I22" s="9">
        <v>96</v>
      </c>
    </row>
    <row r="23" spans="4:9">
      <c r="D23" s="33" t="s">
        <v>48</v>
      </c>
      <c r="E23" s="24">
        <v>10</v>
      </c>
      <c r="F23" s="24">
        <v>20</v>
      </c>
      <c r="G23" s="9">
        <v>30</v>
      </c>
      <c r="H23" s="9">
        <v>40</v>
      </c>
      <c r="I23" s="9">
        <v>50</v>
      </c>
    </row>
    <row r="25" spans="4:4">
      <c r="D25" s="34" t="s">
        <v>49</v>
      </c>
    </row>
    <row r="54" spans="2:4">
      <c r="B54" s="9"/>
      <c r="C54" s="9" t="s">
        <v>50</v>
      </c>
      <c r="D54" s="9" t="s">
        <v>51</v>
      </c>
    </row>
    <row r="55" spans="2:4">
      <c r="B55" s="9" t="s">
        <v>52</v>
      </c>
      <c r="C55" s="9">
        <v>2</v>
      </c>
      <c r="D55" s="9">
        <v>4</v>
      </c>
    </row>
    <row r="56" spans="2:4">
      <c r="B56" s="9" t="s">
        <v>53</v>
      </c>
      <c r="C56" s="9">
        <v>4</v>
      </c>
      <c r="D56" s="9">
        <v>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23"/>
  <sheetViews>
    <sheetView workbookViewId="0">
      <selection activeCell="A17" sqref="A17"/>
    </sheetView>
  </sheetViews>
  <sheetFormatPr defaultColWidth="9" defaultRowHeight="14.4"/>
  <cols>
    <col min="1" max="12" width="8.88888888888889" style="1"/>
    <col min="13" max="18" width="12.8888888888889" style="1"/>
    <col min="19" max="16384" width="8.88888888888889" style="1"/>
  </cols>
  <sheetData>
    <row r="1" ht="20" customHeight="1"/>
    <row r="2" ht="20" customHeight="1" spans="12:19">
      <c r="L2" s="9"/>
      <c r="M2" s="9"/>
      <c r="N2" s="9">
        <v>3</v>
      </c>
      <c r="O2" s="9">
        <v>3</v>
      </c>
      <c r="P2" s="9">
        <v>3</v>
      </c>
      <c r="Q2" s="9">
        <v>2</v>
      </c>
      <c r="R2" s="9">
        <v>3</v>
      </c>
      <c r="S2" s="9">
        <v>3</v>
      </c>
    </row>
    <row r="3" ht="20" customHeight="1" spans="12:19">
      <c r="L3" s="9"/>
      <c r="M3" s="9"/>
      <c r="N3" s="9" t="s">
        <v>50</v>
      </c>
      <c r="O3" s="9" t="s">
        <v>51</v>
      </c>
      <c r="P3" s="9" t="s">
        <v>54</v>
      </c>
      <c r="Q3" s="9" t="s">
        <v>55</v>
      </c>
      <c r="R3" s="9" t="s">
        <v>56</v>
      </c>
      <c r="S3" s="9" t="s">
        <v>57</v>
      </c>
    </row>
    <row r="4" ht="20" customHeight="1" spans="12:18">
      <c r="L4" s="9">
        <v>3</v>
      </c>
      <c r="M4" s="9" t="s">
        <v>50</v>
      </c>
      <c r="O4" s="9">
        <f>1/(L4*N2)</f>
        <v>0.111111111111111</v>
      </c>
      <c r="P4" s="9">
        <f>2/9</f>
        <v>0.222222222222222</v>
      </c>
      <c r="Q4" s="9">
        <f>1/6</f>
        <v>0.166666666666667</v>
      </c>
      <c r="R4" s="9">
        <f>3/9</f>
        <v>0.333333333333333</v>
      </c>
    </row>
    <row r="5" ht="20" customHeight="1" spans="12:19">
      <c r="L5" s="9">
        <v>3</v>
      </c>
      <c r="M5" s="9" t="s">
        <v>51</v>
      </c>
      <c r="N5" s="9"/>
      <c r="O5" s="9"/>
      <c r="Q5" s="9"/>
      <c r="R5" s="9"/>
      <c r="S5" s="9"/>
    </row>
    <row r="6" ht="20" customHeight="1" spans="3:19">
      <c r="C6" s="21" t="s">
        <v>58</v>
      </c>
      <c r="D6" s="21" t="s">
        <v>50</v>
      </c>
      <c r="E6" s="21" t="s">
        <v>51</v>
      </c>
      <c r="F6" s="21" t="s">
        <v>54</v>
      </c>
      <c r="G6" s="21" t="s">
        <v>55</v>
      </c>
      <c r="H6" s="21" t="s">
        <v>56</v>
      </c>
      <c r="I6" s="21" t="s">
        <v>57</v>
      </c>
      <c r="J6" s="27"/>
      <c r="L6" s="9">
        <v>3</v>
      </c>
      <c r="M6" s="9" t="s">
        <v>54</v>
      </c>
      <c r="N6" s="21"/>
      <c r="O6" s="21"/>
      <c r="P6" s="21"/>
      <c r="Q6" s="9"/>
      <c r="R6" s="9"/>
      <c r="S6" s="9"/>
    </row>
    <row r="7" ht="20" customHeight="1" spans="3:20">
      <c r="C7" s="21" t="s">
        <v>59</v>
      </c>
      <c r="D7" s="9"/>
      <c r="E7" s="9"/>
      <c r="F7" s="9"/>
      <c r="G7" s="9"/>
      <c r="H7" s="9"/>
      <c r="I7" s="9"/>
      <c r="J7" s="10"/>
      <c r="L7" s="9">
        <v>2</v>
      </c>
      <c r="M7" s="9" t="s">
        <v>55</v>
      </c>
      <c r="N7" s="9"/>
      <c r="O7" s="9"/>
      <c r="P7" s="9"/>
      <c r="Q7" s="9"/>
      <c r="R7" s="9"/>
      <c r="S7" s="30"/>
      <c r="T7" s="31"/>
    </row>
    <row r="8" ht="20" customHeight="1" spans="3:20">
      <c r="C8" s="21" t="s">
        <v>60</v>
      </c>
      <c r="D8" s="9"/>
      <c r="E8" s="9"/>
      <c r="F8" s="9"/>
      <c r="G8" s="9"/>
      <c r="H8" s="9"/>
      <c r="I8" s="9"/>
      <c r="J8" s="10"/>
      <c r="L8" s="9">
        <v>3</v>
      </c>
      <c r="M8" s="9" t="s">
        <v>56</v>
      </c>
      <c r="N8" s="9"/>
      <c r="O8" s="9"/>
      <c r="P8" s="9"/>
      <c r="Q8" s="9"/>
      <c r="R8" s="9"/>
      <c r="S8" s="30"/>
      <c r="T8" s="31"/>
    </row>
    <row r="9" ht="20" customHeight="1" spans="3:20">
      <c r="C9" s="21" t="s">
        <v>61</v>
      </c>
      <c r="D9" s="9"/>
      <c r="E9" s="9"/>
      <c r="F9" s="9"/>
      <c r="G9" s="9"/>
      <c r="H9" s="9"/>
      <c r="I9" s="9"/>
      <c r="J9" s="10"/>
      <c r="L9" s="9">
        <v>3</v>
      </c>
      <c r="M9" s="9" t="s">
        <v>57</v>
      </c>
      <c r="N9" s="9"/>
      <c r="O9" s="9"/>
      <c r="P9" s="9"/>
      <c r="Q9" s="9"/>
      <c r="R9" s="9"/>
      <c r="S9" s="30"/>
      <c r="T9" s="31"/>
    </row>
    <row r="10" ht="20" customHeight="1" spans="3:20">
      <c r="C10" s="21" t="s">
        <v>62</v>
      </c>
      <c r="D10" s="9"/>
      <c r="E10" s="9"/>
      <c r="F10" s="9"/>
      <c r="G10" s="9"/>
      <c r="H10" s="9"/>
      <c r="I10" s="9"/>
      <c r="J10" s="26"/>
      <c r="K10" s="26"/>
      <c r="L10" s="26"/>
      <c r="M10" s="26"/>
      <c r="N10" s="26"/>
      <c r="O10" s="26"/>
      <c r="R10" s="31"/>
      <c r="S10" s="31"/>
      <c r="T10" s="31"/>
    </row>
    <row r="11" ht="20" customHeight="1" spans="3:20">
      <c r="C11" s="21" t="s">
        <v>63</v>
      </c>
      <c r="D11" s="9"/>
      <c r="E11" s="9"/>
      <c r="F11" s="9"/>
      <c r="G11" s="9"/>
      <c r="H11" s="9"/>
      <c r="I11" s="9"/>
      <c r="J11" s="26"/>
      <c r="K11" s="26"/>
      <c r="L11" s="26"/>
      <c r="M11" s="26"/>
      <c r="N11" s="26"/>
      <c r="O11" s="26"/>
      <c r="R11" s="31"/>
      <c r="S11" s="31"/>
      <c r="T11" s="31"/>
    </row>
    <row r="12" ht="20" customHeight="1" spans="3:15">
      <c r="C12" s="21" t="s">
        <v>64</v>
      </c>
      <c r="D12" s="9"/>
      <c r="E12" s="9"/>
      <c r="F12" s="9"/>
      <c r="G12" s="9"/>
      <c r="H12" s="9"/>
      <c r="I12" s="9"/>
      <c r="J12" s="26"/>
      <c r="K12" s="26"/>
      <c r="L12" s="26"/>
      <c r="M12" s="26"/>
      <c r="N12" s="26"/>
      <c r="O12" s="26"/>
    </row>
    <row r="13" ht="20" customHeight="1" spans="3:19">
      <c r="C13" s="25"/>
      <c r="D13" s="26"/>
      <c r="E13" s="26"/>
      <c r="F13" s="26"/>
      <c r="G13" s="26"/>
      <c r="H13" s="26"/>
      <c r="I13" s="26"/>
      <c r="J13" s="26"/>
      <c r="K13" s="26"/>
      <c r="L13" s="9"/>
      <c r="M13" s="9" t="s">
        <v>50</v>
      </c>
      <c r="N13" s="9" t="s">
        <v>51</v>
      </c>
      <c r="O13" s="9" t="s">
        <v>54</v>
      </c>
      <c r="P13" s="9" t="s">
        <v>55</v>
      </c>
      <c r="Q13" s="9" t="s">
        <v>56</v>
      </c>
      <c r="R13" s="9" t="s">
        <v>57</v>
      </c>
      <c r="S13" s="2"/>
    </row>
    <row r="14" ht="20" customHeight="1" spans="3:19">
      <c r="C14" s="21"/>
      <c r="D14" s="21" t="s">
        <v>50</v>
      </c>
      <c r="E14" s="21" t="s">
        <v>51</v>
      </c>
      <c r="F14" s="21" t="s">
        <v>54</v>
      </c>
      <c r="G14" s="21" t="s">
        <v>55</v>
      </c>
      <c r="H14" s="21" t="s">
        <v>56</v>
      </c>
      <c r="I14" s="21" t="s">
        <v>57</v>
      </c>
      <c r="J14" s="25"/>
      <c r="K14" s="26"/>
      <c r="L14" s="9" t="s">
        <v>52</v>
      </c>
      <c r="M14" s="24">
        <v>4</v>
      </c>
      <c r="N14" s="24">
        <v>3</v>
      </c>
      <c r="O14" s="24"/>
      <c r="P14" s="24"/>
      <c r="Q14" s="24">
        <v>5</v>
      </c>
      <c r="R14" s="24"/>
      <c r="S14" s="2"/>
    </row>
    <row r="15" ht="20" customHeight="1" spans="3:19">
      <c r="C15" s="21" t="s">
        <v>52</v>
      </c>
      <c r="D15" s="24">
        <v>3</v>
      </c>
      <c r="E15" s="24">
        <v>4</v>
      </c>
      <c r="F15" s="24"/>
      <c r="G15" s="24">
        <v>5</v>
      </c>
      <c r="H15" s="24"/>
      <c r="I15" s="24">
        <v>1</v>
      </c>
      <c r="J15" s="28"/>
      <c r="K15" s="26"/>
      <c r="L15" s="9" t="s">
        <v>53</v>
      </c>
      <c r="M15" s="24">
        <v>5</v>
      </c>
      <c r="N15" s="24"/>
      <c r="O15" s="24">
        <v>4</v>
      </c>
      <c r="P15" s="24"/>
      <c r="Q15" s="24">
        <v>4</v>
      </c>
      <c r="R15" s="24"/>
      <c r="S15" s="2"/>
    </row>
    <row r="16" ht="20" customHeight="1" spans="3:19">
      <c r="C16" s="21" t="s">
        <v>53</v>
      </c>
      <c r="D16" s="24">
        <v>2</v>
      </c>
      <c r="E16" s="24" t="s">
        <v>9</v>
      </c>
      <c r="F16" s="24">
        <v>3</v>
      </c>
      <c r="G16" s="24" t="s">
        <v>9</v>
      </c>
      <c r="H16" s="24">
        <v>3</v>
      </c>
      <c r="I16" s="24" t="s">
        <v>9</v>
      </c>
      <c r="J16" s="28"/>
      <c r="K16" s="26"/>
      <c r="L16" s="9" t="s">
        <v>65</v>
      </c>
      <c r="M16" s="24">
        <v>4</v>
      </c>
      <c r="N16" s="24"/>
      <c r="O16" s="24">
        <v>5</v>
      </c>
      <c r="P16" s="24">
        <v>3</v>
      </c>
      <c r="Q16" s="24">
        <v>4</v>
      </c>
      <c r="R16" s="24"/>
      <c r="S16" s="2"/>
    </row>
    <row r="17" ht="20" customHeight="1" spans="3:19">
      <c r="C17" s="21" t="s">
        <v>65</v>
      </c>
      <c r="D17" s="9">
        <v>3</v>
      </c>
      <c r="E17" s="9"/>
      <c r="F17" s="9">
        <v>3</v>
      </c>
      <c r="G17" s="9"/>
      <c r="H17" s="9">
        <v>3</v>
      </c>
      <c r="I17" s="9"/>
      <c r="J17" s="26"/>
      <c r="K17" s="26"/>
      <c r="L17" s="9" t="s">
        <v>66</v>
      </c>
      <c r="M17" s="24"/>
      <c r="N17" s="24">
        <v>3</v>
      </c>
      <c r="O17" s="24"/>
      <c r="P17" s="24"/>
      <c r="Q17" s="24"/>
      <c r="R17" s="24">
        <v>5</v>
      </c>
      <c r="S17" s="2"/>
    </row>
    <row r="18" ht="20" customHeight="1" spans="3:19">
      <c r="C18" s="21" t="s">
        <v>66</v>
      </c>
      <c r="D18" s="9"/>
      <c r="E18" s="9">
        <v>3</v>
      </c>
      <c r="F18" s="9"/>
      <c r="G18" s="9">
        <v>3</v>
      </c>
      <c r="H18" s="9"/>
      <c r="I18" s="9">
        <v>3</v>
      </c>
      <c r="J18" s="26"/>
      <c r="K18" s="26"/>
      <c r="L18" s="9" t="s">
        <v>67</v>
      </c>
      <c r="M18" s="24"/>
      <c r="N18" s="24">
        <v>4</v>
      </c>
      <c r="O18" s="24"/>
      <c r="P18" s="24"/>
      <c r="Q18" s="24"/>
      <c r="R18" s="24">
        <v>4</v>
      </c>
      <c r="S18" s="2"/>
    </row>
    <row r="19" ht="20" customHeight="1" spans="3:19">
      <c r="C19" s="21" t="s">
        <v>67</v>
      </c>
      <c r="D19" s="9">
        <v>2</v>
      </c>
      <c r="E19" s="9"/>
      <c r="F19" s="9">
        <v>3</v>
      </c>
      <c r="G19" s="9"/>
      <c r="H19" s="9">
        <v>4</v>
      </c>
      <c r="I19" s="9"/>
      <c r="J19" s="26"/>
      <c r="K19" s="29"/>
      <c r="L19" s="9" t="s">
        <v>68</v>
      </c>
      <c r="M19" s="24"/>
      <c r="N19" s="24"/>
      <c r="O19" s="24">
        <v>2</v>
      </c>
      <c r="P19" s="24">
        <v>4</v>
      </c>
      <c r="Q19" s="24"/>
      <c r="R19" s="24">
        <v>5</v>
      </c>
      <c r="S19" s="2"/>
    </row>
    <row r="20" ht="20" customHeight="1" spans="3:19">
      <c r="C20" s="25" t="s">
        <v>69</v>
      </c>
      <c r="D20" s="10">
        <f t="shared" ref="D20:I20" si="0">COUNT(D15:D19)</f>
        <v>4</v>
      </c>
      <c r="E20" s="10">
        <f t="shared" si="0"/>
        <v>2</v>
      </c>
      <c r="F20" s="10">
        <f t="shared" si="0"/>
        <v>3</v>
      </c>
      <c r="G20" s="10">
        <f t="shared" si="0"/>
        <v>2</v>
      </c>
      <c r="H20" s="10">
        <f t="shared" si="0"/>
        <v>3</v>
      </c>
      <c r="I20" s="10">
        <f t="shared" si="0"/>
        <v>2</v>
      </c>
      <c r="J20" s="10"/>
      <c r="L20" s="2"/>
      <c r="M20" s="9">
        <f t="shared" ref="M20:R20" si="1">COUNT(M14:M19)</f>
        <v>3</v>
      </c>
      <c r="N20" s="9">
        <f t="shared" si="1"/>
        <v>3</v>
      </c>
      <c r="O20" s="9">
        <f t="shared" si="1"/>
        <v>3</v>
      </c>
      <c r="P20" s="9">
        <f t="shared" si="1"/>
        <v>2</v>
      </c>
      <c r="Q20" s="9">
        <f t="shared" si="1"/>
        <v>3</v>
      </c>
      <c r="R20" s="9">
        <f t="shared" si="1"/>
        <v>3</v>
      </c>
      <c r="S20" s="2"/>
    </row>
    <row r="21" ht="20" customHeight="1" spans="3:3">
      <c r="C21" s="25"/>
    </row>
    <row r="22" ht="19.95" customHeight="1" spans="3:3">
      <c r="C22" s="25"/>
    </row>
    <row r="23" ht="19.95" customHeight="1" spans="3:3">
      <c r="C23" s="2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32"/>
  <sheetViews>
    <sheetView topLeftCell="A13" workbookViewId="0">
      <selection activeCell="I19" sqref="I19"/>
    </sheetView>
  </sheetViews>
  <sheetFormatPr defaultColWidth="9" defaultRowHeight="14.4"/>
  <cols>
    <col min="1" max="1" width="9" style="1"/>
    <col min="2" max="2" width="12.8888888888889" style="1"/>
    <col min="3" max="4" width="9" style="1"/>
    <col min="5" max="5" width="12.8888888888889" style="1"/>
    <col min="6" max="6" width="12.1111111111111" style="1" customWidth="1"/>
    <col min="7" max="16384" width="9" style="1"/>
  </cols>
  <sheetData>
    <row r="5" spans="2:6">
      <c r="B5" s="9" t="s">
        <v>70</v>
      </c>
      <c r="C5" s="9" t="s">
        <v>71</v>
      </c>
      <c r="D5" s="9" t="s">
        <v>72</v>
      </c>
      <c r="E5" s="9" t="s">
        <v>73</v>
      </c>
      <c r="F5" s="9"/>
    </row>
    <row r="6" spans="2:6">
      <c r="B6" s="9" t="s">
        <v>74</v>
      </c>
      <c r="C6" s="9">
        <v>1</v>
      </c>
      <c r="D6" s="9">
        <v>5</v>
      </c>
      <c r="E6" s="9">
        <v>10</v>
      </c>
      <c r="F6" s="9"/>
    </row>
    <row r="7" spans="2:6">
      <c r="B7" s="9">
        <v>1</v>
      </c>
      <c r="C7" s="9">
        <f>ABS(B7-$C$6)</f>
        <v>0</v>
      </c>
      <c r="D7" s="9">
        <f>ABS(B7-$D$6)</f>
        <v>4</v>
      </c>
      <c r="E7" s="9">
        <f>ABS(B7-$E$6)</f>
        <v>9</v>
      </c>
      <c r="F7" s="9" t="str">
        <f>IF(MATCH(MIN(C7:E7),C7:E7)=1,$C$5,IF(MATCH(MIN(C7:E7),C7:E7)=2,$D$5,$E$5))</f>
        <v>z1</v>
      </c>
    </row>
    <row r="8" spans="2:6">
      <c r="B8" s="9">
        <v>5</v>
      </c>
      <c r="C8" s="9">
        <f t="shared" ref="C8:C15" si="0">ABS(B8-$C$6)</f>
        <v>4</v>
      </c>
      <c r="D8" s="9">
        <f t="shared" ref="D8:D15" si="1">ABS(B8-$D$6)</f>
        <v>0</v>
      </c>
      <c r="E8" s="9">
        <f t="shared" ref="E8:E15" si="2">ABS(B8-$E$6)</f>
        <v>5</v>
      </c>
      <c r="F8" s="9" t="str">
        <f t="shared" ref="F8" si="3">IF(MATCH(MIN(C8:E8),C8:E8)=1,$C$5,IF(MATCH(MIN(C8:E8),C8:E8)=2,$D$5,$E$5))</f>
        <v>z2</v>
      </c>
    </row>
    <row r="9" spans="2:6">
      <c r="B9" s="9">
        <v>10</v>
      </c>
      <c r="C9" s="9">
        <f t="shared" si="0"/>
        <v>9</v>
      </c>
      <c r="D9" s="9">
        <f t="shared" si="1"/>
        <v>5</v>
      </c>
      <c r="E9" s="9">
        <f t="shared" si="2"/>
        <v>0</v>
      </c>
      <c r="F9" s="21" t="s">
        <v>75</v>
      </c>
    </row>
    <row r="10" spans="2:6">
      <c r="B10" s="9">
        <v>9</v>
      </c>
      <c r="C10" s="9">
        <f t="shared" si="0"/>
        <v>8</v>
      </c>
      <c r="D10" s="9">
        <f t="shared" si="1"/>
        <v>4</v>
      </c>
      <c r="E10" s="9">
        <f t="shared" si="2"/>
        <v>1</v>
      </c>
      <c r="F10" s="21" t="s">
        <v>75</v>
      </c>
    </row>
    <row r="11" spans="2:6">
      <c r="B11" s="9">
        <v>26</v>
      </c>
      <c r="C11" s="9">
        <f t="shared" si="0"/>
        <v>25</v>
      </c>
      <c r="D11" s="9">
        <f t="shared" si="1"/>
        <v>21</v>
      </c>
      <c r="E11" s="9">
        <f t="shared" si="2"/>
        <v>16</v>
      </c>
      <c r="F11" s="21" t="s">
        <v>75</v>
      </c>
    </row>
    <row r="12" spans="2:6">
      <c r="B12" s="9">
        <v>32</v>
      </c>
      <c r="C12" s="9">
        <f t="shared" si="0"/>
        <v>31</v>
      </c>
      <c r="D12" s="9">
        <f t="shared" si="1"/>
        <v>27</v>
      </c>
      <c r="E12" s="9">
        <f t="shared" si="2"/>
        <v>22</v>
      </c>
      <c r="F12" s="21" t="s">
        <v>75</v>
      </c>
    </row>
    <row r="13" spans="2:6">
      <c r="B13" s="9">
        <v>16</v>
      </c>
      <c r="C13" s="9">
        <f t="shared" si="0"/>
        <v>15</v>
      </c>
      <c r="D13" s="9">
        <f t="shared" si="1"/>
        <v>11</v>
      </c>
      <c r="E13" s="9">
        <f t="shared" si="2"/>
        <v>6</v>
      </c>
      <c r="F13" s="21" t="s">
        <v>75</v>
      </c>
    </row>
    <row r="14" spans="2:6">
      <c r="B14" s="9">
        <v>21</v>
      </c>
      <c r="C14" s="9">
        <f t="shared" si="0"/>
        <v>20</v>
      </c>
      <c r="D14" s="9">
        <f t="shared" si="1"/>
        <v>16</v>
      </c>
      <c r="E14" s="9">
        <f t="shared" si="2"/>
        <v>11</v>
      </c>
      <c r="F14" s="21" t="s">
        <v>75</v>
      </c>
    </row>
    <row r="15" spans="2:6">
      <c r="B15" s="9">
        <v>14</v>
      </c>
      <c r="C15" s="9">
        <f t="shared" si="0"/>
        <v>13</v>
      </c>
      <c r="D15" s="9">
        <f t="shared" si="1"/>
        <v>9</v>
      </c>
      <c r="E15" s="9">
        <f t="shared" si="2"/>
        <v>4</v>
      </c>
      <c r="F15" s="21" t="s">
        <v>75</v>
      </c>
    </row>
    <row r="16" spans="2:2">
      <c r="B16" s="1">
        <f>AVERAGE(B9:B15)</f>
        <v>18.2857142857143</v>
      </c>
    </row>
    <row r="20" spans="2:6">
      <c r="B20" s="10" t="s">
        <v>76</v>
      </c>
      <c r="C20" s="10"/>
      <c r="D20" s="10"/>
      <c r="E20" s="10"/>
      <c r="F20" s="10"/>
    </row>
    <row r="21" spans="2:12">
      <c r="B21" s="9" t="s">
        <v>70</v>
      </c>
      <c r="C21" s="9" t="s">
        <v>71</v>
      </c>
      <c r="D21" s="9" t="s">
        <v>72</v>
      </c>
      <c r="E21" s="9" t="s">
        <v>73</v>
      </c>
      <c r="F21" s="9"/>
      <c r="H21" s="9" t="s">
        <v>70</v>
      </c>
      <c r="I21" s="9" t="s">
        <v>71</v>
      </c>
      <c r="J21" s="9" t="s">
        <v>72</v>
      </c>
      <c r="K21" s="9" t="s">
        <v>73</v>
      </c>
      <c r="L21" s="9"/>
    </row>
    <row r="22" spans="2:12">
      <c r="B22" s="9" t="s">
        <v>74</v>
      </c>
      <c r="C22" s="9">
        <v>1</v>
      </c>
      <c r="D22" s="9">
        <v>5</v>
      </c>
      <c r="E22" s="9">
        <v>18.28</v>
      </c>
      <c r="F22" s="9"/>
      <c r="H22" s="9" t="s">
        <v>74</v>
      </c>
      <c r="I22" s="9">
        <v>1</v>
      </c>
      <c r="J22" s="9">
        <v>5</v>
      </c>
      <c r="K22" s="9">
        <v>21.8</v>
      </c>
      <c r="L22" s="9"/>
    </row>
    <row r="23" spans="2:12">
      <c r="B23" s="9">
        <v>1</v>
      </c>
      <c r="C23" s="22">
        <f>ABS(B23-$C$22)</f>
        <v>0</v>
      </c>
      <c r="D23" s="22">
        <f>ABS(B23-$D$22)</f>
        <v>4</v>
      </c>
      <c r="E23" s="23">
        <f>ABS(B23-$E$22)</f>
        <v>17.28</v>
      </c>
      <c r="F23" s="9" t="str">
        <f>IF(MATCH(MIN(C23:E23),C23:E23)=1,$C$21,IF(MATCH(MIN(C23:E23),C23:E23)=2,$D$21,$E$21))</f>
        <v>z1</v>
      </c>
      <c r="H23" s="9">
        <v>1</v>
      </c>
      <c r="I23" s="22">
        <f>ABS(H23-$I$22)</f>
        <v>0</v>
      </c>
      <c r="J23" s="22">
        <f t="shared" ref="J23:J31" si="4">ABS(H23-$D$22)</f>
        <v>4</v>
      </c>
      <c r="K23" s="23">
        <f>ABS(H23-$K$22)</f>
        <v>20.8</v>
      </c>
      <c r="L23" s="9" t="str">
        <f>IF(MATCH(MIN(I23:K23),I23:K23)=1,$C$21,IF(MATCH(MIN(I23:K23),I23:K23)=2,$D$21,$E$21))</f>
        <v>z1</v>
      </c>
    </row>
    <row r="24" spans="2:12">
      <c r="B24" s="9">
        <v>5</v>
      </c>
      <c r="C24" s="22">
        <f t="shared" ref="C24:C31" si="5">ABS(B24-$C$22)</f>
        <v>4</v>
      </c>
      <c r="D24" s="22">
        <f t="shared" ref="D24:D31" si="6">ABS(B24-$D$22)</f>
        <v>0</v>
      </c>
      <c r="E24" s="23">
        <f t="shared" ref="E24:E31" si="7">ABS(B24-$E$22)</f>
        <v>13.28</v>
      </c>
      <c r="F24" s="9" t="str">
        <f>IF(MATCH(MIN(C24:E24),C24:E24)=1,$C$21,IF(MATCH(MIN(C24:E24),C24:E24)=2,$D$21,$E$21))</f>
        <v>z2</v>
      </c>
      <c r="H24" s="9">
        <v>5</v>
      </c>
      <c r="I24" s="22">
        <f t="shared" ref="I24:I31" si="8">ABS(H24-$I$22)</f>
        <v>4</v>
      </c>
      <c r="J24" s="22">
        <f t="shared" si="4"/>
        <v>0</v>
      </c>
      <c r="K24" s="23">
        <f t="shared" ref="K24:K31" si="9">ABS(H24-$K$22)</f>
        <v>16.8</v>
      </c>
      <c r="L24" s="9" t="str">
        <f t="shared" ref="L23:L25" si="10">IF(MATCH(MIN(I24:K24),I24:K24)=1,$C$21,IF(MATCH(MIN(I24:K24),I24:K24)=2,$D$21,$E$21))</f>
        <v>z2</v>
      </c>
    </row>
    <row r="25" spans="2:12">
      <c r="B25" s="9">
        <v>10</v>
      </c>
      <c r="C25" s="22">
        <f t="shared" si="5"/>
        <v>9</v>
      </c>
      <c r="D25" s="22">
        <f t="shared" si="6"/>
        <v>5</v>
      </c>
      <c r="E25" s="23">
        <f t="shared" si="7"/>
        <v>8.28</v>
      </c>
      <c r="F25" s="9" t="str">
        <f>IF(MATCH(MIN(C25:E25),C25:E25)=1,$C$21,IF(MATCH(MIN(C25:E25),C25:E25)=2,$D$21,$E$21))</f>
        <v>z2</v>
      </c>
      <c r="H25" s="9">
        <v>10</v>
      </c>
      <c r="I25" s="22">
        <f t="shared" si="8"/>
        <v>9</v>
      </c>
      <c r="J25" s="22">
        <f t="shared" si="4"/>
        <v>5</v>
      </c>
      <c r="K25" s="23">
        <f t="shared" si="9"/>
        <v>11.8</v>
      </c>
      <c r="L25" s="9" t="str">
        <f t="shared" si="10"/>
        <v>z2</v>
      </c>
    </row>
    <row r="26" spans="2:12">
      <c r="B26" s="9">
        <v>9</v>
      </c>
      <c r="C26" s="22">
        <f t="shared" si="5"/>
        <v>8</v>
      </c>
      <c r="D26" s="22">
        <f t="shared" si="6"/>
        <v>4</v>
      </c>
      <c r="E26" s="23">
        <f t="shared" si="7"/>
        <v>9.28</v>
      </c>
      <c r="F26" s="9" t="str">
        <f t="shared" ref="F26:F31" si="11">IF(MATCH(MIN(C26:E26),C26:E26,0)=1,$C$21,IF(MATCH(MIN(C26:E26),C26:E26,0)=2,$D$21,$E$21))</f>
        <v>z2</v>
      </c>
      <c r="H26" s="9">
        <v>9</v>
      </c>
      <c r="I26" s="22">
        <f t="shared" si="8"/>
        <v>8</v>
      </c>
      <c r="J26" s="22">
        <f t="shared" si="4"/>
        <v>4</v>
      </c>
      <c r="K26" s="23">
        <f t="shared" si="9"/>
        <v>12.8</v>
      </c>
      <c r="L26" s="9" t="str">
        <f t="shared" ref="L26:L31" si="12">IF(MATCH(MIN(I26:K26),I26:K26,0)=1,$C$21,IF(MATCH(MIN(I26:K26),I26:K26,0)=2,$D$21,$E$21))</f>
        <v>z2</v>
      </c>
    </row>
    <row r="27" spans="2:12">
      <c r="B27" s="9">
        <v>26</v>
      </c>
      <c r="C27" s="22">
        <f t="shared" si="5"/>
        <v>25</v>
      </c>
      <c r="D27" s="22">
        <f t="shared" si="6"/>
        <v>21</v>
      </c>
      <c r="E27" s="23">
        <f t="shared" si="7"/>
        <v>7.72</v>
      </c>
      <c r="F27" s="24" t="str">
        <f t="shared" si="11"/>
        <v>z3</v>
      </c>
      <c r="H27" s="9">
        <v>26</v>
      </c>
      <c r="I27" s="22">
        <f t="shared" si="8"/>
        <v>25</v>
      </c>
      <c r="J27" s="22">
        <f t="shared" si="4"/>
        <v>21</v>
      </c>
      <c r="K27" s="23">
        <f t="shared" si="9"/>
        <v>4.2</v>
      </c>
      <c r="L27" s="24" t="str">
        <f t="shared" si="12"/>
        <v>z3</v>
      </c>
    </row>
    <row r="28" spans="2:12">
      <c r="B28" s="9">
        <v>32</v>
      </c>
      <c r="C28" s="22">
        <f t="shared" si="5"/>
        <v>31</v>
      </c>
      <c r="D28" s="22">
        <f t="shared" si="6"/>
        <v>27</v>
      </c>
      <c r="E28" s="23">
        <f t="shared" si="7"/>
        <v>13.72</v>
      </c>
      <c r="F28" s="24" t="str">
        <f t="shared" si="11"/>
        <v>z3</v>
      </c>
      <c r="H28" s="9">
        <v>32</v>
      </c>
      <c r="I28" s="22">
        <f t="shared" si="8"/>
        <v>31</v>
      </c>
      <c r="J28" s="22">
        <f t="shared" si="4"/>
        <v>27</v>
      </c>
      <c r="K28" s="23">
        <f t="shared" si="9"/>
        <v>10.2</v>
      </c>
      <c r="L28" s="24" t="str">
        <f t="shared" si="12"/>
        <v>z3</v>
      </c>
    </row>
    <row r="29" spans="2:12">
      <c r="B29" s="9">
        <v>16</v>
      </c>
      <c r="C29" s="22">
        <f t="shared" si="5"/>
        <v>15</v>
      </c>
      <c r="D29" s="22">
        <f t="shared" si="6"/>
        <v>11</v>
      </c>
      <c r="E29" s="23">
        <f t="shared" si="7"/>
        <v>2.28</v>
      </c>
      <c r="F29" s="24" t="str">
        <f t="shared" si="11"/>
        <v>z3</v>
      </c>
      <c r="H29" s="9">
        <v>16</v>
      </c>
      <c r="I29" s="22">
        <f t="shared" si="8"/>
        <v>15</v>
      </c>
      <c r="J29" s="22">
        <f t="shared" si="4"/>
        <v>11</v>
      </c>
      <c r="K29" s="23">
        <f t="shared" si="9"/>
        <v>5.8</v>
      </c>
      <c r="L29" s="24" t="str">
        <f t="shared" si="12"/>
        <v>z3</v>
      </c>
    </row>
    <row r="30" spans="2:12">
      <c r="B30" s="9">
        <v>21</v>
      </c>
      <c r="C30" s="22">
        <f t="shared" si="5"/>
        <v>20</v>
      </c>
      <c r="D30" s="22">
        <f t="shared" si="6"/>
        <v>16</v>
      </c>
      <c r="E30" s="23">
        <f t="shared" si="7"/>
        <v>2.72</v>
      </c>
      <c r="F30" s="24" t="str">
        <f t="shared" si="11"/>
        <v>z3</v>
      </c>
      <c r="H30" s="9">
        <v>21</v>
      </c>
      <c r="I30" s="22">
        <f t="shared" si="8"/>
        <v>20</v>
      </c>
      <c r="J30" s="22">
        <f t="shared" si="4"/>
        <v>16</v>
      </c>
      <c r="K30" s="23">
        <f t="shared" si="9"/>
        <v>0.800000000000001</v>
      </c>
      <c r="L30" s="24" t="str">
        <f t="shared" si="12"/>
        <v>z3</v>
      </c>
    </row>
    <row r="31" spans="2:12">
      <c r="B31" s="9">
        <v>14</v>
      </c>
      <c r="C31" s="22">
        <f t="shared" si="5"/>
        <v>13</v>
      </c>
      <c r="D31" s="22">
        <f t="shared" si="6"/>
        <v>9</v>
      </c>
      <c r="E31" s="23">
        <f t="shared" si="7"/>
        <v>4.28</v>
      </c>
      <c r="F31" s="24" t="str">
        <f t="shared" si="11"/>
        <v>z3</v>
      </c>
      <c r="H31" s="9">
        <v>14</v>
      </c>
      <c r="I31" s="22">
        <f t="shared" si="8"/>
        <v>13</v>
      </c>
      <c r="J31" s="22">
        <f t="shared" si="4"/>
        <v>9</v>
      </c>
      <c r="K31" s="23">
        <f t="shared" si="9"/>
        <v>7.8</v>
      </c>
      <c r="L31" s="24" t="str">
        <f t="shared" si="12"/>
        <v>z3</v>
      </c>
    </row>
    <row r="32" spans="2:2">
      <c r="B32" s="1">
        <f>AVERAGE(B27:B31)</f>
        <v>21.8</v>
      </c>
    </row>
  </sheetData>
  <mergeCells count="1">
    <mergeCell ref="B20:F20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9</xdr:col>
                <xdr:colOff>225425</xdr:colOff>
                <xdr:row>7</xdr:row>
                <xdr:rowOff>91440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6" sqref="C16"/>
    </sheetView>
  </sheetViews>
  <sheetFormatPr defaultColWidth="8.88888888888889" defaultRowHeight="14.4"/>
  <cols>
    <col min="1" max="16384" width="8.88888888888889" style="1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H31"/>
  <sheetViews>
    <sheetView topLeftCell="A13" workbookViewId="0">
      <selection activeCell="K23" sqref="K23"/>
    </sheetView>
  </sheetViews>
  <sheetFormatPr defaultColWidth="8.88888888888889" defaultRowHeight="14.4" outlineLevelCol="7"/>
  <cols>
    <col min="1" max="16384" width="8.88888888888889" style="1"/>
  </cols>
  <sheetData>
    <row r="14" ht="15.15"/>
    <row r="15" ht="20" customHeight="1" spans="2:8">
      <c r="B15" s="6"/>
      <c r="C15" s="6"/>
      <c r="D15" s="6"/>
      <c r="E15" s="6"/>
      <c r="F15" s="6"/>
      <c r="G15" s="6"/>
      <c r="H15" s="7"/>
    </row>
    <row r="16" ht="20" customHeight="1" spans="8:8">
      <c r="H16" s="8"/>
    </row>
    <row r="17" ht="20" customHeight="1" spans="2:8">
      <c r="B17" s="9" t="s">
        <v>77</v>
      </c>
      <c r="C17" s="9"/>
      <c r="D17" s="9"/>
      <c r="E17" s="9"/>
      <c r="G17" s="10" t="s">
        <v>78</v>
      </c>
      <c r="H17" s="11"/>
    </row>
    <row r="18" ht="20" customHeight="1" spans="8:8">
      <c r="H18" s="8"/>
    </row>
    <row r="19" ht="20" customHeight="1" spans="8:8">
      <c r="H19" s="8"/>
    </row>
    <row r="20" ht="20" customHeight="1" spans="8:8">
      <c r="H20" s="8"/>
    </row>
    <row r="21" ht="20" customHeight="1" spans="2:8">
      <c r="B21" s="9" t="s">
        <v>79</v>
      </c>
      <c r="C21" s="9"/>
      <c r="E21" s="9" t="s">
        <v>80</v>
      </c>
      <c r="F21" s="9"/>
      <c r="G21" s="9"/>
      <c r="H21" s="8"/>
    </row>
    <row r="22" ht="20" customHeight="1" spans="2:8">
      <c r="B22" s="9"/>
      <c r="C22" s="9"/>
      <c r="D22" s="12"/>
      <c r="E22" s="9"/>
      <c r="F22" s="9"/>
      <c r="G22" s="9"/>
      <c r="H22" s="8"/>
    </row>
    <row r="23" ht="20" customHeight="1" spans="8:8">
      <c r="H23" s="8"/>
    </row>
    <row r="24" ht="20" customHeight="1" spans="8:8">
      <c r="H24" s="8"/>
    </row>
    <row r="25" ht="20" customHeight="1" spans="8:8">
      <c r="H25" s="8"/>
    </row>
    <row r="26" ht="20" customHeight="1" spans="2:8">
      <c r="B26" s="13"/>
      <c r="C26" s="13"/>
      <c r="D26" s="13"/>
      <c r="E26" s="13"/>
      <c r="F26" s="13"/>
      <c r="G26" s="13"/>
      <c r="H26" s="13"/>
    </row>
    <row r="27" ht="20" customHeight="1" spans="2:8">
      <c r="B27" s="14" t="s">
        <v>81</v>
      </c>
      <c r="C27" s="14"/>
      <c r="D27" s="14" t="s">
        <v>82</v>
      </c>
      <c r="E27" s="14"/>
      <c r="F27" s="15"/>
      <c r="G27" s="16" t="s">
        <v>83</v>
      </c>
      <c r="H27" s="17"/>
    </row>
    <row r="28" ht="20" customHeight="1" spans="2:8">
      <c r="B28" s="13"/>
      <c r="C28" s="13"/>
      <c r="D28" s="13"/>
      <c r="E28" s="13"/>
      <c r="F28" s="15"/>
      <c r="G28" s="18"/>
      <c r="H28" s="17"/>
    </row>
    <row r="29" ht="20" customHeight="1" spans="2:8">
      <c r="B29" s="13"/>
      <c r="C29" s="13"/>
      <c r="D29" s="13"/>
      <c r="E29" s="13"/>
      <c r="F29" s="15"/>
      <c r="G29" s="18"/>
      <c r="H29" s="17"/>
    </row>
    <row r="30" ht="20" customHeight="1" spans="2:8">
      <c r="B30" s="15"/>
      <c r="C30" s="15"/>
      <c r="D30" s="15"/>
      <c r="E30" s="15"/>
      <c r="F30" s="15"/>
      <c r="G30" s="15"/>
      <c r="H30" s="17"/>
    </row>
    <row r="31" ht="20" customHeight="1" spans="2:8">
      <c r="B31" s="19"/>
      <c r="C31" s="19"/>
      <c r="D31" s="19"/>
      <c r="E31" s="19"/>
      <c r="F31" s="19"/>
      <c r="G31" s="19"/>
      <c r="H31" s="20"/>
    </row>
  </sheetData>
  <mergeCells count="8">
    <mergeCell ref="B17:E17"/>
    <mergeCell ref="G17:H17"/>
    <mergeCell ref="B26:H26"/>
    <mergeCell ref="G27:G29"/>
    <mergeCell ref="B21:C22"/>
    <mergeCell ref="E21:G22"/>
    <mergeCell ref="B27:C29"/>
    <mergeCell ref="D27:E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C41"/>
  <sheetViews>
    <sheetView tabSelected="1" workbookViewId="0">
      <selection activeCell="J13" sqref="J13"/>
    </sheetView>
  </sheetViews>
  <sheetFormatPr defaultColWidth="8.88888888888889" defaultRowHeight="14.4" outlineLevelCol="2"/>
  <cols>
    <col min="1" max="16384" width="8.88888888888889" style="1"/>
  </cols>
  <sheetData>
    <row r="1" spans="3:3">
      <c r="C1" s="1" t="s">
        <v>84</v>
      </c>
    </row>
    <row r="2" spans="3:3">
      <c r="C2" s="1" t="s">
        <v>85</v>
      </c>
    </row>
    <row r="4" spans="3:3">
      <c r="C4" s="1" t="s">
        <v>86</v>
      </c>
    </row>
    <row r="5" spans="3:3">
      <c r="C5" s="1" t="s">
        <v>87</v>
      </c>
    </row>
    <row r="9" spans="3:3">
      <c r="C9" s="1" t="s">
        <v>88</v>
      </c>
    </row>
    <row r="17" spans="3:3">
      <c r="C17" s="1" t="s">
        <v>89</v>
      </c>
    </row>
    <row r="26" spans="3:3">
      <c r="C26" s="1" t="s">
        <v>90</v>
      </c>
    </row>
    <row r="29" spans="3:3">
      <c r="C29" s="1" t="s">
        <v>91</v>
      </c>
    </row>
    <row r="31" spans="3:3">
      <c r="C31" s="1" t="s">
        <v>92</v>
      </c>
    </row>
    <row r="36" spans="3:3">
      <c r="C36" s="1" t="s">
        <v>93</v>
      </c>
    </row>
    <row r="41" spans="3:3">
      <c r="C41" s="1" t="s">
        <v>94</v>
      </c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Equation.KSEE3" r:id="rId3">
          <objectPr defaultSize="0" r:id="rId4">
            <anchor moveWithCells="1">
              <from>
                <xdr:col>2</xdr:col>
                <xdr:colOff>83820</xdr:colOff>
                <xdr:row>9</xdr:row>
                <xdr:rowOff>160020</xdr:rowOff>
              </from>
              <to>
                <xdr:col>5</xdr:col>
                <xdr:colOff>325120</xdr:colOff>
                <xdr:row>14</xdr:row>
                <xdr:rowOff>33020</xdr:rowOff>
              </to>
            </anchor>
          </objectPr>
        </oleObject>
      </mc:Choice>
      <mc:Fallback>
        <oleObject shapeId="4097" progId="Equation.KSEE3" r:id="rId3"/>
      </mc:Fallback>
    </mc:AlternateContent>
    <mc:AlternateContent xmlns:mc="http://schemas.openxmlformats.org/markup-compatibility/2006">
      <mc:Choice Requires="x14">
        <oleObject shapeId="4100" progId="Equation.KSEE3" r:id="rId5">
          <objectPr defaultSize="0" r:id="rId6">
            <anchor moveWithCells="1">
              <from>
                <xdr:col>2</xdr:col>
                <xdr:colOff>53340</xdr:colOff>
                <xdr:row>18</xdr:row>
                <xdr:rowOff>15240</xdr:rowOff>
              </from>
              <to>
                <xdr:col>4</xdr:col>
                <xdr:colOff>561340</xdr:colOff>
                <xdr:row>22</xdr:row>
                <xdr:rowOff>71120</xdr:rowOff>
              </to>
            </anchor>
          </objectPr>
        </oleObject>
      </mc:Choice>
      <mc:Fallback>
        <oleObject shapeId="4100" progId="Equation.KSEE3" r:id="rId5"/>
      </mc:Fallback>
    </mc:AlternateContent>
    <mc:AlternateContent xmlns:mc="http://schemas.openxmlformats.org/markup-compatibility/2006">
      <mc:Choice Requires="x14">
        <oleObject shapeId="4101" progId="Equation.KSEE3" r:id="rId7">
          <objectPr defaultSize="0" r:id="rId8">
            <anchor moveWithCells="1">
              <from>
                <xdr:col>2</xdr:col>
                <xdr:colOff>38100</xdr:colOff>
                <xdr:row>36</xdr:row>
                <xdr:rowOff>76200</xdr:rowOff>
              </from>
              <to>
                <xdr:col>6</xdr:col>
                <xdr:colOff>139700</xdr:colOff>
                <xdr:row>38</xdr:row>
                <xdr:rowOff>129540</xdr:rowOff>
              </to>
            </anchor>
          </objectPr>
        </oleObject>
      </mc:Choice>
      <mc:Fallback>
        <oleObject shapeId="4101" progId="Equation.KSEE3" r:id="rId7"/>
      </mc:Fallback>
    </mc:AlternateContent>
    <mc:AlternateContent xmlns:mc="http://schemas.openxmlformats.org/markup-compatibility/2006">
      <mc:Choice Requires="x14">
        <oleObject shapeId="4102" progId="Equation.KSEE3" r:id="rId9">
          <objectPr defaultSize="0" r:id="rId10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6</xdr:col>
                <xdr:colOff>330200</xdr:colOff>
                <xdr:row>34</xdr:row>
                <xdr:rowOff>53340</xdr:rowOff>
              </to>
            </anchor>
          </objectPr>
        </oleObject>
      </mc:Choice>
      <mc:Fallback>
        <oleObject shapeId="4102" progId="Equation.KSEE3" r:id="rId9"/>
      </mc:Fallback>
    </mc:AlternateContent>
    <mc:AlternateContent xmlns:mc="http://schemas.openxmlformats.org/markup-compatibility/2006">
      <mc:Choice Requires="x14">
        <oleObject shapeId="4103" progId="Equation.KSEE3" r:id="rId11">
          <objectPr defaultSize="0" r:id="rId12">
            <anchor moveWithCells="1">
              <from>
                <xdr:col>2</xdr:col>
                <xdr:colOff>30480</xdr:colOff>
                <xdr:row>41</xdr:row>
                <xdr:rowOff>60960</xdr:rowOff>
              </from>
              <to>
                <xdr:col>4</xdr:col>
                <xdr:colOff>386080</xdr:colOff>
                <xdr:row>43</xdr:row>
                <xdr:rowOff>114300</xdr:rowOff>
              </to>
            </anchor>
          </objectPr>
        </oleObject>
      </mc:Choice>
      <mc:Fallback>
        <oleObject shapeId="4103" progId="Equation.KSEE3" r:id="rId11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L34"/>
  <sheetViews>
    <sheetView topLeftCell="A14" workbookViewId="0">
      <selection activeCell="E22" sqref="E22"/>
    </sheetView>
  </sheetViews>
  <sheetFormatPr defaultColWidth="8.88888888888889" defaultRowHeight="14.4"/>
  <cols>
    <col min="1" max="16384" width="8.88888888888889" style="1"/>
  </cols>
  <sheetData>
    <row r="8" ht="20" customHeight="1" spans="4:12">
      <c r="D8" s="3" t="s">
        <v>95</v>
      </c>
      <c r="E8" s="4"/>
      <c r="F8" s="4"/>
      <c r="G8" s="4"/>
      <c r="H8" s="4"/>
      <c r="I8" s="5"/>
      <c r="L8" s="1" t="s">
        <v>96</v>
      </c>
    </row>
    <row r="9" ht="20" customHeight="1" spans="4:9">
      <c r="D9" s="2" t="s">
        <v>97</v>
      </c>
      <c r="E9" s="3" t="s">
        <v>98</v>
      </c>
      <c r="F9" s="4"/>
      <c r="G9" s="4"/>
      <c r="H9" s="4"/>
      <c r="I9" s="5"/>
    </row>
    <row r="10" ht="20" customHeight="1" spans="4:9">
      <c r="D10" s="2" t="s">
        <v>50</v>
      </c>
      <c r="E10" s="2" t="s">
        <v>52</v>
      </c>
      <c r="F10" s="2"/>
      <c r="G10" s="2"/>
      <c r="H10" s="2"/>
      <c r="I10" s="2"/>
    </row>
    <row r="11" ht="20" customHeight="1" spans="4:9">
      <c r="D11" s="2" t="s">
        <v>51</v>
      </c>
      <c r="E11" s="2" t="s">
        <v>53</v>
      </c>
      <c r="F11" s="2" t="s">
        <v>65</v>
      </c>
      <c r="G11" s="2"/>
      <c r="H11" s="2"/>
      <c r="I11" s="2"/>
    </row>
    <row r="12" ht="20" customHeight="1" spans="4:9">
      <c r="D12" s="2" t="s">
        <v>54</v>
      </c>
      <c r="E12" s="2" t="s">
        <v>52</v>
      </c>
      <c r="F12" s="2" t="s">
        <v>53</v>
      </c>
      <c r="G12" s="2" t="s">
        <v>65</v>
      </c>
      <c r="H12" s="2"/>
      <c r="I12" s="2"/>
    </row>
    <row r="13" ht="20" customHeight="1" spans="4:9">
      <c r="D13" s="2" t="s">
        <v>55</v>
      </c>
      <c r="E13" s="2"/>
      <c r="F13" s="2"/>
      <c r="G13" s="2"/>
      <c r="H13" s="2"/>
      <c r="I13" s="2"/>
    </row>
    <row r="21" spans="4:6">
      <c r="D21" s="1" t="s">
        <v>99</v>
      </c>
      <c r="E21" s="1" t="s">
        <v>100</v>
      </c>
      <c r="F21" s="1" t="s">
        <v>101</v>
      </c>
    </row>
    <row r="22" spans="4:4">
      <c r="D22" s="1" t="s">
        <v>102</v>
      </c>
    </row>
    <row r="23" spans="4:4">
      <c r="D23" s="1" t="s">
        <v>103</v>
      </c>
    </row>
    <row r="24" spans="4:4">
      <c r="D24" s="1" t="s">
        <v>104</v>
      </c>
    </row>
    <row r="25" spans="4:4">
      <c r="D25" s="1" t="s">
        <v>105</v>
      </c>
    </row>
    <row r="26" spans="4:4">
      <c r="D26" s="1" t="s">
        <v>106</v>
      </c>
    </row>
    <row r="27" spans="4:4">
      <c r="D27" s="1" t="s">
        <v>107</v>
      </c>
    </row>
    <row r="28" spans="4:4">
      <c r="D28" s="1" t="s">
        <v>108</v>
      </c>
    </row>
    <row r="29" spans="4:4">
      <c r="D29" s="1" t="s">
        <v>109</v>
      </c>
    </row>
    <row r="30" spans="4:4">
      <c r="D30" s="1" t="s">
        <v>110</v>
      </c>
    </row>
    <row r="31" spans="4:4">
      <c r="D31" s="1" t="s">
        <v>111</v>
      </c>
    </row>
    <row r="32" spans="4:4">
      <c r="D32" s="1" t="s">
        <v>112</v>
      </c>
    </row>
    <row r="33" spans="4:4">
      <c r="D33" s="1" t="s">
        <v>113</v>
      </c>
    </row>
    <row r="34" spans="4:4">
      <c r="D34" s="1" t="s">
        <v>114</v>
      </c>
    </row>
  </sheetData>
  <mergeCells count="2">
    <mergeCell ref="D8:I8"/>
    <mergeCell ref="E9:I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17"/>
  <sheetViews>
    <sheetView workbookViewId="0">
      <selection activeCell="C5" sqref="C5:P8"/>
    </sheetView>
  </sheetViews>
  <sheetFormatPr defaultColWidth="8.88888888888889" defaultRowHeight="14.4"/>
  <cols>
    <col min="1" max="2" width="8.88888888888889" style="1"/>
    <col min="3" max="16" width="3.77777777777778" style="1" customWidth="1"/>
    <col min="17" max="16384" width="8.88888888888889" style="1"/>
  </cols>
  <sheetData>
    <row r="5" ht="20" customHeight="1" spans="3:16">
      <c r="C5" s="2">
        <f ca="1">INT(RAND()*255)</f>
        <v>73</v>
      </c>
      <c r="D5" s="2">
        <f ca="1">INT(RAND()*255)</f>
        <v>85</v>
      </c>
      <c r="E5" s="2">
        <f ca="1">INT(RAND()*255)</f>
        <v>241</v>
      </c>
      <c r="F5" s="2">
        <f ca="1">INT(RAND()*255)</f>
        <v>21</v>
      </c>
      <c r="H5" s="2">
        <f ca="1">INT(RAND()*255)</f>
        <v>91</v>
      </c>
      <c r="I5" s="2">
        <f ca="1">INT(RAND()*255)</f>
        <v>106</v>
      </c>
      <c r="J5" s="2">
        <f ca="1">INT(RAND()*255)</f>
        <v>71</v>
      </c>
      <c r="K5" s="2">
        <f ca="1">INT(RAND()*255)</f>
        <v>165</v>
      </c>
      <c r="M5" s="2">
        <f ca="1" t="shared" ref="M5:M8" si="0">INT(RAND()*255)</f>
        <v>126</v>
      </c>
      <c r="N5" s="2">
        <f ca="1">INT(RAND()*255)</f>
        <v>10</v>
      </c>
      <c r="O5" s="2">
        <f ca="1">INT(RAND()*255)</f>
        <v>172</v>
      </c>
      <c r="P5" s="2">
        <f ca="1">INT(RAND()*255)</f>
        <v>141</v>
      </c>
    </row>
    <row r="6" ht="20" customHeight="1" spans="3:16">
      <c r="C6" s="2">
        <f ca="1">INT(RAND()*255)</f>
        <v>83</v>
      </c>
      <c r="D6" s="2">
        <f ca="1">INT(RAND()*255)</f>
        <v>9</v>
      </c>
      <c r="E6" s="2">
        <f ca="1">INT(RAND()*255)</f>
        <v>151</v>
      </c>
      <c r="F6" s="2">
        <f ca="1">INT(RAND()*255)</f>
        <v>212</v>
      </c>
      <c r="H6" s="2">
        <f ca="1">INT(RAND()*255)</f>
        <v>9</v>
      </c>
      <c r="I6" s="2">
        <f ca="1">INT(RAND()*255)</f>
        <v>13</v>
      </c>
      <c r="J6" s="2">
        <f ca="1">INT(RAND()*255)</f>
        <v>159</v>
      </c>
      <c r="K6" s="2">
        <f ca="1">INT(RAND()*255)</f>
        <v>56</v>
      </c>
      <c r="M6" s="2">
        <f ca="1" t="shared" si="0"/>
        <v>47</v>
      </c>
      <c r="N6" s="2">
        <f ca="1">INT(RAND()*255)</f>
        <v>126</v>
      </c>
      <c r="O6" s="2">
        <f ca="1">INT(RAND()*255)</f>
        <v>214</v>
      </c>
      <c r="P6" s="2">
        <f ca="1">INT(RAND()*255)</f>
        <v>135</v>
      </c>
    </row>
    <row r="7" ht="20" customHeight="1" spans="3:16">
      <c r="C7" s="2">
        <f ca="1">INT(RAND()*255)</f>
        <v>73</v>
      </c>
      <c r="D7" s="2">
        <f ca="1">INT(RAND()*255)</f>
        <v>57</v>
      </c>
      <c r="E7" s="2">
        <f ca="1">INT(RAND()*255)</f>
        <v>53</v>
      </c>
      <c r="F7" s="2">
        <f ca="1">INT(RAND()*255)</f>
        <v>156</v>
      </c>
      <c r="H7" s="2">
        <f ca="1">INT(RAND()*255)</f>
        <v>250</v>
      </c>
      <c r="I7" s="2">
        <f ca="1">INT(RAND()*255)</f>
        <v>186</v>
      </c>
      <c r="J7" s="2">
        <f ca="1">INT(RAND()*255)</f>
        <v>167</v>
      </c>
      <c r="K7" s="2">
        <f ca="1">INT(RAND()*255)</f>
        <v>38</v>
      </c>
      <c r="M7" s="2">
        <f ca="1" t="shared" si="0"/>
        <v>196</v>
      </c>
      <c r="N7" s="2">
        <f ca="1">INT(RAND()*255)</f>
        <v>139</v>
      </c>
      <c r="O7" s="2">
        <f ca="1">INT(RAND()*255)</f>
        <v>225</v>
      </c>
      <c r="P7" s="2">
        <f ca="1">INT(RAND()*255)</f>
        <v>149</v>
      </c>
    </row>
    <row r="8" ht="20" customHeight="1" spans="3:16">
      <c r="C8" s="2">
        <f ca="1">INT(RAND()*255)</f>
        <v>12</v>
      </c>
      <c r="D8" s="2">
        <f ca="1">INT(RAND()*255)</f>
        <v>129</v>
      </c>
      <c r="E8" s="2">
        <f ca="1">INT(RAND()*255)</f>
        <v>47</v>
      </c>
      <c r="F8" s="2">
        <f ca="1">INT(RAND()*255)</f>
        <v>164</v>
      </c>
      <c r="H8" s="2">
        <f ca="1">INT(RAND()*255)</f>
        <v>212</v>
      </c>
      <c r="I8" s="2">
        <f ca="1">INT(RAND()*255)</f>
        <v>237</v>
      </c>
      <c r="J8" s="2">
        <f ca="1">INT(RAND()*255)</f>
        <v>222</v>
      </c>
      <c r="K8" s="2">
        <f ca="1">INT(RAND()*255)</f>
        <v>19</v>
      </c>
      <c r="M8" s="2">
        <f ca="1" t="shared" si="0"/>
        <v>139</v>
      </c>
      <c r="N8" s="2">
        <f ca="1">INT(RAND()*255)</f>
        <v>161</v>
      </c>
      <c r="O8" s="2">
        <f ca="1">INT(RAND()*255)</f>
        <v>231</v>
      </c>
      <c r="P8" s="2">
        <f ca="1">INT(RAND()*255)</f>
        <v>40</v>
      </c>
    </row>
    <row r="14" spans="3:16">
      <c r="C14" s="1">
        <v>246</v>
      </c>
      <c r="D14" s="1">
        <v>101</v>
      </c>
      <c r="E14" s="1">
        <v>68</v>
      </c>
      <c r="F14" s="1">
        <v>35</v>
      </c>
      <c r="H14" s="1">
        <v>68</v>
      </c>
      <c r="I14" s="1">
        <v>49.6688142879605</v>
      </c>
      <c r="J14" s="1">
        <v>231.768587160243</v>
      </c>
      <c r="K14" s="1">
        <v>174.85640694378</v>
      </c>
      <c r="M14" s="1">
        <v>138</v>
      </c>
      <c r="N14" s="1">
        <v>17</v>
      </c>
      <c r="O14" s="1">
        <v>19</v>
      </c>
      <c r="P14" s="1">
        <v>1</v>
      </c>
    </row>
    <row r="15" spans="3:16">
      <c r="C15" s="1">
        <v>54</v>
      </c>
      <c r="D15" s="1">
        <v>100</v>
      </c>
      <c r="E15" s="1">
        <v>19</v>
      </c>
      <c r="F15" s="1">
        <v>36</v>
      </c>
      <c r="H15" s="1">
        <v>53</v>
      </c>
      <c r="I15" s="1">
        <v>195.60037921263</v>
      </c>
      <c r="J15" s="1">
        <v>249.022213423511</v>
      </c>
      <c r="K15" s="1">
        <v>70.492884240757</v>
      </c>
      <c r="M15" s="1">
        <v>190</v>
      </c>
      <c r="N15" s="1">
        <v>171</v>
      </c>
      <c r="O15" s="1">
        <v>137</v>
      </c>
      <c r="P15" s="1">
        <v>171</v>
      </c>
    </row>
    <row r="16" spans="3:16">
      <c r="C16" s="1">
        <v>114</v>
      </c>
      <c r="D16" s="1">
        <v>24</v>
      </c>
      <c r="E16" s="1">
        <v>56</v>
      </c>
      <c r="F16" s="1">
        <v>121</v>
      </c>
      <c r="H16" s="1">
        <v>63</v>
      </c>
      <c r="I16" s="1">
        <v>230.490763986802</v>
      </c>
      <c r="J16" s="1">
        <v>78.8078392515451</v>
      </c>
      <c r="K16" s="1">
        <v>120.209103822999</v>
      </c>
      <c r="M16" s="1">
        <v>207</v>
      </c>
      <c r="N16" s="1">
        <v>194</v>
      </c>
      <c r="O16" s="1">
        <v>50</v>
      </c>
      <c r="P16" s="1">
        <v>242</v>
      </c>
    </row>
    <row r="17" spans="3:16">
      <c r="C17" s="1">
        <v>11</v>
      </c>
      <c r="D17" s="1">
        <v>47</v>
      </c>
      <c r="E17" s="1">
        <v>37</v>
      </c>
      <c r="F17" s="1">
        <v>204</v>
      </c>
      <c r="H17" s="1">
        <v>76</v>
      </c>
      <c r="I17" s="1">
        <v>99.029428841564</v>
      </c>
      <c r="J17" s="1">
        <v>118.665077538304</v>
      </c>
      <c r="K17" s="1">
        <v>130.321151086265</v>
      </c>
      <c r="M17" s="1">
        <v>49</v>
      </c>
      <c r="N17" s="1">
        <v>130</v>
      </c>
      <c r="O17" s="1">
        <v>193</v>
      </c>
      <c r="P17" s="1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协同过滤算法</vt:lpstr>
      <vt:lpstr>K-means算法</vt:lpstr>
      <vt:lpstr>基于内容的推荐算法</vt:lpstr>
      <vt:lpstr>功能清单</vt:lpstr>
      <vt:lpstr>推荐算法评价</vt:lpstr>
      <vt:lpstr>UserCF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newChenyingtao</dc:creator>
  <cp:lastModifiedBy>没有昵称</cp:lastModifiedBy>
  <dcterms:created xsi:type="dcterms:W3CDTF">2021-03-04T15:28:00Z</dcterms:created>
  <dcterms:modified xsi:type="dcterms:W3CDTF">2021-04-18T15:01:54Z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18343FE87389419F9ECD0D3F6B211201</vt:lpwstr>
  </property>
</Properties>
</file>