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744" activeTab="2"/>
  </bookViews>
  <sheets>
    <sheet name="Sheet1" sheetId="1" r:id="rId1"/>
    <sheet name="Sheet2" sheetId="2" r:id="rId2"/>
    <sheet name="协同过滤算法" sheetId="4" r:id="rId3"/>
    <sheet name="K-means算法" sheetId="3" r:id="rId4"/>
    <sheet name="基于内容的推荐算法" sheetId="5" r:id="rId5"/>
    <sheet name="功能清单" sheetId="6" r:id="rId6"/>
    <sheet name="推荐算法评价" sheetId="7" r:id="rId7"/>
    <sheet name="UserCF" sheetId="8" r:id="rId8"/>
    <sheet name="Sheet3" sheetId="9" r:id="rId9"/>
    <sheet name="画图" sheetId="10" r:id="rId10"/>
  </sheets>
  <calcPr calcId="144525"/>
</workbook>
</file>

<file path=xl/sharedStrings.xml><?xml version="1.0" encoding="utf-8"?>
<sst xmlns="http://schemas.openxmlformats.org/spreadsheetml/2006/main" count="529" uniqueCount="267">
  <si>
    <t>网页</t>
  </si>
  <si>
    <t>电影1</t>
  </si>
  <si>
    <t>电影2</t>
  </si>
  <si>
    <t>电影3</t>
  </si>
  <si>
    <t>小张</t>
  </si>
  <si>
    <t>数据收集</t>
  </si>
  <si>
    <t>小王</t>
  </si>
  <si>
    <t>片库</t>
  </si>
  <si>
    <t>小明</t>
  </si>
  <si>
    <t>推荐</t>
  </si>
  <si>
    <t>用户播放记录</t>
  </si>
  <si>
    <t>播放记录计算规律</t>
  </si>
  <si>
    <t>x</t>
  </si>
  <si>
    <t>y</t>
  </si>
  <si>
    <t>初始值</t>
  </si>
  <si>
    <t>用户喜欢</t>
  </si>
  <si>
    <t>用户搜索</t>
  </si>
  <si>
    <t>用户不喜欢</t>
  </si>
  <si>
    <t>归0</t>
  </si>
  <si>
    <t>用户观看</t>
  </si>
  <si>
    <t>用户点击</t>
  </si>
  <si>
    <t>项目</t>
  </si>
  <si>
    <t>UserCF</t>
  </si>
  <si>
    <t>ItemCF</t>
  </si>
  <si>
    <t>性能</t>
  </si>
  <si>
    <t>适用于用户少，运算量和用户有关</t>
  </si>
  <si>
    <t>适用于物品少，运算量与物品相关</t>
  </si>
  <si>
    <t>领域</t>
  </si>
  <si>
    <t>时效性高，个性化要求不高</t>
  </si>
  <si>
    <t>物品丰富，个性化要求高</t>
  </si>
  <si>
    <t>实时性</t>
  </si>
  <si>
    <t>不强</t>
  </si>
  <si>
    <t>用户新行为一定导致推荐结果变化</t>
  </si>
  <si>
    <t>相似性矩阵时间</t>
  </si>
  <si>
    <t>欧氏距离</t>
  </si>
  <si>
    <t>曼哈顿</t>
  </si>
  <si>
    <t>切比雪夫</t>
  </si>
  <si>
    <t>闵可夫斯基</t>
  </si>
  <si>
    <t>余弦相似度</t>
  </si>
  <si>
    <t>杰卡德</t>
  </si>
  <si>
    <t>推荐理由</t>
  </si>
  <si>
    <t>理由不足</t>
  </si>
  <si>
    <t>可以根据用户历史记录推荐</t>
  </si>
  <si>
    <t>跨领域性</t>
  </si>
  <si>
    <t>可以跨领域推荐</t>
  </si>
  <si>
    <t>对物品相关性依赖高</t>
  </si>
  <si>
    <t>训练集数量</t>
  </si>
  <si>
    <t>测试集数量</t>
  </si>
  <si>
    <t>片库数据库</t>
  </si>
  <si>
    <t>userId</t>
  </si>
  <si>
    <t>movieId</t>
  </si>
  <si>
    <t>rating</t>
  </si>
  <si>
    <t>真实结果</t>
  </si>
  <si>
    <t>预测结果</t>
  </si>
  <si>
    <t>真</t>
  </si>
  <si>
    <t>假</t>
  </si>
  <si>
    <t>True Positive</t>
  </si>
  <si>
    <t>True Negative</t>
  </si>
  <si>
    <t>False Positive</t>
  </si>
  <si>
    <t>False Negative</t>
  </si>
  <si>
    <t>movie</t>
  </si>
  <si>
    <t>set()</t>
  </si>
  <si>
    <t>movie1</t>
  </si>
  <si>
    <t>user1,user2,user3,user4</t>
  </si>
  <si>
    <t>movie2</t>
  </si>
  <si>
    <t>user2,use3,user4,user5,user6</t>
  </si>
  <si>
    <r>
      <rPr>
        <sz val="12"/>
        <color theme="1"/>
        <rFont val="宋体"/>
        <charset val="134"/>
      </rPr>
      <t>m</t>
    </r>
    <r>
      <rPr>
        <sz val="12"/>
        <color theme="1"/>
        <rFont val="宋体"/>
        <charset val="134"/>
      </rPr>
      <t>ovie3</t>
    </r>
  </si>
  <si>
    <r>
      <rPr>
        <sz val="12"/>
        <color theme="1"/>
        <rFont val="宋体"/>
        <charset val="134"/>
      </rPr>
      <t>u</t>
    </r>
    <r>
      <rPr>
        <sz val="12"/>
        <color theme="1"/>
        <rFont val="宋体"/>
        <charset val="134"/>
      </rPr>
      <t>ser5,user6,user9</t>
    </r>
  </si>
  <si>
    <r>
      <rPr>
        <sz val="12"/>
        <color theme="1"/>
        <rFont val="宋体"/>
        <charset val="134"/>
      </rPr>
      <t>m</t>
    </r>
    <r>
      <rPr>
        <sz val="12"/>
        <color theme="1"/>
        <rFont val="宋体"/>
        <charset val="134"/>
      </rPr>
      <t>ovie4</t>
    </r>
  </si>
  <si>
    <r>
      <rPr>
        <sz val="12"/>
        <color theme="1"/>
        <rFont val="宋体"/>
        <charset val="134"/>
      </rPr>
      <t>u</t>
    </r>
    <r>
      <rPr>
        <sz val="12"/>
        <color theme="1"/>
        <rFont val="宋体"/>
        <charset val="134"/>
      </rPr>
      <t>ser3</t>
    </r>
    <r>
      <rPr>
        <sz val="12"/>
        <color theme="1"/>
        <rFont val="宋体"/>
        <charset val="134"/>
      </rPr>
      <t>,</t>
    </r>
    <r>
      <rPr>
        <sz val="12"/>
        <color theme="1"/>
        <rFont val="宋体"/>
        <charset val="134"/>
      </rPr>
      <t>user6,user7</t>
    </r>
  </si>
  <si>
    <t>[(166, 3.333333333333333), (2607, 3.333333333333333),</t>
  </si>
  <si>
    <t>List()</t>
  </si>
  <si>
    <r>
      <rPr>
        <sz val="12"/>
        <color theme="1"/>
        <rFont val="宋体"/>
        <charset val="134"/>
      </rPr>
      <t>u</t>
    </r>
    <r>
      <rPr>
        <sz val="12"/>
        <color theme="1"/>
        <rFont val="宋体"/>
        <charset val="134"/>
      </rPr>
      <t>ser</t>
    </r>
  </si>
  <si>
    <t xml:space="preserve"> (2769, 3.333333333333333), (3078, 3.333333333333333),</t>
  </si>
  <si>
    <t>user1,user2,user3,user4,0,0,0,0,0</t>
  </si>
  <si>
    <r>
      <rPr>
        <sz val="12"/>
        <color theme="1"/>
        <rFont val="宋体"/>
        <charset val="134"/>
      </rPr>
      <t>u</t>
    </r>
    <r>
      <rPr>
        <sz val="12"/>
        <color theme="1"/>
        <rFont val="宋体"/>
        <charset val="134"/>
      </rPr>
      <t>ser1</t>
    </r>
  </si>
  <si>
    <r>
      <rPr>
        <sz val="12"/>
        <color theme="1"/>
        <rFont val="宋体"/>
        <charset val="134"/>
      </rPr>
      <t>m</t>
    </r>
    <r>
      <rPr>
        <sz val="12"/>
        <color theme="1"/>
        <rFont val="宋体"/>
        <charset val="134"/>
      </rPr>
      <t>ovie1,movie2 ······</t>
    </r>
  </si>
  <si>
    <t xml:space="preserve"> (3747, 3.333333333333333), (3862, 3.333333333333333),</t>
  </si>
  <si>
    <t>0,user2,use3,user4,user5,user6,0,0,0</t>
  </si>
  <si>
    <t xml:space="preserve"> (5347, 3.333333333333333), (5423, 3.333333333333333),</t>
  </si>
  <si>
    <t>0,0,0,0,user5,user6,0,0,user9</t>
  </si>
  <si>
    <t xml:space="preserve"> (5425, 3.333333333333333), (5486, 3.333333333333333),</t>
  </si>
  <si>
    <t>0,0,user3,,0,0,user6,user7,0,0</t>
  </si>
  <si>
    <t xml:space="preserve"> (6335, 3.333333333333333), (7354, 3.333333333333333),</t>
  </si>
  <si>
    <t xml:space="preserve"> (7386, 2.5), (118, 2.5),</t>
  </si>
  <si>
    <t xml:space="preserve"> (521, 2.5), (835, 2.5),</t>
  </si>
  <si>
    <t xml:space="preserve"> (1040, 2.5), (2095, 2.5),</t>
  </si>
  <si>
    <t xml:space="preserve"> (2425, 2.5), (2552, 2.5)]</t>
  </si>
  <si>
    <t>开始时间</t>
  </si>
  <si>
    <t>结束时间</t>
  </si>
  <si>
    <t>用时</t>
  </si>
  <si>
    <t>MAE</t>
  </si>
  <si>
    <t>RMSE</t>
  </si>
  <si>
    <t>精确率</t>
  </si>
  <si>
    <t>召回率</t>
  </si>
  <si>
    <t>[(1089, 78.82580696217214), (1196, 61.282928846791435),</t>
  </si>
  <si>
    <t>[(199, 0.13819095477386933), (242, 0.13819095477386933),</t>
  </si>
  <si>
    <r>
      <rPr>
        <sz val="10.5"/>
        <color rgb="FF000000"/>
        <rFont val="宋体"/>
        <charset val="134"/>
      </rPr>
      <t xml:space="preserve"> </t>
    </r>
    <r>
      <rPr>
        <sz val="10.5"/>
        <color rgb="FF000000"/>
        <rFont val="Times New Roman"/>
        <charset val="134"/>
      </rPr>
      <t>(1210, 57.77731956398587), (1527, 57.641792240098006),</t>
    </r>
  </si>
  <si>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Times New Roman"/>
        <charset val="134"/>
      </rPr>
      <t>(627, 0.13819095477386933), (695, 0.13819095477386933),</t>
    </r>
  </si>
  <si>
    <r>
      <rPr>
        <sz val="10.5"/>
        <color rgb="FF000000"/>
        <rFont val="宋体"/>
        <charset val="134"/>
      </rPr>
      <t xml:space="preserve"> </t>
    </r>
    <r>
      <rPr>
        <sz val="10.5"/>
        <color rgb="FF000000"/>
        <rFont val="Times New Roman"/>
        <charset val="134"/>
      </rPr>
      <t>(2916, 50.21300416057626), (1240, 49.40658980557108),</t>
    </r>
  </si>
  <si>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Times New Roman"/>
        <charset val="134"/>
      </rPr>
      <t>(896, 0.13819095477386933), (1175, 0.13819095477386933),</t>
    </r>
  </si>
  <si>
    <r>
      <rPr>
        <sz val="10.5"/>
        <color rgb="FF000000"/>
        <rFont val="宋体"/>
        <charset val="134"/>
      </rPr>
      <t xml:space="preserve"> </t>
    </r>
    <r>
      <rPr>
        <sz val="10.5"/>
        <color rgb="FF000000"/>
        <rFont val="Times New Roman"/>
        <charset val="134"/>
      </rPr>
      <t>(2918, 48.09092229144081), (2683, 41.613716850034905),</t>
    </r>
  </si>
  <si>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Times New Roman"/>
        <charset val="134"/>
      </rPr>
      <t>(1619, 0.13819095477386933), (1900, 0.13819095477386933),</t>
    </r>
  </si>
  <si>
    <r>
      <rPr>
        <sz val="10.5"/>
        <color rgb="FF000000"/>
        <rFont val="宋体"/>
        <charset val="134"/>
      </rPr>
      <t xml:space="preserve"> </t>
    </r>
    <r>
      <rPr>
        <sz val="10.5"/>
        <color rgb="FF000000"/>
        <rFont val="Times New Roman"/>
        <charset val="134"/>
      </rPr>
      <t>(296, 41.16519846085778), (1682, 40.73998296885274),</t>
    </r>
  </si>
  <si>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Times New Roman"/>
        <charset val="134"/>
      </rPr>
      <t>(1916, 0.13819095477386933), (2275, 0.13819095477386933),</t>
    </r>
  </si>
  <si>
    <r>
      <rPr>
        <sz val="10.5"/>
        <color rgb="FF000000"/>
        <rFont val="宋体"/>
        <charset val="134"/>
      </rPr>
      <t xml:space="preserve"> </t>
    </r>
    <r>
      <rPr>
        <sz val="10.5"/>
        <color rgb="FF000000"/>
        <rFont val="Times New Roman"/>
        <charset val="134"/>
      </rPr>
      <t>(2858, 39.9216220944197), (858, 39.22801247072661),</t>
    </r>
  </si>
  <si>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Times New Roman"/>
        <charset val="134"/>
      </rPr>
      <t>(2333, 0.13819095477386933), (2568, 0.13819095477386933),</t>
    </r>
  </si>
  <si>
    <r>
      <rPr>
        <sz val="10.5"/>
        <color rgb="FF000000"/>
        <rFont val="宋体"/>
        <charset val="134"/>
      </rPr>
      <t xml:space="preserve"> </t>
    </r>
    <r>
      <rPr>
        <sz val="10.5"/>
        <color rgb="FF000000"/>
        <rFont val="Times New Roman"/>
        <charset val="134"/>
      </rPr>
      <t>(2997, 36.45176676147006), (589, 36.39426872679257),</t>
    </r>
  </si>
  <si>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Times New Roman"/>
        <charset val="134"/>
      </rPr>
      <t>(2574, 0.13819095477386933), (3266, 0.13819095477386933),</t>
    </r>
  </si>
  <si>
    <r>
      <rPr>
        <sz val="10.5"/>
        <color rgb="FF000000"/>
        <rFont val="宋体"/>
        <charset val="134"/>
      </rPr>
      <t xml:space="preserve"> </t>
    </r>
    <r>
      <rPr>
        <sz val="10.5"/>
        <color rgb="FF000000"/>
        <rFont val="Times New Roman"/>
        <charset val="134"/>
      </rPr>
      <t>(1097, 36.03207582139306), (1036, 34.97743872861351),</t>
    </r>
  </si>
  <si>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Times New Roman"/>
        <charset val="134"/>
      </rPr>
      <t>(3484, 0.13819095477386933), (3909, 0.13819095477386933),</t>
    </r>
  </si>
  <si>
    <r>
      <rPr>
        <sz val="10.5"/>
        <color rgb="FF000000"/>
        <rFont val="宋体"/>
        <charset val="134"/>
      </rPr>
      <t xml:space="preserve"> </t>
    </r>
    <r>
      <rPr>
        <sz val="10.5"/>
        <color rgb="FF000000"/>
        <rFont val="Times New Roman"/>
        <charset val="134"/>
      </rPr>
      <t>(3033, 34.08231204279323), (1580, 31.63422636389324),</t>
    </r>
  </si>
  <si>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Times New Roman"/>
        <charset val="134"/>
      </rPr>
      <t>(4278, 0.13819095477386933), (4298, 0.13819095477386933),</t>
    </r>
  </si>
  <si>
    <r>
      <rPr>
        <sz val="10.5"/>
        <color rgb="FF000000"/>
        <rFont val="宋体"/>
        <charset val="134"/>
      </rPr>
      <t xml:space="preserve"> </t>
    </r>
    <r>
      <rPr>
        <sz val="10.5"/>
        <color rgb="FF000000"/>
        <rFont val="Times New Roman"/>
        <charset val="134"/>
      </rPr>
      <t>(1129, 30.260999081947112), (2959, 28.552920447178778)]</t>
    </r>
  </si>
  <si>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Times New Roman"/>
        <charset val="134"/>
      </rPr>
      <t>(4562, 0.13819095477386933), (4901, 0.13819095477386933)]</t>
    </r>
  </si>
  <si>
    <t>相似度是比较两个向量（事物 ）的相似程度，通过计算向量之间的夹角距离，距离小，相似度大，距离大，则相似性小。</t>
  </si>
  <si>
    <t>评分</t>
  </si>
  <si>
    <t>电影4</t>
  </si>
  <si>
    <t>电影5</t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</si>
  <si>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ser1</t>
    </r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</si>
  <si>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ser2</t>
    </r>
  </si>
  <si>
    <t>当用户的观看电影数量增加时，二位向量便成为n维向量</t>
  </si>
  <si>
    <t>item1</t>
  </si>
  <si>
    <t>item2</t>
  </si>
  <si>
    <t>user1</t>
  </si>
  <si>
    <t>user2</t>
  </si>
  <si>
    <t>item4</t>
  </si>
  <si>
    <t>item5</t>
  </si>
  <si>
    <t>item6</t>
  </si>
  <si>
    <t>电影</t>
  </si>
  <si>
    <t>item3</t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</si>
  <si>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</si>
  <si>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tem2</t>
    </r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</si>
  <si>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</si>
  <si>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tem4</t>
    </r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</si>
  <si>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</si>
  <si>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tem6</t>
    </r>
  </si>
  <si>
    <t>user3</t>
  </si>
  <si>
    <t>user4</t>
  </si>
  <si>
    <t>user5</t>
  </si>
  <si>
    <t>user6</t>
  </si>
  <si>
    <t>总计</t>
  </si>
  <si>
    <t>杰卡德相似算法，基于项的推荐结果</t>
  </si>
  <si>
    <t>余弦相似算法，基于项的推荐结果</t>
  </si>
  <si>
    <t>杰卡德相似算法，基于用户的推荐结果</t>
  </si>
  <si>
    <t>数据</t>
  </si>
  <si>
    <t>z1</t>
  </si>
  <si>
    <t>z2</t>
  </si>
  <si>
    <t>z3</t>
  </si>
  <si>
    <t>质心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</si>
  <si>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3</t>
    </r>
  </si>
  <si>
    <t>第二次</t>
  </si>
  <si>
    <t>显示层 网站首页</t>
  </si>
  <si>
    <t>管理层</t>
  </si>
  <si>
    <t>业务层 控制层</t>
  </si>
  <si>
    <t>推荐系统</t>
  </si>
  <si>
    <t>mysql</t>
  </si>
  <si>
    <t>mongodb</t>
  </si>
  <si>
    <t>redis缓存数据库</t>
  </si>
  <si>
    <t>https://blog.csdn.net/I_am_BL/article/details/50915182</t>
  </si>
  <si>
    <t>https://www.pianshen.com/article/6355939972/</t>
  </si>
  <si>
    <t>评分预测的预测准确度一般通过均方根误差（RMSE）和平均绝对误差（MAE）计算。</t>
  </si>
  <si>
    <t>对于测试集中的一个用户u和物品i，令rui是用户u对物品i的实际评分，而rui是推荐算法给出的预测评分</t>
  </si>
  <si>
    <t>应用场景：需要用户评分信息，评分信息较多时</t>
  </si>
  <si>
    <t>RMSE(均方根误差)</t>
  </si>
  <si>
    <t>MAE(均方误差)</t>
  </si>
  <si>
    <t>RMSE越小表示误差越小，推荐系统的性能就越好</t>
  </si>
  <si>
    <t>2、MAE(均方误差)</t>
  </si>
  <si>
    <t>3、F1 score(包括recall和precision)</t>
  </si>
  <si>
    <t>应用场景：当没有用户评分信息时，或者评分信息较少</t>
  </si>
  <si>
    <t>举例：</t>
  </si>
  <si>
    <t>（1）recall</t>
  </si>
  <si>
    <t>此时recall=6/10=0.6，recall越大表示包含了越多给用户推荐的商品</t>
  </si>
  <si>
    <t>（2）precision</t>
  </si>
  <si>
    <t>或</t>
  </si>
  <si>
    <t>此时precision=6/50=0.12,precision越大表示了推荐的商品数量越少，即推荐的更精准</t>
  </si>
  <si>
    <t>综合（1）+（2）</t>
  </si>
  <si>
    <t>F的值越大说明推荐系统的性能越好</t>
  </si>
  <si>
    <t>4、A/B testing</t>
  </si>
  <si>
    <t>分组推荐，可以不止是A和B，越多消耗资源越大</t>
  </si>
  <si>
    <t>二、线上评估（应用于商业）</t>
  </si>
  <si>
    <t>1、CTR和CR</t>
  </si>
  <si>
    <t>CTR(点击率Click Through Rate)</t>
  </si>
  <si>
    <t>CR（转化率 Conversion Rate）</t>
  </si>
  <si>
    <t>2、ROI和QA</t>
  </si>
  <si>
    <t>关键在于定义合理的回报和投资，ROI越大推荐系统性能越好</t>
  </si>
  <si>
    <t>当凭借算法评价推荐系统的性能不理想时，可以专门成立一个QA小组来测试推荐系统，根据个人经验判断。</t>
  </si>
  <si>
    <t>混淆矩阵</t>
  </si>
  <si>
    <t>正确</t>
  </si>
  <si>
    <t>TP</t>
  </si>
  <si>
    <t>真真</t>
  </si>
  <si>
    <t>错误</t>
  </si>
  <si>
    <t>FP</t>
  </si>
  <si>
    <t>假真</t>
  </si>
  <si>
    <t>TN</t>
  </si>
  <si>
    <t>真假</t>
  </si>
  <si>
    <t>FN</t>
  </si>
  <si>
    <t>假假</t>
  </si>
  <si>
    <t>准确率</t>
  </si>
  <si>
    <t>真真+假假</t>
  </si>
  <si>
    <t>/</t>
  </si>
  <si>
    <t>真真+假假+真假+假真</t>
  </si>
  <si>
    <t>预测正确</t>
  </si>
  <si>
    <t>ROC</t>
  </si>
  <si>
    <t>AOC</t>
  </si>
  <si>
    <t xml:space="preserve">真真 </t>
  </si>
  <si>
    <t>真真+假真</t>
  </si>
  <si>
    <t>预测为真中的正确的</t>
  </si>
  <si>
    <t>真真+真假</t>
  </si>
  <si>
    <t>真的中多少预测正确</t>
  </si>
  <si>
    <t>F1</t>
  </si>
  <si>
    <t>2*精确率*召回率</t>
  </si>
  <si>
    <t>精确率+召回率</t>
  </si>
  <si>
    <t>真正例率</t>
  </si>
  <si>
    <t>TPR</t>
  </si>
  <si>
    <t>预测正确中的</t>
  </si>
  <si>
    <t>假真例率</t>
  </si>
  <si>
    <t>FPR</t>
  </si>
  <si>
    <t>真假+假真</t>
  </si>
  <si>
    <t>roc 曲线</t>
  </si>
  <si>
    <t>User CF</t>
  </si>
  <si>
    <t>Item CF</t>
  </si>
  <si>
    <t>运算量与用户数量有关</t>
  </si>
  <si>
    <t>运算量与物品数量有关</t>
  </si>
  <si>
    <t>时效性高，个性化低</t>
  </si>
  <si>
    <t>物品丰富，个性化要求</t>
  </si>
  <si>
    <t>不足</t>
  </si>
  <si>
    <t>用户行为变化响应较快</t>
  </si>
  <si>
    <t>冷启动</t>
  </si>
  <si>
    <t>新用户不友好</t>
  </si>
  <si>
    <t>新用户、新物品可以快速加入推荐</t>
  </si>
  <si>
    <t>按照相似用户群体推荐</t>
  </si>
  <si>
    <t>根据用户看过推荐</t>
  </si>
  <si>
    <t>跨领域推荐</t>
  </si>
  <si>
    <t>同类物品推荐</t>
  </si>
  <si>
    <t>核心矩阵</t>
  </si>
  <si>
    <t>用户相似性矩阵</t>
  </si>
  <si>
    <t>物品相似性矩阵</t>
  </si>
  <si>
    <t>movie_user表</t>
  </si>
  <si>
    <t>同现相似算法</t>
  </si>
  <si>
    <t>movie_id</t>
  </si>
  <si>
    <t>user_id(set 不定项，不重复)</t>
  </si>
  <si>
    <t>a</t>
  </si>
  <si>
    <t>b</t>
  </si>
  <si>
    <t>timestamp</t>
  </si>
  <si>
    <t>movie3</t>
  </si>
  <si>
    <t>movie4</t>
  </si>
  <si>
    <t>movie5</t>
  </si>
  <si>
    <t>movie6</t>
  </si>
  <si>
    <t>movie7</t>
  </si>
  <si>
    <t>movie8</t>
  </si>
  <si>
    <t>movie9</t>
  </si>
  <si>
    <t>movie10</t>
  </si>
  <si>
    <t>movie11</t>
  </si>
  <si>
    <t>movie12</t>
  </si>
  <si>
    <t>movie13</t>
  </si>
  <si>
    <t>movie14</t>
  </si>
  <si>
    <t>eucledian_distance</t>
  </si>
  <si>
    <t>manhattan_distance</t>
  </si>
  <si>
    <t>minkowski_distance</t>
  </si>
  <si>
    <t>p=4</t>
  </si>
  <si>
    <t>chebyshev_distance</t>
  </si>
  <si>
    <t>cosine_similarity</t>
  </si>
  <si>
    <t>jaccard_similarity</t>
  </si>
  <si>
    <t>...</t>
  </si>
  <si>
    <t>A</t>
  </si>
  <si>
    <t>B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</si>
</sst>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9"/>
      <color rgb="FF000000"/>
      <name val="Consolas"/>
      <charset val="134"/>
    </font>
    <font>
      <sz val="9"/>
      <color rgb="FF000000"/>
      <name val="Consolas"/>
      <charset val="134"/>
    </font>
    <font>
      <sz val="12"/>
      <color rgb="FF000000"/>
      <name val="Consolas"/>
      <charset val="134"/>
    </font>
    <font>
      <b/>
      <sz val="11"/>
      <color theme="1"/>
      <name val="宋体"/>
      <charset val="134"/>
      <scheme val="minor"/>
    </font>
    <font>
      <sz val="12"/>
      <color rgb="FF4F4F4F"/>
      <name val="Arial"/>
      <charset val="134"/>
    </font>
    <font>
      <sz val="12"/>
      <color rgb="FF4D4D4D"/>
      <name val="Arial"/>
      <charset val="134"/>
    </font>
    <font>
      <b/>
      <sz val="16.5"/>
      <color rgb="FF4F4F4F"/>
      <name val="Arial"/>
      <charset val="134"/>
    </font>
    <font>
      <sz val="10.5"/>
      <color rgb="FF000000"/>
      <name val="Courier New"/>
      <charset val="134"/>
    </font>
    <font>
      <sz val="10"/>
      <color theme="1"/>
      <name val="宋体"/>
      <charset val="134"/>
    </font>
    <font>
      <sz val="11"/>
      <color rgb="FF000000"/>
      <name val="宋体"/>
      <charset val="134"/>
    </font>
    <font>
      <sz val="10.5"/>
      <color rgb="FF000000"/>
      <name val="Times New Roman"/>
      <charset val="134"/>
    </font>
    <font>
      <sz val="10.5"/>
      <color rgb="FF000000"/>
      <name val="宋体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</font>
    <font>
      <sz val="10.5"/>
      <color theme="1"/>
      <name val="Times New Roman"/>
      <charset val="134"/>
    </font>
    <font>
      <sz val="10.5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2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4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3" borderId="20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17" borderId="24" applyNumberFormat="0" applyAlignment="0" applyProtection="0">
      <alignment vertical="center"/>
    </xf>
    <xf numFmtId="0" fontId="20" fillId="17" borderId="19" applyNumberFormat="0" applyAlignment="0" applyProtection="0">
      <alignment vertical="center"/>
    </xf>
    <xf numFmtId="0" fontId="33" fillId="28" borderId="25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Border="1" applyAlignment="1">
      <alignment horizontal="right" vertical="center"/>
    </xf>
    <xf numFmtId="0" fontId="0" fillId="3" borderId="0" xfId="0" applyFill="1">
      <alignment vertical="center"/>
    </xf>
    <xf numFmtId="0" fontId="0" fillId="3" borderId="4" xfId="0" applyFill="1" applyBorder="1">
      <alignment vertical="center"/>
    </xf>
    <xf numFmtId="0" fontId="1" fillId="4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0" fillId="4" borderId="0" xfId="0" applyFill="1">
      <alignment vertical="center"/>
    </xf>
    <xf numFmtId="0" fontId="0" fillId="3" borderId="0" xfId="0" applyFill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1" fillId="4" borderId="0" xfId="0" applyFont="1" applyFill="1" applyAlignment="1">
      <alignment horizontal="righ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4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right" vertical="top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top" wrapText="1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8" fillId="0" borderId="4" xfId="0" applyFont="1" applyBorder="1" applyAlignment="1">
      <alignment horizontal="left" vertical="center"/>
    </xf>
    <xf numFmtId="0" fontId="0" fillId="3" borderId="0" xfId="0" applyFill="1" applyBorder="1">
      <alignment vertical="center"/>
    </xf>
    <xf numFmtId="0" fontId="0" fillId="0" borderId="10" xfId="0" applyBorder="1">
      <alignment vertical="center"/>
    </xf>
    <xf numFmtId="0" fontId="9" fillId="0" borderId="10" xfId="0" applyFont="1" applyBorder="1" applyAlignment="1">
      <alignment horizontal="center" vertical="top" wrapText="1" indent="2"/>
    </xf>
    <xf numFmtId="0" fontId="9" fillId="0" borderId="11" xfId="0" applyFont="1" applyBorder="1" applyAlignment="1">
      <alignment horizontal="center" vertical="top" wrapText="1" indent="2"/>
    </xf>
    <xf numFmtId="0" fontId="9" fillId="0" borderId="12" xfId="0" applyFont="1" applyBorder="1" applyAlignment="1">
      <alignment horizontal="center" vertical="top" wrapText="1" indent="2"/>
    </xf>
    <xf numFmtId="0" fontId="9" fillId="0" borderId="13" xfId="0" applyFont="1" applyBorder="1" applyAlignment="1">
      <alignment horizontal="center" vertical="top" wrapText="1" indent="2"/>
    </xf>
    <xf numFmtId="0" fontId="8" fillId="0" borderId="0" xfId="0" applyFont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3" xfId="0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8" borderId="4" xfId="0" applyFill="1" applyBorder="1" applyAlignment="1">
      <alignment horizontal="center" vertical="center" wrapText="1"/>
    </xf>
    <xf numFmtId="0" fontId="0" fillId="8" borderId="13" xfId="0" applyFill="1" applyBorder="1">
      <alignment vertical="center"/>
    </xf>
    <xf numFmtId="0" fontId="0" fillId="8" borderId="12" xfId="0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1" fillId="0" borderId="14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0" fillId="3" borderId="0" xfId="0" applyFont="1" applyFill="1" applyAlignment="1">
      <alignment horizontal="center" vertical="center"/>
    </xf>
    <xf numFmtId="0" fontId="13" fillId="3" borderId="0" xfId="0" applyNumberFormat="1" applyFont="1" applyFill="1" applyBorder="1" applyAlignment="1" applyProtection="1">
      <alignment vertical="center"/>
    </xf>
    <xf numFmtId="0" fontId="0" fillId="3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13" fillId="3" borderId="4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47" fontId="11" fillId="0" borderId="0" xfId="0" applyNumberFormat="1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 indent="2"/>
    </xf>
    <xf numFmtId="0" fontId="0" fillId="5" borderId="4" xfId="0" applyFont="1" applyFill="1" applyBorder="1" applyAlignment="1">
      <alignment horizontal="center" vertical="center"/>
    </xf>
    <xf numFmtId="0" fontId="0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1" fillId="4" borderId="9" xfId="0" applyFont="1" applyFill="1" applyBorder="1" applyAlignment="1">
      <alignment horizontal="right" vertical="center" wrapText="1"/>
    </xf>
    <xf numFmtId="0" fontId="1" fillId="4" borderId="4" xfId="0" applyFont="1" applyFill="1" applyBorder="1" applyAlignment="1">
      <alignment horizontal="right" vertical="center" wrapText="1"/>
    </xf>
    <xf numFmtId="0" fontId="1" fillId="4" borderId="7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0" fillId="4" borderId="7" xfId="0" applyFill="1" applyBorder="1">
      <alignment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4" fillId="0" borderId="12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47" fontId="15" fillId="0" borderId="11" xfId="0" applyNumberFormat="1" applyFont="1" applyBorder="1" applyAlignment="1">
      <alignment horizontal="left" vertical="top" wrapText="1"/>
    </xf>
    <xf numFmtId="47" fontId="15" fillId="0" borderId="13" xfId="0" applyNumberFormat="1" applyFont="1" applyBorder="1" applyAlignment="1">
      <alignment horizontal="left" vertical="top" wrapText="1"/>
    </xf>
    <xf numFmtId="0" fontId="15" fillId="0" borderId="12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47" fontId="11" fillId="0" borderId="11" xfId="0" applyNumberFormat="1" applyFont="1" applyBorder="1" applyAlignment="1">
      <alignment horizontal="left" vertical="top" wrapText="1"/>
    </xf>
    <xf numFmtId="47" fontId="11" fillId="0" borderId="13" xfId="0" applyNumberFormat="1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NULL" TargetMode="External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2.vml.rels><?xml version="1.0" encoding="UTF-8" standalone="yes"?>
<Relationships xmlns="http://schemas.openxmlformats.org/package/2006/relationships"><Relationship Id="rId4" Type="http://schemas.openxmlformats.org/officeDocument/2006/relationships/image" Target="../media/image15.wmf"/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23</xdr:row>
      <xdr:rowOff>0</xdr:rowOff>
    </xdr:from>
    <xdr:to>
      <xdr:col>14</xdr:col>
      <xdr:colOff>304800</xdr:colOff>
      <xdr:row>24</xdr:row>
      <xdr:rowOff>121920</xdr:rowOff>
    </xdr:to>
    <xdr:sp>
      <xdr:nvSpPr>
        <xdr:cNvPr id="1025" name="AutoShape 1" descr="data:image/png;base64,iVBORw0KGgoAAAANSUhEUgAAAXoAAAD8CAYAAAB5Pm/hAAAABHNCSVQICAgIfAhkiAAAAAlwSFlz%0AAAALEgAACxIB0t1+/AAAIABJREFUeJzt3Xd8VGXa//HPlU5CDRAgkBA6hIQaAthFlCYi6LpYcUVR%0A12fbb5+lrLp2RVdd3V1FUXSxF7qKomBXWkBIDwRCSQhJIKSQnpn798eZfZ48rkggmZzMzPV+vXhl%0A5sxM5rpD8s3Jfe5zHTHGoJRSynv52V2AUkop99KgV0opL6dBr5RSXk6DXimlvJwGvVJKeTkNeqWU%0A8nIa9Eop5eU06JVSystp0CullJcLsLsAgC5dupiYmBi7y1BKKY+yY8eOY8aYrqd7XqsI+piYGJKS%0AkuwuQymlPIqIHGzM83TqRimlvJwGvVJKeTkNeqWU8nIa9Eop5eU06JVSysudNuhFJEREtonIbhFJ%0AE5EHXNvDReQzEdnr+tipwWsWiUi2iGSJyCR3DkAppdTPa8wefQ0wwRgzHBgBTBaRccBCYJMxZgCw%0AyXUfEYkFZgNDgcnA8yLi747ilVJKnd5pg95YTrruBrr+GWAGsNy1fTlwpev2DOAdY0yNMSYHyAYS%0Am7VqpZTycMYY3t1+iI3pBW5/r0bN0YuIv4jsAgqBz4wxW4Fuxph811OOAt1ct3sChxu8PNe17cef%0Ac56IJIlIUlFR0VkPQCmlPM2h45Vc//JWFqxMYc2uPLe/X6POjDXGOIARItIRWC0icT963IjIGV1l%0A3BizFFgKkJCQoFcoV0p5PYfT8Op3OTz5aRYBfn48MjOOa8dEu/19z6gFgjGmRES+wJp7LxCRHsaY%0AfBHpgbW3D5AHRDV4WS/XNqWU8llZR8tZsDKZXYdLmDA4gkdmxtGjQ5sWee/GrLrp6tqTR0TaAJcC%0AmcA6YI7raXOAta7b64DZIhIsIn2AAcC25i5cKaU8QW29k2c27uHyf3zDoeJKnp09gmVzElos5KFx%0Ae/Q9gOWulTN+wHvGmA9FZDPwnojMBQ4C1wAYY9JE5D0gHagH7nJN/SillE/ZfbiE+SuSySooZ/rw%0ASO6fHkvntsEtXocYY//0eEJCgtHulUopb1FV6+Dpz7JY9m0OEe1CePjKOCbGdjv9C8+QiOwwxiSc%0A7nmtok2xUkp5i837jrNwVTIHj1dy3dhoFk4ZTPuQQFtr0qBXSqlmUFZdx2PrM3l72yF6dw7lrdvG%0Ack6/LnaXBWjQK6VUk23KKODu1akUllcz74K+/GHiQNoEtZ6GABr0Sil1lo6frOGBD9JZt/sIg7u3%0A48UbRzM8qqPdZf0HDXqllDpDxhjW7T7CAx+kU15dxx8mDuTOi/oRFNA6GwJr0Cul1BnIL63intWp%0AbMosZERUR564ehgDu7Wzu6yfpUGvlFKN4HQa3tl+mMfWZ1DndHLPtCH86tw++PuJ3aWdlga9Ukqd%0AxoFjFSxclcyW/cWc068zi2cNI7pzqN1lNZoGvVJKnUK9w8kr3+Xw1Kd7CArw4/Gr4rkmIQqR1r8X%0A35AGvVJK/YTMo2XMX5FMcm4pl8Z24+Er4+jWPsTuss6KBr1SSjVQU+/guS/28fwX2XRoE8g/rxvJ%0AtPgeHrcX35AGvVJKuew8dIIFK5LZW3iSmSN78pfLY+kUFmR3WU2mQa+U8nmVtfU89ekeXvkuh+7t%0AQ3j15jFcPDjC7rKajQa9UsqnfZd9jIWrkjlcXMWN43ozf/Ig2tnchKy5adArpXxSaVUdj63P4J3t%0Ah+nTJYx3541jbN/OdpflFhr0Simf82naUe5Zk8rxilruuLAfv584gJDA1tOErLlp0CulfMaxkzXc%0Avy6ND5PzGdKjPcvmjCG+Vwe7y3I7DXqllNczxrBmVx4PfJBOZY2D/75sILdf2I9A/9bZhKy5adAr%0ApbzakZIq7l6dwhdZRYyKtpqQ9Y9o3U3ImpsGvVLKKzmdhje3HeLxjzNxOA33TY/lpvExHtGErLlp%0A0CulvE7OsQoWrExmW04x5/XvwmOz4okK95wmZM1Ng14p5TXqHU5e/jaHv322h+AAP564ehi/GN3L%0Ao9sXNAcNeqWUV0g/Usb8lbtJzStj0tBuPDQjjggPbULW3DTolVIerabewT8/z2bJl/voGBrIc9eN%0AYmp8d5/fi2/otGuLRCRKRL4QkXQRSROR37m23y8ieSKyy/VvaoPXLBKRbBHJEpFJ7hyAUsp37ThY%0AzNRnv+Efn2czY0RPPvvDhUwb5tmdJt2hMXv09cAfjTE7RaQdsENEPnM99jdjzJMNnywiscBsYCgQ%0ACWwUkYHGGEdzFq6U8l0VNfX8dUMWyzcfILJDG5bfksiFA7vaXVarddqgN8bkA/mu2+UikgH0/JmX%0AzADeMcbUADkikg0kApuboV6llI/7ek8Ri1alkFdSxZzxvfnT5MG0DdZZ6J9zRqeFiUgMMBLY6tr0%0AGxFJFpFXRKSTa1tP4HCDl+XyE78YRGSeiCSJSFJRUdEZF66U8i2llXX89/u7uemVbQQH+vH+HeN5%0AYEachnwjNDroRaQtsBL4vTGmDFgC9AVGYO3xP3Umb2yMWWqMSTDGJHTtqn9yKaVO7ZPUfCb+7StW%0A/5DHry/qx/rfns+YmHC7y/IYjfpVKCKBWCH/pjFmFYAxpqDB4y8BH7ru5gFRDV7ey7VNKaXOSGF5%0ANfetTePj1KPE9mjPqzePIa6n9zcha26nDXqxDl8vAzKMMU832N7DNX8PMBNIdd1eB7wlIk9jHYwd%0AAGxr1qqVUl7NGMPKnXk89GE6VXUO5k8exG3n9/WZJmTNrTF79OcCNwIpIrLLte3PwLUiMgIwwAHg%0AdgBjTJqIvAekY63YuUtX3CilGiv3RCV/Xp3K13uKSOjdicVXDaN/RFu7y/JojVl18y3wU4tS1//M%0Aax4BHmlCXUopH+N0Gl7fcpDHP8lEgAdnDOWGsb3x88EmZM1ND1crpWy3r+gkC1Ykk3TwBBcM7Mqj%0AM+Po1cl3m5A1Nw16pZRt6hxOln69n2c37aVNoD9P/WI4s0b11DNbm5kGvVLKFql5pcxfkUx6fhlT%0A47tz/xVDiWinTcjcQYNeKdWiquscPLtpL0u/3k94WBAv3DCKyXE97C7Lq2nQK6VazPYDxSxYkcz+%0AYxX8YnQv7pkWS4fQQLvL8noa9EoptztZU88Tn2Ty2uaD9OrUhtfnJnL+AD0jvqVo0Cul3OrLrELu%0AXp3KkdIqbj4nhj9NGkSY9qdpUfrVVkq5xYmKWh76KJ1VO/Po1zWMFXeMZ3Rv7U9jBw16pVSzMsbw%0AcepR/rI2lZLKOn4zoT//NaE/wQH+dpfmszTolVLNprCsmnvXprIhrYD4nh147ZaxxEa2t7ssn6dB%0Ar5RqMmMM7+/I5eEP06mpd7JwymBuPa8PAdqErFXQoFdKNcnh4koWrUrh2+xjJPYJZ/GsePp21SZk%0ArYkGvVLqrDichtc2H+CJT7Lw9xMevjKO6xKjtQlZK6RBr5Q6Y9mF5cxfkczOQyVcNKgrj86MJ7Jj%0AG7vLUqegQa+UarQ6h5MXv9rH3zdlExbsz99+OZwrR2gTstZOg14p1SgpuaX8acVuMo+Wc/mwHtx/%0AxVC6tA22uyzVCBr0SqmfVV3n4G8b9/DS1/vp0jaYpTeO5rKh3e0uS50BDXql1Clt3X+chatSyDlW%0AwewxUSyaOoQObbQJmafRoFdK/Yfy6joe/ySTN7YcIiq8DW/eOpZz+3exuyx1ljTolVL/xxeZhfx5%0AdQoFZdXcel4f/t9lAwkN0qjwZPq/p5QCoLiilgc/SGPNriMMiGjL83eew8joTnaXpZqBBr1SPs4Y%0AwwfJ+TywLo2y6jp+d8kAfn1xP21C5kU06JXyYUdLq7lnTSobMwoY3qsDj189lsHdtQmZtzlt0ItI%0AFPAa0A0wwFJjzLMiEg68C8QAB4BrjDEnXK9ZBMwFHMBvjTEb3FK9UuqsGGN4Z/thHv0ogzqnk7un%0ADuGW8/rgr+0LvFJj9ujrgT8aY3aKSDtgh4h8BtwMbDLGLBaRhcBCYIGIxAKzgaFAJLBRRAYaYxzu%0AGYJS6kwcPF7BwpUpbN5/nHF9w1k8axgxXcLsLku50WmD3hiTD+S7bpeLSAbQE5gBXOR62nLgS2CB%0Aa/s7xpgaIEdEsoFEYHNzF6+UajyH0/Dqdzk8+WkWgX5+PDYrnl8mRGkTMh9wRnP0IhIDjAS2At1c%0AvwQAjmJN7YD1S2BLg5flurYppWySdbSc+SuT2X24hEsGR/DwzDh6dNAmZLYqy4ekZdAhCkbPcetb%0ANTroRaQtsBL4vTGmrGETI2OMERFzJm8sIvOAeQDR0dFn8lKlVCPV1jt5/stsnvsim3Yhgfz92pFM%0AH9ZDm5DZKXcHbF0CaavB6YAxc93+lo0KehEJxAr5N40xq1ybC0SkhzEmX0R6AIWu7XlAVIOX93Jt%0A+z+MMUuBpQAJCQln9EtCKXV6uw6XsGBFMlkF5cwYEcl904cSHhZkd1m+yVEH6Wth6wuQux2C20Pi%0APEi8DcL7uv3tG7PqRoBlQIYx5ukGD60D5gCLXR/XNtj+log8jXUwdgCwrTmLVkqdWlWtg6c/y2LZ%0AtzlEtAth2ZwELhnS7fQvVM2v4hjs+BdsXwblRyC8H0x5AkZcB8HtWqyMxuzRnwvcCKSIyC7Xtj9j%0ABfx7IjIXOAhcA2CMSROR94B0rBU7d+mKG6Vaxvf7jrFwZQqHiiu5NjGaRVMH0z5Em5C1uKOp1vRM%0A8vvgqIG+F8P0Z6D/peDX8tfRbcyqm2+BU03oXXKK1zwCPNKEupRSZ6Csuo7H1mfy9rZD9O4cytu3%0AjWN8v852l+VbnA7IWg9bXoCD30JgKIy8HhJvh4jBtpamZ8Yq5eE2phdw95oUisprmHdBX/4wcSBt%0AgrR9QYupKoEfXodtS6HkkLWK5tIHYdRN0KZ19ArSoFfKQx0/WcMDH6SzbvcRBndvx9IbExge1dHu%0AsnxH0R7r4Orut6GuEqLPgcsehkHTwL91RWvrqkYpdVrGGNbtPsL969I4WVPPHyYO5M6L+hEU0PJz%0Avz7H6YR9m2DLEuujfxDE/wLG3g49httd3Slp0CvlQfJLq7hndSqbMgsZEdWRJ64exsBuLbd6w2fV%0AnLT23Le+CMf3QttucPHdMPpX0Lar3dWdlga9Uh7A6TS8vf0Qj63PxOE03Ht5LDefE6NNyNytOAe2%0AvWTNwdeUQc/RMOtliJ0BAZ5zToIGvVKtXM6xChauTGZrTjHn9u/MYzOHEd051O6yvJcxcOAba/VM%0A1nrw87eCfeydEDXG7urOiga9Uq1UvcPJK9/l8NSnewgK8OPxq+K5JiFK2xe4S10VpLxvTc8UpEKb%0AcDj//8GYW6F9pN3VNYkGvVKtUEZ+GQtWJpOcW8qlsd14+Mo4urUPsbss71R2BLa/DEmvQlUxRAyF%0AK/5hHWQN9I7Gbxr0SrUiNfUOnvs8m+e/3EfH0ECeu24UU+O76158czPG6jmzZQlkrLNOdho8Dcbe%0AATHngZd9vTXolWoldh46wYIVyewtPMmskT259/JYOmkTsuZVXwvpa6yAP7ITgjtY4Z54G3SKsbs6%0At9GgV8pmlbX1PLlhD69+n0OP9iG8evMYLh4cYXdZ3uVkESS9YvV/P1kAnfvD1Cdh+LUQ3Nbu6txO%0Ag14pG32XfYyFq5I5XFzFjeN6M3/yINppE7Lmk7/bWj2TugIctdB/Iox9HvpNsKW5mF006JWyQWlV%0AHY9+lMG7SYfp0yWMd+eNY2xfbULWLBz1kPWRFfCHvofAMKvvTOLt0HWg3dXZQoNeqRb2adpR7lmT%0AyvGKWu64sB+/nziAkEBtQtZkVSdg52vWCU6lh6FjNFz2CIy8Adr4dg8gDXqlWkhReQ33f5DGR8n5%0ADO7ejmVzxhDfq4PdZXm+wkyruVjyu1ZzsZjzYfJiGDTFOtlJadAr5W7GGNbsyuOBD9KprHHw35cN%0A5PYL+xHo7ztzxM3O6YTsz6zVM/u/AP9gGHaNtYKme5zd1bU6GvRKuVFeSRV3r07hy6wiRkVbTcj6%0AR2gTsrNWUw4/vAnbXoTi/dCuB0y412ouFqbHOE5Fg14pN3A6DW9uPcjijzNxGrhveiw3jdcmZGet%0AeD9sXQo/vAG15dBrjNU9MnYG+OsqpdPRoFeqme0rOsmilSlsO1DMef278NiseKLCtQnZGTMGcr6y%0AVs/s+QT8AmDoTGt6ptdou6vzKBr0SjWTeoeTpd/s55mNewkJ8OOJq4fxi9G9tH3BmaqttA6sbn0R%0AijIgtAtc8CcYMxfadbe7Oo+kQa9UM0g7UsqClcmk5pUxeWh3HpwxlAhtQnZmSnOtpZE7l1tLJbvH%0Aw4znIe4qCNSvZVNo0CvVBNV1Dv7x+V5e+Go/nUKDWHL9KKbE97C7LM9hDBzaAluXQMaHgIHBl8O4%0AOyF6vNc1F7OLBr1SZynpQDHzVyazv6iCq0b14t7Lh9AxVJuQNUp9DaSusgI+fzeEdIDxd1nNxTpG%0A212d19GgV+oMVdTU89cNWSzffIDIDm147ZZELhjY+q8b2iqUF7iai70CFYXQZRBMexqGz4agMLur%0A81qnDXoReQW4HCg0xsS5tt0P3AYUuZ72Z2PMetdji4C5gAP4rTFmgxvqVsoWX+8pYtGqFI6UVjFn%0AfAx/mjSIsGDdXzqtvJ3WwdXUleCsgwGTYNwd0PdinZ5pAY35Dv0X8E/gtR9t/5sx5smGG0QkFpgN%0ADAUigY0iMtAY42iGWpWyTUllLQ9/lMGKHbn07RrG+7ePJyEm3O6yWjdHHWR8YLUnOLwVgtpCwi0w%0A9nbo3M/u6nzKaYPeGPO1iMQ08vPNAN4xxtQAOSKSDSQCm8+6QqVs9nFKPveuTeNEZS2/vqgfv71E%0Am5D9rMpi2PEqbF8GZXnWBT0mPQYjr7fm4lWLa8rfnL8RkZuAJOCPxpgTQE9gS4Pn5Lq2KeVxCsur%0AuW9tGh+nHmVoZHuW3zKGoZEaVKdUkG4dXE1+D+qroc+FMO0pGHCZNhez2dkG/RLgIcC4Pj4F3HIm%0An0BE5gHzAKKj9Si7aj2MMazYkcvDH2VQVedg/uRB3HZ+X21C9lOcDtizwQr4nK8hIASG/dI6e7Vb%0ArN3VKZezCnpjTMG/b4vIS8CHrrt5QFSDp/Zybfupz7EUWAqQkJBgzqYOpZrb4eJK7l6Tytd7ihgT%0A04nFVw2jX1fvv9TcGasu/d/mYicOQPuecMl9MPpmCNVjF63NWQW9iPQwxuS77s4EUl231wFvicjT%0AWAdjBwDbmlylUm7mdBpe23yAJzZkIcADVwzlxnG98dMmZP/XsWwr3He9BbUnIWocTLwfBk8Hf119%0A1Fo1Znnl28BFQBcRyQXuAy4SkRFYUzcHgNsBjDFpIvIekA7UA3fpihvV2mUXnmThymSSDp7ggoFd%0AeXRmHL06aROy/2EM7PvcWj2z91PwC7TaEoy7AyJH2l2dagQxxv5Zk4SEBJOUlGR3GcrH1DmcLP16%0AP89u3EubIH/+cnkss0b11CZk/1ZbAbvfttoDH8uCsAirsdjoX0G7bnZXpwAR2WGMSTjd8/RvLeWT%0AUvNKmb8imfT8MqbGd+eBK+Lo2i7Y7rJah5JDsG2pdf3V6lLoMQJmvmi1CA7Qr5En0qBXPqW6zsHf%0AN+3lxa/3Ex4WxAs3jGJynDYhwxg4+L21eibzI0Ag9gpr9UzUWD171cNp0Cufsf1AMQtWJLP/WAXX%0AJPTi7qmxdAj18asT1VVbbQm2LoGjKdCmE5z7OxhzK3ToZXd1qplo0Cuvd7Kmnic+yeS1zQfp1akN%0Ab8wdy3kDuthdlr3K8iFpGSS9CpXHoOsQmP4sxF8DQXog2tto0Cuv9mVWIXevTuVIaRW3nNuHP142%0A0LebkOXusPbe01ZbJzsNnGytnulzoU7PeDEf/o5X3uxERS0PfZTOqp159I9oy4o7zmF07052l2UP%0ARx2kr4UtSyAvCYLawZjbYOw8CO9rd3WqBWjQK69ijOHj1KP8ZW0qJZV1/HZCf+6a0J/gAB/stVJx%0A7H+bi5XnQ3g/mPIEjLgOgtvZXZ1qQRr0ymsUllVz79pUNqQVEN+zA6/dMpbYyPZ2l9XyjqZYJzcl%0Avw+OGug3Aab/HfpPBD/t1+OLNOiVxzPG8H5SLg99lE5tvZNFUwYz97w+BPhSEzKnA7LWw5YX4OC3%0AEBhqtQVOvB0iBttdnbKZBr3yaIeLK1m0KoVvs4+R2CecxbPi6etLTciqSuCH160TnEoOQYcouPRB%0AGHWTtVRSKTTolYdyOA3Lvz/AXzdk4e8nPHxlHNclRvtOE7KiPdb0zO63oa4Sos+Byx6GQdO0uZj6%0AD/odoTzO3oJyFqxMZuehEi4e1JVHZsYT2bGN3WW5n9MJ+zZZq2f2bQL/IIj/hXVpvh7D7a5OtWIa%0A9Mpj1DmcvPDlPv7xeTZhwf4888sRzBgR6f1NyGpOupqLvQjH90LbbnDx3VZzsbZd7a5OeQANeuUR%0AknNLmL8imcyj5UwfHsl902Pp0tbLG2wV58C2l6w5+Joy6DkaZr0MsTMgIMju6pQH0aBXrVp1nYO/%0AfbaHl77ZT9d2wbx0UwKXxnpxi1xj4MA31uqZrPXWtVZjZ8DYOyFqjN3VKQ+lQa9arS37j7NwZTIH%0AjldybWIUC6cMoUMbL21CVldlXVR764tQmAahneH8P1r939tH2l2d8nAa9KrVKa+uY/HHmby59RDR%0A4aG8detYzunvpU3ISvNg+8uw419QVQzd4uCKf0L81RDoAweYVYvQoFetyueZBdy9OpWjZdXcel4f%0A/t9lAwkN8rJvU2Mgd7u1eiZ9LWBg0FQYdyf0Plebi6lm52U/QcpTFVfU8uAHaazZdYSB3dry/PXn%0AMDLay074qa+F9DVWwB/ZCcEdrHBPnAedettdnfJiGvTKVsYYPkzO5751aZRX1/G7SwZw18X9CQrw%0AovYFJwutvu9Jy+BkAXQeAFOfhOHXQrAPncWrbKNBr2xztLSae9aksjGjgOG9OvD41WMZ3N2LmpDl%0A77ZWz6SuAEct9L/U6v3ed4I2F1MtSoNetThjDO9sP8yjH2VQ53Ryz7Qh/OrcPvh7Q/sCRz1kfmi1%0AJzi0GQLDYNQc6+zVLgPsrk75KA161aIOHq9g4coUNu8/zvi+nVl8VTy9O4fZXVbTVRbDztesFTSl%0Ah6Fjb5j0KIy4Htp0tLs65eM06FWLcDgNr36Xw5OfZhHo58djs+KZPSbK89sXFGa6er+/azUXizkf%0ApjxuXaLPzwcvdqJapdMGvYi8AlwOFBpj4lzbwoF3gRjgAHCNMeaE67FFwFzAAfzWGLPBLZUrj5F1%0AtJz5K5PZfbiEiUMiePjKeLp3CLG7rLPndMLeT62A3/8FBIS4movdAd3j7K5Oqf/QmD36fwH/BF5r%0AsG0hsMkYs1hEFrruLxCRWGA2MBSIBDaKyEBjjKN5y1aeoLbeyfNfZvPcF9m0Cwnk79eOZPqwHp67%0AF19dBrvegm0vQvF+aBcJl/wFRt0MYZ3trk6pUzpt0BtjvhaRmB9tngFc5Lq9HPgSWODa/o4xpgbI%0AEZFsIBHY3DzlKk+x63AJC1Ykk1VQzowRkdw3fSjhYR7aiOv4PuvCHj+8CbXl0CsRJtwDQ64Afy9t%0AyaC8ytnO0XczxuS7bh8F/t1lqiewpcHzcl3blI+oqnXw9GdZLPs2h4h2ISybk8AlQzywCZkxsP9L%0Aa3pmzwbwC4ChM63lkT1H212dUmekyQdjjTFGRMyZvk5E5gHzAKKjo5tahmoFvt93jIUrUzhUXMl1%0AY6NZOGUw7UM8bI+3ttI6sLr1RSjKgLCucOF8SLgF2nW3uzqlzsrZBn2BiPQwxuSLSA+g0LU9D4hq%0A8Lxerm3/wRizFFgKkJCQcMa/KFTrUVZdx2PrM3h722F6dw7l7dvGMb6fh81ZlxyG7S/BjuVQXQLd%0Ah8GVS2DoLAj04APHSnH2Qb8OmAMsdn1c22D7WyLyNNbB2AHAtqYWqVqvjekF3L0mhaLyGm6/oC+/%0AnziQNkEesqzQGDi0BbYugYwPAQODL7f6z0SP1+Ziyms0Znnl21gHXruISC5wH1bAvycic4GDwDUA%0Axpg0EXkPSAfqgbt0xY13Onayhgc+SOeD3UcY3L0dL92UwLBeHnJiUH0NpK6yAj5/N4R0hHP+C8bc%0ACh11GlF5HzHG/lmThIQEk5SUZHcZqhGMMazddYQHPkjjZE09v5kwgDsu7OcZTcjKC6zGYkmvQEUR%0AdBlkHVwd9ksI8oKzc5XPEZEdxpiE0z1Pz4xVjXakpIp71qTyeWYhI6I68sTVwxjYrZ3dZZ1e3k5r%0A9UzqKnDWwYBJruZiF+v0jPIJGvTqtJxOw1vbDrH440wcTsO9l8dy8zkxrbsJmaMOMj6wAv7wVghq%0Aa12WL3EedO5nd3VKtSgNevWzco5VsHBlMltzijm3f2cemzmM6M6hdpd1apXFsONV2L4MyvKgUx+Y%0A9BiMvB5COthdnVK20KBXP6ne4WTZtzk8/dkeggL8eOKqYfwioVfrbV9QkG4dXE1+D+qroc+FMO0p%0AGHCZNhdTPk+DXv2HjPwyFqxMJjm3lEtju/HwlXF0a98K15I7HdZZq1uXQM7XENAGhs+2motFDLG7%0AOqVaDQ169T9q6h0893k2z3+5j46hgfzzupFMi2+FTciqS+GHN6z+MycOQPteMPF+6wIfoeE2F6dU%0A66NBrwDYeegEC1Yks7fwJLNG9eTeabF0am1NyI5lW50jd70FtSetk5omPmCd5OSv38pKnYr+dPi4%0Aytp6ntywh1e/z6FH+xBe/dUYLh4UYXdZ/8sY2Pe5tXpm76fgHwRxV1mX5oscaXd1SnkEDXof9u3e%0AYyxclUzuiSpuGt+b+ZMH0za4lXxL1FbA7ret5mLH9kBYBFy0yGou1rYV/SJSygO0kp9q1ZJKq+p4%0A5KN03kvKpW+XMN67fTyJfVrJ3HbJIWvufedr1lx85EiYudRqERzQyqaSlPIQGvQ+ZkPaUe5dk8rx%0AilruvKgfv7tkACGBNi8/NAYOfmdNz2R+BAjEXgFj74SoRD17Vakm0qD3EUXlNdy/Lo2PUvKJ7dGe%0AV24eQ1yAglfyAAAPUUlEQVRPm08gqquG1BWw5QUoSIE2neDc31vNxTro9WqUai4a9F7OGMPqH/J4%0A8MN0Kmsc/GnSIOZd0JdAfxubkJXlu5qLvQqVxyAiFqb/3brAdlArPutWKQ+lQe/F8kqq+POqFL7a%0AU8To3p14/Kp4+kfY2IQsNwm2LIH0NdbJToOmWCc39blAp2eUciMNei/kdBre2HqQxz/OxAD3T4/l%0ApvEx+NnRhMxRB+lrrYDPS4Lg9pB4OyTeCuF9W74epXyQBr2X2Vd0koUrk9l+4ATnD+jCozPjiQq3%0AYTqk4pg1NZO0DMrzIbwfTPkrjLgWgj2gtbFSXkSD3kvUOZy89M1+ntm4l5AAP/569TCuHm1DE7Kj%0AKdbB1ZT3wVED/SZY8+/9J4KfB1ycRCkvpEHvBVLzSlmwMpm0I2VMievOAzOGEtGuBZuQOR2Qtd4K%0A+IPfQmCo1RZ47B3QdVDL1aGU+kka9B6sus7BPz7fywtf7adTaBBLrh/FlPgeLVdA1Yn/bS5Wcgg6%0ARMGlD8Kom6ylkkqpVkGD3kMlHShm/spk9hdVcPXoXtwzbQgdQ1vozNGiPdbJTbvfhrpK6H0uXPYI%0ADJqqzcWUaoX0p9LDVNTU89cNWSzffIDIDm147ZZELhjY1f1v7HRC9kar9/u+z8E/2Fr3PvZ26DHM%0A/e+vlDprGvQe5Os9RSxalcKR0irmjI/hT5MGEebuJmQ15bDrbas98PFsaNsdLr4HRt8MbVvgF4xS%0Aqsk06D1ASWUtD3+UwYodufTrGsb7t48nIcbNTciKc6y59x/egJoy6DkaZr0MsTO0uZhSHkaDvpX7%0AOCWfe9emcaKylrsu7sdvJrixCZkx1iX5tr4AWR9b11qNvRLG3Qm9Etzznkopt2tS0IvIAaAccAD1%0AxpgEEQkH3gVigAPANcaYE00r0/cUllXzl7VpfJJ2lKGR7Vl+yxiGRrqpCVldlXVR7a0vQmEahHaG%0A8/8IY+ZC+0j3vKdSqsU0xx79xcaYYw3uLwQ2GWMWi8hC1/0FzfA+PsEYw4oduTz0YTrV9U7mTx7E%0AvPP7EuCOJmSlebD9ZdjxL6gqhm7xMOM5iLsaAlvhxcCVUmfFHVM3M4CLXLeXA1+iQd8oh4sr+fPq%0AFL7Ze4wxMZ1YfNUw+nVt27xvYgwc3matnklfBxhrWeS4O61lktpcTCmv09SgN8BGEXEALxpjlgLd%0AjDH5rsePAt2a+B5ez+E0vL75AE9syEKAB2cM5YaxvZu3CVl9LaSttgL+yA8Q0gHG/xrG3Aadejff%0A+yilWp2mBv15xpg8EYkAPhORzIYPGmOMiJifeqGIzAPmAURHRzexDM+VXVjOgpUp7Dh4ggsHduWR%0AmXH06tSMTchOFkLSK9a/kwXQZSBMewqGzYbgZv5rQSnVKjUp6I0xea6PhSKyGkgECkSkhzEmX0R6%0AAIWneO1SYClAQkLCT/4y8GZ1DicvfrWPv2/KJjTYn6evGc7MkT2brwnZkV3W6pnUleCohf6XWr1n%0A+k3Q5mJK+ZizDnoRCQP8jDHlrtuXAQ8C64A5wGLXx7XNUag3ScktZf7KZDLyy5gW34P7rxhK13bB%0ATf/EjnrI/NAK+EObITAMRs2xzl7tMqDpn18p5ZGaskffDVjt2gMNAN4yxnwiItuB90RkLnAQuKbp%0AZXqH6joHz2zcy0vf7Cc8LIgXbhjN5LjuTf/ElcWwczlsexnKcqFjb5j0KIy8wZqLV0r5tLMOemPM%0AfmD4T2w/DlzSlKK80db9x1m4KoWcYxX8MiGKP08dQofQwKZ90sIMV3Oxd6G+CmLOh6lPwMDJ1slO%0ASimFnhnrduXVdTzxSRavbzlIr05teGPuWM4b0OXsP6HTCXs3WJfmy/kKAkJczcXugO5xzVe4Uspr%0AaNC70RdZhdy9KoX8smpuObcP/z1pIKFBZ/klry6DXW9aZ6+eyIF2kTDhXhj9Kwjr3LyFK6W8iga9%0AG5yoqOWhD9NZ9UMe/SPasuKOcxjd+ywvxHF8n6u52JtQWw69EuGSe2HIFeDfxKkfpZRP0KBvRsYY%0APkrJ5761aZRW1fHbCf25a0J/ggPOcL7cGNj/pTX/vmcD+AVA3Cxr9UzP0W6pXSnlvTTom0lBWTX3%0Arknl0/QC4nt24PW5Y4mNbH9mn6S2EpLfsaZnijIhrCtcOB8SboF2zbA6RynlkzTom8gYw3tJh3n4%0Aowxq650smjKYuef1ObMmZCWHYftLsGM5VJdA92Fw5RKIuwoCmmF9vVLKp2nQN8Gh45UsWp3Md9nH%0ASewTzuNXDaNPl7DGvdgY66SmLUusk5wAhky3Vs9Ej9fmYkqpZqNBfxYcTsO/vj/Akxuy8PcTHroy%0AjusToxvXhKy+xmpLsGUJHE2GkI5wzm9gzK3Q0Xd7/iil3EeD/gztLShn/spkfjhUwsWDuvLIzHgi%0AO7Y5/QvLCyBpmdVcrKIIug6Gy5+BYddAUCP/ClBKqbOgQd9ItfVOXvhqH//8PJuwYH+e+eUIZoyI%0APH0Tsrwd1sHV1FXgrIeBk6zpmb4X6fSMUqpFaNA3QnJuCfNXJJN5tJzpwyO5b3osXdr+zEFSRx1k%0ArIMtL0DuNghqZ12WL3EedO7XcoUrpRQa9D+rqtbBMxv38NI3++naLpilN47msqE/s8yx4jjs/JfV%0AXKz8CHTqA5MfhxHXQcgZLrVUSqlmokF/Clv2H2fhymQOHK/k2sQoFk4ZQoc2pzgTtSDNOria8j7U%0AV1vTMpc/DQMmae93pZTtNOh/pLy6jsUfZ/Lm1kNEh4fy1q1jOaf/TzQhczpgzydWwB/4BgLawPDZ%0A1vx7xJCWL1wppU5Bg76BzzMLuHt1KgVl1dx6Xh/+eNkg2gT9qH1BVQn88IbVf6bkILTvBRMfgFE3%0AQWi4PYUrpdTP0KAHiitqefCDNNbsOsLAbm15/vpzGBn9oyZkx/Zaq2d2vQV1FdZJTZc+CIMvB3/9%0AMiqlWi+fTihjDB8k53P/ujTKq+v4/cQB/Pqi/gQFuObVnU7Y97nVXCz7M/APstoSjL0DIkfYW7xS%0ASjWSzwb90dJq7lmTwsaMQoZHdeSJq4YxqHs768Gak7D7bWt65tgeCIuAixZZzcXaRthbuFJKnSGf%0AC3qn0/DO9sM8tj6DOqeTe6YN4Vfn9sHfT+DEQSvcd74ONaUQORJmLoWhMyEgyO7SlVLqrPhU0B84%0AVsGiVSls3n+ccX3DWTxrGDGdQ+Hgd9bqmaz1gEDsFTD2TohK1LNXlVIezyeC3uE0vPJtDk99lkWg%0Anx+PzYpn9siuSMoKeP9FKEiBNuFw7u+t5mIdetpdslJKNRuvD/qso+XMX7Gb3bmlTBwSwaMTuxKR%0AuRz+9ipUHoeIWJj+d6u5WGAjmpMppZSH8dqgr6138twX2Tz/ZTbtQwJ5fZJw3vEXkGVrrJOdBk2x%0AVs/0uUCnZ5RSXs0rg/6HQydYsDKZnIIS7u2zh+tYT8BXOyG4vdVYLPE2CO9rd5lKKdUi3Bb0IjIZ%0AeBbwB142xix213v9W2VtPU99uoc13+1mXuhX3NxxE8H5hRDeD6b8FUZcC8Ht3F2GUkq1Km4JehHx%0AB54DLgVyge0iss4Yk+6O9wP4PvsYL61Yx5STa9gSsplARy3ETLBWz/SfqM3FlFI+y1179IlAtjFm%0AP4CIvAPMAJo96Esrqln37ksMOPAmr/pl4Ahpg/+IG2Hs7dB1UHO/nVJKeRx3BX1P4HCD+7nA2OZ+%0Ak70/fEXY2rncSBElId2pO+8BAsfMgTadTv9ipZTyEbYdjBWRecA8gOjos7sodkTvIRwM6U3teQ8T%0AM/5qbS6mlFI/wV3JmAdENbjfy7XtfxhjlgJLARISEszZvEmH8AiGLdx0tjUqpZRPcNcRyu3AABHp%0AIyJBwGxgnZveSyml1M9wyx69MaZeRP4L2IC1vPIVY0yaO95LKaXUz3PbpLYxZj2w3l2fXymlVOPo%0A4nKllPJyGvRKKeXlNOiVUsrLadArpZSX06BXSikvJ8ac1blKzVuESBFwsAmfogtwrJnK8QS+Nl7Q%0AMfsKHfOZ6W2M6Xq6J7WKoG8qEUkyxiTYXUdL8bXxgo7ZV+iY3UOnbpRSystp0CullJfzlqBfancB%0ALczXxgs6Zl+hY3YDr5ijV0opdWreskevlFLqFDw66EVksohkiUi2iCy0ux53EJEoEflCRNJFJE1E%0AfufaHi4in4nIXtdHr7qsloj4i8gPIvKh675XjxdARDqKyAoRyRSRDBEZ783jFpE/uL6nU0XkbREJ%0A8bbxisgrIlIoIqkNtp1yjCKyyJVnWSIyqbnq8Nigb3AB8ilALHCtiMTaW5Vb1AN/NMbEAuOAu1zj%0AXAhsMsYMADa57nuT3wEZDe57+3gBngU+McYMBoZjjd8rxy0iPYHfAgnGmDisduaz8b7x/guY/KNt%0APzlG18/1bGCo6zXPu3KuyTw26GlwAXJjTC3w7wuQexVjTL4xZqfrdjnWD39PrLEudz1tOXClPRU2%0APxHpBUwDXm6w2WvHCyAiHYALgGUAxphaY0wJ3j3uAKCNiAQAocARvGy8xpivgeIfbT7VGGcA7xhj%0AaowxOUA2Vs41mScH/U9dgLynTbW0CBGJAUYCW4Fuxph810NHgW42leUOzwDzAWeDbd48XoA+QBHw%0AqmvK6mURCcNLx22MyQOeBA4B+UCpMeZTvHS8P3KqMbot0zw56H2KiLQFVgK/N8aUNXzMWEunvGL5%0AlIhcDhQaY3ac6jneNN4GAoBRwBJjzEiggh9NW3jTuF3z0jOwfsFFAmEickPD53jTeE+lpcboyUF/%0A2guQewsRCcQK+TeNMatcmwtEpIfr8R5AoV31NbNzgStE5ADWdNwEEXkD7x3vv+UCucaYra77K7CC%0A31vHPRHIMcYUGWPqgFXAOXjveBs61RjdlmmeHPQ+cQFyERGsedsMY8zTDR5aB8xx3Z4DrG3p2tzB%0AGLPIGNPLGBOD9X/6uTHmBrx0vP9mjDkKHBaRQa5NlwDpeO+4DwHjRCTU9T1+CdbxJ28db0OnGuM6%0AYLaIBItIH2AAsK1Z3tEY47H/gKnAHmAfcLfd9bhpjOdh/WmXDOxy/ZsKdMY6Yr8X2AiE212rG8Z+%0AEfCh67YvjHcEkOT6v14DdPLmcQMPAJlAKvA6EOxt4wXexjoGUYf1V9vcnxsjcLcrz7KAKc1Vh54Z%0Aq5RSXs6Tp26UUko1gga9Ukp5OQ16pZTychr0Sinl5TTolVLKy2nQK6WUl9OgV0opL6dBr5RSXu7/%0AA/ATmNOKnONxAAAAAElFTkSuQmCC"/>
        <xdr:cNvSpPr>
          <a:spLocks noChangeAspect="1" noChangeArrowheads="1"/>
        </xdr:cNvSpPr>
      </xdr:nvSpPr>
      <xdr:spPr>
        <a:xfrm>
          <a:off x="15643860" y="420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533400</xdr:colOff>
      <xdr:row>7</xdr:row>
      <xdr:rowOff>15240</xdr:rowOff>
    </xdr:from>
    <xdr:to>
      <xdr:col>7</xdr:col>
      <xdr:colOff>571500</xdr:colOff>
      <xdr:row>18</xdr:row>
      <xdr:rowOff>94144</xdr:rowOff>
    </xdr:to>
    <xdr:pic>
      <xdr:nvPicPr>
        <xdr:cNvPr id="3" name="图片 2" descr="下载 (1)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52600" y="1310640"/>
          <a:ext cx="3086100" cy="209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</xdr:colOff>
      <xdr:row>26</xdr:row>
      <xdr:rowOff>53340</xdr:rowOff>
    </xdr:from>
    <xdr:to>
      <xdr:col>11</xdr:col>
      <xdr:colOff>563880</xdr:colOff>
      <xdr:row>50</xdr:row>
      <xdr:rowOff>45720</xdr:rowOff>
    </xdr:to>
    <xdr:pic>
      <xdr:nvPicPr>
        <xdr:cNvPr id="5" name="图片 4" descr="电商推荐系统-10-12讲.pdf - WPS Office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01" t="28249" r="46567" b="15931"/>
        <a:stretch>
          <a:fillRect/>
        </a:stretch>
      </xdr:blipFill>
      <xdr:spPr>
        <a:xfrm>
          <a:off x="1836420" y="4823460"/>
          <a:ext cx="5433060" cy="4381500"/>
        </a:xfrm>
        <a:prstGeom prst="rect">
          <a:avLst/>
        </a:prstGeom>
      </xdr:spPr>
    </xdr:pic>
    <xdr:clientData/>
  </xdr:twoCellAnchor>
  <xdr:oneCellAnchor>
    <xdr:from>
      <xdr:col>10</xdr:col>
      <xdr:colOff>335915</xdr:colOff>
      <xdr:row>14</xdr:row>
      <xdr:rowOff>78740</xdr:rowOff>
    </xdr:from>
    <xdr:ext cx="1092835" cy="746760"/>
    <mc:AlternateContent xmlns:mc="http://schemas.openxmlformats.org/markup-compatibility/2006">
      <mc:Choice xmlns:a14="http://schemas.microsoft.com/office/drawing/2010/main" Requires="a14">
        <xdr:sp>
          <xdr:nvSpPr>
            <xdr:cNvPr id="2" name="文本框 1"/>
            <xdr:cNvSpPr txBox="1"/>
          </xdr:nvSpPr>
          <xdr:spPr>
            <a:xfrm>
              <a:off x="6431915" y="2654300"/>
              <a:ext cx="10928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limLoc m:val="undOvr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naryPr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=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𝑘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2" name="文本框 1"/>
            <xdr:cNvSpPr txBox="1"/>
          </xdr:nvSpPr>
          <xdr:spPr>
            <a:xfrm>
              <a:off x="6431915" y="2654300"/>
              <a:ext cx="10928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√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1036955" cy="262890"/>
    <mc:AlternateContent xmlns:mc="http://schemas.openxmlformats.org/markup-compatibility/2006">
      <mc:Choice xmlns:a14="http://schemas.microsoft.com/office/drawing/2010/main" Requires="a14">
        <xdr:sp>
          <xdr:nvSpPr>
            <xdr:cNvPr id="4" name="文本框 3"/>
            <xdr:cNvSpPr txBox="1"/>
          </xdr:nvSpPr>
          <xdr:spPr>
            <a:xfrm>
              <a:off x="6705600" y="3855720"/>
              <a:ext cx="103695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𝑚𝑎𝑥</m:t>
                    </m:r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(</m:t>
                    </m:r>
                    <m:d>
                      <m:dPr>
                        <m:begChr m:val="|"/>
                        <m:endChr m:val="|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sSubPr>
                          <m:e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sSubPr>
                          <m:e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4" name="文本框 3"/>
            <xdr:cNvSpPr txBox="1"/>
          </xdr:nvSpPr>
          <xdr:spPr>
            <a:xfrm>
              <a:off x="6705600" y="3855720"/>
              <a:ext cx="103695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𝑚𝑎𝑥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17</xdr:row>
      <xdr:rowOff>0</xdr:rowOff>
    </xdr:from>
    <xdr:ext cx="878205" cy="574675"/>
    <mc:AlternateContent xmlns:mc="http://schemas.openxmlformats.org/markup-compatibility/2006">
      <mc:Choice xmlns:a14="http://schemas.microsoft.com/office/drawing/2010/main" Requires="a14">
        <xdr:sp>
          <xdr:nvSpPr>
            <xdr:cNvPr id="6" name="文本框 5"/>
            <xdr:cNvSpPr txBox="1"/>
          </xdr:nvSpPr>
          <xdr:spPr>
            <a:xfrm>
              <a:off x="9144000" y="3124200"/>
              <a:ext cx="87820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naryPr>
                      <m: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𝑖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=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𝑘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6" name="文本框 5"/>
            <xdr:cNvSpPr txBox="1"/>
          </xdr:nvSpPr>
          <xdr:spPr>
            <a:xfrm>
              <a:off x="9144000" y="3124200"/>
              <a:ext cx="87820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23</xdr:row>
      <xdr:rowOff>0</xdr:rowOff>
    </xdr:from>
    <xdr:ext cx="1467485" cy="574675"/>
    <mc:AlternateContent xmlns:mc="http://schemas.openxmlformats.org/markup-compatibility/2006">
      <mc:Choice xmlns:a14="http://schemas.microsoft.com/office/drawing/2010/main" Requires="a14">
        <xdr:sp>
          <xdr:nvSpPr>
            <xdr:cNvPr id="7" name="文本框 6"/>
            <xdr:cNvSpPr txBox="1"/>
          </xdr:nvSpPr>
          <xdr:spPr>
            <a:xfrm>
              <a:off x="9144000" y="4221480"/>
              <a:ext cx="146748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naryPr>
                      <m: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𝑖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=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𝑘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US" altLang="zh-CN" sz="1100"/>
            </a:p>
          </xdr:txBody>
        </xdr:sp>
      </mc:Choice>
      <mc:Fallback>
        <xdr:sp>
          <xdr:nvSpPr>
            <xdr:cNvPr id="7" name="文本框 6"/>
            <xdr:cNvSpPr txBox="1"/>
          </xdr:nvSpPr>
          <xdr:spPr>
            <a:xfrm>
              <a:off x="9144000" y="4221480"/>
              <a:ext cx="146748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endParaRPr lang="en-US" altLang="zh-CN" sz="1100"/>
            </a:p>
          </xdr:txBody>
        </xdr:sp>
      </mc:Fallback>
    </mc:AlternateContent>
    <xdr:clientData/>
  </xdr:oneCellAnchor>
  <xdr:oneCellAnchor>
    <xdr:from>
      <xdr:col>19</xdr:col>
      <xdr:colOff>335915</xdr:colOff>
      <xdr:row>20</xdr:row>
      <xdr:rowOff>93980</xdr:rowOff>
    </xdr:from>
    <xdr:ext cx="991235" cy="746760"/>
    <mc:AlternateContent xmlns:mc="http://schemas.openxmlformats.org/markup-compatibility/2006">
      <mc:Choice xmlns:a14="http://schemas.microsoft.com/office/drawing/2010/main" Requires="a14">
        <xdr:sp>
          <xdr:nvSpPr>
            <xdr:cNvPr id="8" name="文本框 7"/>
            <xdr:cNvSpPr txBox="1"/>
          </xdr:nvSpPr>
          <xdr:spPr>
            <a:xfrm>
              <a:off x="11918315" y="3766820"/>
              <a:ext cx="9912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radPr>
                      <m:deg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𝑝</m:t>
                        </m:r>
                      </m:deg>
                      <m:e>
                        <m:nary>
                          <m:naryPr>
                            <m:chr m:val="∑"/>
                            <m:limLoc m:val="undOvr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naryPr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=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𝑘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𝑝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8" name="文本框 7"/>
            <xdr:cNvSpPr txBox="1"/>
          </xdr:nvSpPr>
          <xdr:spPr>
            <a:xfrm>
              <a:off x="11918315" y="3766820"/>
              <a:ext cx="9912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√(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𝑝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&amp;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𝑝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9</xdr:col>
          <xdr:colOff>225425</xdr:colOff>
          <xdr:row>7</xdr:row>
          <xdr:rowOff>91440</xdr:rowOff>
        </xdr:to>
        <xdr:sp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5067300" y="914400"/>
              <a:ext cx="1459865" cy="4572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9</xdr:row>
          <xdr:rowOff>160020</xdr:rowOff>
        </xdr:from>
        <xdr:to>
          <xdr:col>4</xdr:col>
          <xdr:colOff>866140</xdr:colOff>
          <xdr:row>14</xdr:row>
          <xdr:rowOff>33020</xdr:rowOff>
        </xdr:to>
        <xdr:sp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303020" y="1813560"/>
              <a:ext cx="2070100" cy="787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</xdr:colOff>
          <xdr:row>18</xdr:row>
          <xdr:rowOff>14605</xdr:rowOff>
        </xdr:from>
        <xdr:to>
          <xdr:col>5</xdr:col>
          <xdr:colOff>392430</xdr:colOff>
          <xdr:row>25</xdr:row>
          <xdr:rowOff>47625</xdr:rowOff>
        </xdr:to>
        <xdr:sp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1272540" y="3314065"/>
              <a:ext cx="2907030" cy="13208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213360</xdr:colOff>
      <xdr:row>7</xdr:row>
      <xdr:rowOff>68580</xdr:rowOff>
    </xdr:from>
    <xdr:to>
      <xdr:col>14</xdr:col>
      <xdr:colOff>344170</xdr:colOff>
      <xdr:row>22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573260" y="1356360"/>
          <a:ext cx="4320540" cy="270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358140</xdr:colOff>
      <xdr:row>30</xdr:row>
      <xdr:rowOff>152400</xdr:rowOff>
    </xdr:from>
    <xdr:to>
      <xdr:col>13</xdr:col>
      <xdr:colOff>1508760</xdr:colOff>
      <xdr:row>35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9718040" y="5669280"/>
          <a:ext cx="303276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54</xdr:row>
      <xdr:rowOff>167640</xdr:rowOff>
    </xdr:from>
    <xdr:to>
      <xdr:col>14</xdr:col>
      <xdr:colOff>580390</xdr:colOff>
      <xdr:row>70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9359900" y="10073640"/>
          <a:ext cx="4770120" cy="2788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381000</xdr:colOff>
      <xdr:row>81</xdr:row>
      <xdr:rowOff>30480</xdr:rowOff>
    </xdr:from>
    <xdr:to>
      <xdr:col>14</xdr:col>
      <xdr:colOff>1441450</xdr:colOff>
      <xdr:row>85</xdr:row>
      <xdr:rowOff>160020</xdr:rowOff>
    </xdr:to>
    <xdr:pic>
      <xdr:nvPicPr>
        <xdr:cNvPr id="5" name="图片 4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11013440" y="14874240"/>
          <a:ext cx="397764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160020</xdr:colOff>
      <xdr:row>78</xdr:row>
      <xdr:rowOff>99060</xdr:rowOff>
    </xdr:from>
    <xdr:to>
      <xdr:col>26</xdr:col>
      <xdr:colOff>510540</xdr:colOff>
      <xdr:row>87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>
          <a:off x="20153630" y="14394180"/>
          <a:ext cx="4617720" cy="1623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243840</xdr:colOff>
      <xdr:row>91</xdr:row>
      <xdr:rowOff>114300</xdr:rowOff>
    </xdr:from>
    <xdr:to>
      <xdr:col>14</xdr:col>
      <xdr:colOff>1990090</xdr:colOff>
      <xdr:row>97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>
          <a:off x="11485880" y="16786860"/>
          <a:ext cx="4053840" cy="1051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175260</xdr:colOff>
      <xdr:row>91</xdr:row>
      <xdr:rowOff>160020</xdr:rowOff>
    </xdr:from>
    <xdr:to>
      <xdr:col>27</xdr:col>
      <xdr:colOff>579120</xdr:colOff>
      <xdr:row>96</xdr:row>
      <xdr:rowOff>106680</xdr:rowOff>
    </xdr:to>
    <xdr:pic>
      <xdr:nvPicPr>
        <xdr:cNvPr id="9" name="图片 8"/>
        <xdr:cNvPicPr>
          <a:picLocks noChangeAspect="1"/>
        </xdr:cNvPicPr>
      </xdr:nvPicPr>
      <xdr:blipFill>
        <a:blip r:embed="rId8" r:link="rId2"/>
        <a:stretch>
          <a:fillRect/>
        </a:stretch>
      </xdr:blipFill>
      <xdr:spPr>
        <a:xfrm>
          <a:off x="20778470" y="16832580"/>
          <a:ext cx="467106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381000</xdr:colOff>
      <xdr:row>104</xdr:row>
      <xdr:rowOff>30480</xdr:rowOff>
    </xdr:from>
    <xdr:to>
      <xdr:col>13</xdr:col>
      <xdr:colOff>2087880</xdr:colOff>
      <xdr:row>108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 r:link="rId2"/>
        <a:stretch>
          <a:fillRect/>
        </a:stretch>
      </xdr:blipFill>
      <xdr:spPr>
        <a:xfrm>
          <a:off x="9740900" y="19080480"/>
          <a:ext cx="3589020" cy="82296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5</xdr:col>
      <xdr:colOff>99695</xdr:colOff>
      <xdr:row>27</xdr:row>
      <xdr:rowOff>161290</xdr:rowOff>
    </xdr:from>
    <xdr:ext cx="1291590" cy="400050"/>
    <mc:AlternateContent xmlns:mc="http://schemas.openxmlformats.org/markup-compatibility/2006">
      <mc:Choice xmlns:a14="http://schemas.microsoft.com/office/drawing/2010/main" Requires="a14">
        <xdr:sp>
          <xdr:nvSpPr>
            <xdr:cNvPr id="6" name="文本框 5"/>
            <xdr:cNvSpPr txBox="1"/>
          </xdr:nvSpPr>
          <xdr:spPr>
            <a:xfrm>
              <a:off x="3886835" y="5121910"/>
              <a:ext cx="1291590" cy="4000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 </a:t>
              </a:r>
              <a14:m>
                <m:oMath xmlns:m="http://schemas.openxmlformats.org/officeDocument/2006/math"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𝑀𝐴𝐸</m:t>
                  </m:r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 = </m:t>
                  </m:r>
                  <m:f>
                    <m:fPr>
                      <m:ctrlPr>
                        <a:rPr lang="en-US" altLang="zh-CN" sz="1100" i="1">
                          <a:latin typeface="Cambria Math" panose="02040503050406030204" charset="0"/>
                          <a:cs typeface="Cambria Math" panose="02040503050406030204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limLoc m:val="undOvr"/>
                          <m:ctrlP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</m:ctrlPr>
                        </m:naryPr>
                        <m:sub>
                          <m: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𝑡</m:t>
                          </m:r>
                          <m: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=</m:t>
                          </m:r>
                          <m: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1</m:t>
                          </m:r>
                        </m:sub>
                        <m:sup>
                          <m: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𝑛</m:t>
                          </m:r>
                        </m:sup>
                        <m:e>
                          <m:d>
                            <m:dPr>
                              <m:begChr m:val="|"/>
                              <m:endChr m:val="|"/>
                              <m:ctrlPr>
                                <a:rPr lang="en-US" altLang="zh-CN" sz="1100" i="1">
                                  <a:latin typeface="Cambria Math" panose="02040503050406030204" charset="0"/>
                                  <a:cs typeface="Cambria Math" panose="02040503050406030204" charset="0"/>
                                </a:rPr>
                              </m:ctrlPr>
                            </m:dPr>
                            <m:e>
                              <m:sPre>
                                <m:sPrePr>
                                  <m:ctrlPr>
                                    <a:rPr lang="en-US" altLang="zh-CN" sz="1100" i="1">
                                      <a:latin typeface="Cambria Math" panose="02040503050406030204" charset="0"/>
                                      <a:cs typeface="Cambria Math" panose="02040503050406030204" charset="0"/>
                                    </a:rPr>
                                  </m:ctrlPr>
                                </m:sPrePr>
                                <m:sub/>
                                <m:sup/>
                                <m:e/>
                              </m:sPre>
                            </m:e>
                          </m:d>
                        </m:e>
                      </m:nary>
                    </m:num>
                    <m:den/>
                  </m:f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 </m:t>
                  </m:r>
                </m:oMath>
              </a14:m>
              <a:endParaRPr lang="zh-CN" altLang="en-US" sz="1100"/>
            </a:p>
          </xdr:txBody>
        </xdr:sp>
      </mc:Choice>
      <mc:Fallback>
        <xdr:sp>
          <xdr:nvSpPr>
            <xdr:cNvPr id="6" name="文本框 5"/>
            <xdr:cNvSpPr txBox="1"/>
          </xdr:nvSpPr>
          <xdr:spPr>
            <a:xfrm>
              <a:off x="3886835" y="5121910"/>
              <a:ext cx="1291590" cy="4000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 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𝑀𝐴𝐸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 = 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𝑡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𝑛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(_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/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 </a:t>
              </a:r>
              <a:endParaRPr lang="zh-CN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608965</xdr:colOff>
          <xdr:row>25</xdr:row>
          <xdr:rowOff>60325</xdr:rowOff>
        </xdr:from>
        <xdr:to>
          <xdr:col>4</xdr:col>
          <xdr:colOff>414655</xdr:colOff>
          <xdr:row>29</xdr:row>
          <xdr:rowOff>66675</xdr:rowOff>
        </xdr:to>
        <xdr:sp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1218565" y="4647565"/>
              <a:ext cx="1703070" cy="7531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12</xdr:row>
          <xdr:rowOff>171450</xdr:rowOff>
        </xdr:from>
        <xdr:to>
          <xdr:col>9</xdr:col>
          <xdr:colOff>217170</xdr:colOff>
          <xdr:row>17</xdr:row>
          <xdr:rowOff>17780</xdr:rowOff>
        </xdr:to>
        <xdr:sp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4899660" y="2373630"/>
              <a:ext cx="2557145" cy="76073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147320</xdr:colOff>
      <xdr:row>22</xdr:row>
      <xdr:rowOff>134620</xdr:rowOff>
    </xdr:from>
    <xdr:to>
      <xdr:col>22</xdr:col>
      <xdr:colOff>80010</xdr:colOff>
      <xdr:row>23</xdr:row>
      <xdr:rowOff>67310</xdr:rowOff>
    </xdr:to>
    <xdr:sp>
      <xdr:nvSpPr>
        <xdr:cNvPr id="2" name="椭圆 1"/>
        <xdr:cNvSpPr/>
      </xdr:nvSpPr>
      <xdr:spPr>
        <a:xfrm>
          <a:off x="4147820" y="4325620"/>
          <a:ext cx="123190" cy="12319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35560</xdr:colOff>
      <xdr:row>26</xdr:row>
      <xdr:rowOff>116205</xdr:rowOff>
    </xdr:from>
    <xdr:to>
      <xdr:col>30</xdr:col>
      <xdr:colOff>158750</xdr:colOff>
      <xdr:row>27</xdr:row>
      <xdr:rowOff>48895</xdr:rowOff>
    </xdr:to>
    <xdr:sp>
      <xdr:nvSpPr>
        <xdr:cNvPr id="3" name="椭圆 2"/>
        <xdr:cNvSpPr/>
      </xdr:nvSpPr>
      <xdr:spPr>
        <a:xfrm>
          <a:off x="5750560" y="5069205"/>
          <a:ext cx="123190" cy="12319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5.bin"/><Relationship Id="rId8" Type="http://schemas.openxmlformats.org/officeDocument/2006/relationships/image" Target="../media/image14.wmf"/><Relationship Id="rId7" Type="http://schemas.openxmlformats.org/officeDocument/2006/relationships/oleObject" Target="../embeddings/oleObject4.bin"/><Relationship Id="rId6" Type="http://schemas.openxmlformats.org/officeDocument/2006/relationships/image" Target="../media/image13.w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12.w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0" Type="http://schemas.openxmlformats.org/officeDocument/2006/relationships/image" Target="../media/image15.wmf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135"/>
  <sheetViews>
    <sheetView topLeftCell="F1" workbookViewId="0">
      <selection activeCell="I131" sqref="I131"/>
    </sheetView>
  </sheetViews>
  <sheetFormatPr defaultColWidth="8.88888888888889" defaultRowHeight="14.4"/>
  <cols>
    <col min="1" max="1" width="8.88888888888889" style="10"/>
    <col min="2" max="2" width="13.4444444444444" style="10" customWidth="1"/>
    <col min="3" max="4" width="40.7777777777778" style="10" customWidth="1"/>
    <col min="5" max="8" width="8.88888888888889" style="10"/>
    <col min="9" max="15" width="14.7777777777778" style="26" customWidth="1"/>
    <col min="16" max="16384" width="8.88888888888889" style="10"/>
  </cols>
  <sheetData>
    <row r="1" customHeight="1"/>
    <row r="2" customHeight="1"/>
    <row r="3" customHeight="1"/>
    <row r="4" customHeight="1"/>
    <row r="5" customHeight="1"/>
    <row r="6" customHeight="1"/>
    <row r="7" customHeight="1"/>
    <row r="8" customHeight="1" spans="2:10">
      <c r="B8" s="26"/>
      <c r="C8" s="26"/>
      <c r="D8" s="26"/>
      <c r="E8" s="26"/>
      <c r="F8" s="26"/>
      <c r="J8" s="26" t="s">
        <v>0</v>
      </c>
    </row>
    <row r="9" customHeight="1" spans="2:6">
      <c r="B9" s="25"/>
      <c r="C9" s="25" t="s">
        <v>1</v>
      </c>
      <c r="D9" s="25" t="s">
        <v>2</v>
      </c>
      <c r="E9" s="25" t="s">
        <v>3</v>
      </c>
      <c r="F9" s="26"/>
    </row>
    <row r="10" customHeight="1" spans="2:10">
      <c r="B10" s="36" t="s">
        <v>4</v>
      </c>
      <c r="C10" s="36">
        <v>1</v>
      </c>
      <c r="D10" s="36">
        <v>1</v>
      </c>
      <c r="E10" s="36">
        <v>1</v>
      </c>
      <c r="F10" s="26"/>
      <c r="J10" s="26" t="s">
        <v>5</v>
      </c>
    </row>
    <row r="11" spans="2:8">
      <c r="B11" s="25" t="s">
        <v>6</v>
      </c>
      <c r="C11" s="25"/>
      <c r="D11" s="25">
        <v>1</v>
      </c>
      <c r="E11" s="25">
        <v>1</v>
      </c>
      <c r="F11" s="26"/>
      <c r="H11" s="10" t="s">
        <v>7</v>
      </c>
    </row>
    <row r="12" spans="2:6">
      <c r="B12" s="36" t="s">
        <v>8</v>
      </c>
      <c r="C12" s="36">
        <v>1</v>
      </c>
      <c r="D12" s="36">
        <v>1</v>
      </c>
      <c r="E12" s="36" t="s">
        <v>9</v>
      </c>
      <c r="F12" s="26"/>
    </row>
    <row r="13" spans="2:13">
      <c r="B13" s="26"/>
      <c r="C13" s="26"/>
      <c r="D13" s="26"/>
      <c r="E13" s="26"/>
      <c r="F13" s="26"/>
      <c r="J13" s="26" t="s">
        <v>10</v>
      </c>
      <c r="M13" s="26" t="s">
        <v>11</v>
      </c>
    </row>
    <row r="14" spans="2:6">
      <c r="B14" s="26"/>
      <c r="C14" s="26"/>
      <c r="D14" s="26"/>
      <c r="E14" s="26"/>
      <c r="F14" s="26"/>
    </row>
    <row r="18" spans="16:17">
      <c r="P18" s="10" t="s">
        <v>12</v>
      </c>
      <c r="Q18" s="10" t="s">
        <v>13</v>
      </c>
    </row>
    <row r="19" spans="10:17">
      <c r="J19" s="25" t="s">
        <v>14</v>
      </c>
      <c r="K19" s="25">
        <v>0</v>
      </c>
      <c r="L19" s="25" t="s">
        <v>15</v>
      </c>
      <c r="M19" s="25">
        <v>5</v>
      </c>
      <c r="O19" s="26" t="s">
        <v>12</v>
      </c>
      <c r="P19" s="10">
        <v>1</v>
      </c>
      <c r="Q19" s="10">
        <v>2</v>
      </c>
    </row>
    <row r="20" spans="2:17">
      <c r="B20" s="26"/>
      <c r="C20" s="26"/>
      <c r="D20" s="26"/>
      <c r="E20" s="26"/>
      <c r="F20" s="26"/>
      <c r="J20" s="25" t="s">
        <v>16</v>
      </c>
      <c r="K20" s="25">
        <v>1</v>
      </c>
      <c r="L20" s="25" t="s">
        <v>17</v>
      </c>
      <c r="M20" s="25" t="s">
        <v>18</v>
      </c>
      <c r="O20" s="26" t="s">
        <v>13</v>
      </c>
      <c r="P20" s="10">
        <v>2</v>
      </c>
      <c r="Q20" s="10">
        <v>3</v>
      </c>
    </row>
    <row r="21" spans="2:13">
      <c r="B21" s="25"/>
      <c r="C21" s="36" t="s">
        <v>1</v>
      </c>
      <c r="D21" s="36" t="s">
        <v>2</v>
      </c>
      <c r="E21" s="25" t="s">
        <v>3</v>
      </c>
      <c r="F21" s="26"/>
      <c r="J21" s="25" t="s">
        <v>19</v>
      </c>
      <c r="K21" s="25">
        <v>3</v>
      </c>
      <c r="L21" s="25" t="s">
        <v>20</v>
      </c>
      <c r="M21" s="25">
        <v>0.1</v>
      </c>
    </row>
    <row r="22" spans="2:13">
      <c r="B22" s="25" t="s">
        <v>4</v>
      </c>
      <c r="C22" s="36">
        <v>1</v>
      </c>
      <c r="D22" s="36">
        <v>1</v>
      </c>
      <c r="E22" s="25">
        <v>1</v>
      </c>
      <c r="F22" s="26"/>
      <c r="L22" s="25"/>
      <c r="M22" s="25"/>
    </row>
    <row r="23" spans="2:6">
      <c r="B23" s="25" t="s">
        <v>6</v>
      </c>
      <c r="C23" s="36" t="s">
        <v>9</v>
      </c>
      <c r="D23" s="36">
        <v>1</v>
      </c>
      <c r="E23" s="25">
        <v>1</v>
      </c>
      <c r="F23" s="26"/>
    </row>
    <row r="24" spans="2:15">
      <c r="B24" s="25" t="s">
        <v>8</v>
      </c>
      <c r="C24" s="36">
        <v>1</v>
      </c>
      <c r="D24" s="36">
        <v>1</v>
      </c>
      <c r="E24" s="25"/>
      <c r="F24" s="26"/>
      <c r="O24" s="93"/>
    </row>
    <row r="25" spans="2:6">
      <c r="B25" s="26"/>
      <c r="C25" s="26"/>
      <c r="D25" s="26"/>
      <c r="E25" s="26"/>
      <c r="F25" s="26"/>
    </row>
    <row r="26" spans="2:6">
      <c r="B26" s="26"/>
      <c r="C26" s="26"/>
      <c r="D26" s="26"/>
      <c r="E26" s="26"/>
      <c r="F26" s="26"/>
    </row>
    <row r="29" s="90" customFormat="1" spans="2:15">
      <c r="B29" s="91" t="s">
        <v>21</v>
      </c>
      <c r="C29" s="91" t="s">
        <v>22</v>
      </c>
      <c r="D29" s="91" t="s">
        <v>23</v>
      </c>
      <c r="I29" s="94"/>
      <c r="J29" s="94"/>
      <c r="K29" s="94"/>
      <c r="L29" s="94"/>
      <c r="M29" s="94"/>
      <c r="N29" s="94"/>
      <c r="O29" s="94"/>
    </row>
    <row r="30" s="90" customFormat="1" spans="2:15">
      <c r="B30" s="91" t="s">
        <v>24</v>
      </c>
      <c r="C30" s="92" t="s">
        <v>25</v>
      </c>
      <c r="D30" s="92" t="s">
        <v>26</v>
      </c>
      <c r="I30" s="94"/>
      <c r="J30" s="94"/>
      <c r="K30" s="94"/>
      <c r="L30" s="94"/>
      <c r="M30" s="94"/>
      <c r="N30" s="94"/>
      <c r="O30" s="94"/>
    </row>
    <row r="31" s="90" customFormat="1" spans="2:15">
      <c r="B31" s="91" t="s">
        <v>27</v>
      </c>
      <c r="C31" s="92" t="s">
        <v>28</v>
      </c>
      <c r="D31" s="92" t="s">
        <v>29</v>
      </c>
      <c r="I31" s="94"/>
      <c r="J31" s="94"/>
      <c r="K31" s="94"/>
      <c r="L31" s="94"/>
      <c r="M31" s="94"/>
      <c r="N31" s="94"/>
      <c r="O31" s="94"/>
    </row>
    <row r="32" s="90" customFormat="1" spans="2:15">
      <c r="B32" s="91" t="s">
        <v>30</v>
      </c>
      <c r="C32" s="92" t="s">
        <v>31</v>
      </c>
      <c r="D32" s="92" t="s">
        <v>32</v>
      </c>
      <c r="I32" s="91" t="s">
        <v>33</v>
      </c>
      <c r="J32" s="91" t="s">
        <v>34</v>
      </c>
      <c r="K32" s="91" t="s">
        <v>35</v>
      </c>
      <c r="L32" s="91" t="s">
        <v>36</v>
      </c>
      <c r="M32" s="91" t="s">
        <v>37</v>
      </c>
      <c r="N32" s="91" t="s">
        <v>38</v>
      </c>
      <c r="O32" s="91" t="s">
        <v>39</v>
      </c>
    </row>
    <row r="33" s="90" customFormat="1" spans="2:15">
      <c r="B33" s="91" t="s">
        <v>40</v>
      </c>
      <c r="C33" s="92" t="s">
        <v>41</v>
      </c>
      <c r="D33" s="92" t="s">
        <v>42</v>
      </c>
      <c r="I33" s="91" t="s">
        <v>22</v>
      </c>
      <c r="J33" s="91"/>
      <c r="K33" s="91"/>
      <c r="L33" s="91"/>
      <c r="M33" s="91"/>
      <c r="N33" s="91"/>
      <c r="O33" s="91"/>
    </row>
    <row r="34" s="90" customFormat="1" spans="2:15">
      <c r="B34" s="91" t="s">
        <v>43</v>
      </c>
      <c r="C34" s="92" t="s">
        <v>44</v>
      </c>
      <c r="D34" s="92" t="s">
        <v>45</v>
      </c>
      <c r="I34" s="91" t="s">
        <v>23</v>
      </c>
      <c r="J34" s="91"/>
      <c r="K34" s="91"/>
      <c r="L34" s="91"/>
      <c r="M34" s="91"/>
      <c r="N34" s="91"/>
      <c r="O34" s="91"/>
    </row>
    <row r="40" spans="9:9">
      <c r="I40" s="26" t="s">
        <v>46</v>
      </c>
    </row>
    <row r="41" spans="9:9">
      <c r="I41" s="26" t="s">
        <v>47</v>
      </c>
    </row>
    <row r="42" spans="3:3">
      <c r="C42" s="10" t="s">
        <v>48</v>
      </c>
    </row>
    <row r="47" spans="8:15">
      <c r="H47" s="41"/>
      <c r="I47" s="95" t="s">
        <v>49</v>
      </c>
      <c r="J47" s="96" t="s">
        <v>50</v>
      </c>
      <c r="K47" s="96" t="s">
        <v>51</v>
      </c>
      <c r="L47" s="96" t="s">
        <v>49</v>
      </c>
      <c r="M47" s="96" t="s">
        <v>50</v>
      </c>
      <c r="N47" s="97" t="s">
        <v>51</v>
      </c>
      <c r="O47" s="64"/>
    </row>
    <row r="48" spans="8:15">
      <c r="H48" s="41"/>
      <c r="I48" s="98">
        <v>1</v>
      </c>
      <c r="J48" s="28">
        <v>1</v>
      </c>
      <c r="K48" s="28">
        <v>4</v>
      </c>
      <c r="L48" s="28">
        <v>3</v>
      </c>
      <c r="M48" s="28">
        <v>1</v>
      </c>
      <c r="N48" s="99">
        <v>4</v>
      </c>
      <c r="O48" s="64"/>
    </row>
    <row r="49" spans="8:15">
      <c r="H49" s="41"/>
      <c r="I49" s="98">
        <v>1</v>
      </c>
      <c r="J49" s="28">
        <v>3</v>
      </c>
      <c r="K49" s="28">
        <v>4</v>
      </c>
      <c r="L49" s="28">
        <v>3</v>
      </c>
      <c r="M49" s="28">
        <v>5</v>
      </c>
      <c r="N49" s="99">
        <v>5</v>
      </c>
      <c r="O49" s="64"/>
    </row>
    <row r="50" spans="8:15">
      <c r="H50" s="41"/>
      <c r="I50" s="98">
        <v>1</v>
      </c>
      <c r="J50" s="28">
        <v>6</v>
      </c>
      <c r="K50" s="28">
        <v>4</v>
      </c>
      <c r="L50" s="28">
        <v>3</v>
      </c>
      <c r="M50" s="28">
        <v>3</v>
      </c>
      <c r="N50" s="99">
        <v>5</v>
      </c>
      <c r="O50" s="64"/>
    </row>
    <row r="51" spans="8:15">
      <c r="H51" s="41"/>
      <c r="I51" s="98">
        <v>2</v>
      </c>
      <c r="J51" s="28">
        <v>3</v>
      </c>
      <c r="K51" s="28">
        <v>5</v>
      </c>
      <c r="L51" s="28">
        <v>4</v>
      </c>
      <c r="M51" s="28">
        <v>3</v>
      </c>
      <c r="N51" s="99">
        <v>5</v>
      </c>
      <c r="O51" s="64"/>
    </row>
    <row r="52" spans="8:15">
      <c r="H52" s="41"/>
      <c r="I52" s="98">
        <v>2</v>
      </c>
      <c r="J52" s="28">
        <v>5</v>
      </c>
      <c r="K52" s="28">
        <v>5</v>
      </c>
      <c r="L52" s="28">
        <v>4</v>
      </c>
      <c r="M52" s="28">
        <v>2</v>
      </c>
      <c r="N52" s="99">
        <v>5</v>
      </c>
      <c r="O52" s="64"/>
    </row>
    <row r="53" spans="8:15">
      <c r="H53" s="41"/>
      <c r="I53" s="98">
        <v>2</v>
      </c>
      <c r="J53" s="28">
        <v>7</v>
      </c>
      <c r="K53" s="28">
        <v>3</v>
      </c>
      <c r="L53" s="28">
        <v>4</v>
      </c>
      <c r="M53" s="28">
        <v>5</v>
      </c>
      <c r="N53" s="99">
        <v>3</v>
      </c>
      <c r="O53" s="64"/>
    </row>
    <row r="54" spans="8:15">
      <c r="H54" s="41"/>
      <c r="I54" s="98">
        <v>2</v>
      </c>
      <c r="J54" s="28">
        <v>10</v>
      </c>
      <c r="K54" s="28">
        <v>5</v>
      </c>
      <c r="L54" s="28"/>
      <c r="M54" s="28"/>
      <c r="N54" s="100"/>
      <c r="O54" s="64"/>
    </row>
    <row r="58" spans="8:17">
      <c r="H58" s="41"/>
      <c r="I58" s="101" t="s">
        <v>49</v>
      </c>
      <c r="J58" s="24" t="s">
        <v>50</v>
      </c>
      <c r="K58" s="24"/>
      <c r="L58" s="24"/>
      <c r="M58" s="24"/>
      <c r="N58" s="24"/>
      <c r="O58" s="24"/>
      <c r="P58" s="102"/>
      <c r="Q58" s="41"/>
    </row>
    <row r="59" spans="8:17">
      <c r="H59" s="41"/>
      <c r="I59" s="103"/>
      <c r="J59" s="104">
        <v>1</v>
      </c>
      <c r="K59" s="104">
        <v>3</v>
      </c>
      <c r="L59" s="104">
        <v>6</v>
      </c>
      <c r="M59" s="104">
        <v>5</v>
      </c>
      <c r="N59" s="104">
        <v>7</v>
      </c>
      <c r="O59" s="104">
        <v>10</v>
      </c>
      <c r="P59" s="105">
        <v>2</v>
      </c>
      <c r="Q59" s="41"/>
    </row>
    <row r="60" spans="8:17">
      <c r="H60" s="41"/>
      <c r="I60" s="103">
        <v>1</v>
      </c>
      <c r="J60" s="104">
        <v>4</v>
      </c>
      <c r="K60" s="104">
        <v>4</v>
      </c>
      <c r="L60" s="104">
        <v>4</v>
      </c>
      <c r="M60" s="104"/>
      <c r="N60" s="104"/>
      <c r="O60" s="104"/>
      <c r="P60" s="105"/>
      <c r="Q60" s="41"/>
    </row>
    <row r="61" spans="8:17">
      <c r="H61" s="41"/>
      <c r="I61" s="103">
        <v>2</v>
      </c>
      <c r="J61" s="104"/>
      <c r="K61" s="104">
        <v>5</v>
      </c>
      <c r="L61" s="104"/>
      <c r="M61" s="104">
        <v>5</v>
      </c>
      <c r="N61" s="104">
        <v>3</v>
      </c>
      <c r="O61" s="104">
        <v>5</v>
      </c>
      <c r="P61" s="105"/>
      <c r="Q61" s="41"/>
    </row>
    <row r="62" spans="8:17">
      <c r="H62" s="41"/>
      <c r="I62" s="103">
        <v>3</v>
      </c>
      <c r="J62" s="104">
        <v>4</v>
      </c>
      <c r="K62" s="104">
        <v>5</v>
      </c>
      <c r="L62" s="104"/>
      <c r="M62" s="104">
        <v>5</v>
      </c>
      <c r="N62" s="104"/>
      <c r="O62" s="104"/>
      <c r="P62" s="105"/>
      <c r="Q62" s="41"/>
    </row>
    <row r="63" spans="8:17">
      <c r="H63" s="41"/>
      <c r="I63" s="103">
        <v>4</v>
      </c>
      <c r="J63" s="104"/>
      <c r="K63" s="104">
        <v>5</v>
      </c>
      <c r="L63" s="104"/>
      <c r="M63" s="104">
        <v>3</v>
      </c>
      <c r="N63" s="104"/>
      <c r="O63" s="104"/>
      <c r="P63" s="105">
        <v>5</v>
      </c>
      <c r="Q63" s="41"/>
    </row>
    <row r="66" spans="8:17">
      <c r="H66" s="41"/>
      <c r="I66" s="101" t="s">
        <v>49</v>
      </c>
      <c r="J66" s="24" t="s">
        <v>50</v>
      </c>
      <c r="K66" s="24"/>
      <c r="L66" s="24"/>
      <c r="M66" s="24"/>
      <c r="N66" s="24"/>
      <c r="O66" s="24"/>
      <c r="P66" s="102"/>
      <c r="Q66" s="41"/>
    </row>
    <row r="67" spans="8:17">
      <c r="H67" s="41"/>
      <c r="I67" s="103"/>
      <c r="J67" s="104">
        <v>1</v>
      </c>
      <c r="K67" s="104">
        <v>3</v>
      </c>
      <c r="L67" s="104">
        <v>6</v>
      </c>
      <c r="M67" s="104">
        <v>5</v>
      </c>
      <c r="N67" s="104">
        <v>7</v>
      </c>
      <c r="O67" s="104">
        <v>10</v>
      </c>
      <c r="P67" s="105">
        <v>2</v>
      </c>
      <c r="Q67" s="41"/>
    </row>
    <row r="68" spans="8:17">
      <c r="H68" s="41"/>
      <c r="I68" s="103">
        <v>1</v>
      </c>
      <c r="J68" s="104">
        <v>4</v>
      </c>
      <c r="K68" s="104">
        <v>4</v>
      </c>
      <c r="L68" s="104">
        <v>4</v>
      </c>
      <c r="M68" s="104"/>
      <c r="N68" s="104"/>
      <c r="O68" s="104"/>
      <c r="P68" s="105"/>
      <c r="Q68" s="41"/>
    </row>
    <row r="69" spans="8:17">
      <c r="H69" s="41"/>
      <c r="I69" s="103">
        <v>2</v>
      </c>
      <c r="J69" s="104"/>
      <c r="K69" s="104">
        <v>5</v>
      </c>
      <c r="L69" s="104"/>
      <c r="M69" s="104">
        <v>5</v>
      </c>
      <c r="N69" s="104">
        <v>3</v>
      </c>
      <c r="O69" s="104">
        <v>5</v>
      </c>
      <c r="P69" s="105"/>
      <c r="Q69" s="41"/>
    </row>
    <row r="70" spans="8:17">
      <c r="H70" s="41"/>
      <c r="I70" s="103">
        <v>3</v>
      </c>
      <c r="J70" s="104">
        <v>4</v>
      </c>
      <c r="K70" s="104">
        <v>5</v>
      </c>
      <c r="L70" s="104"/>
      <c r="M70" s="104">
        <v>5</v>
      </c>
      <c r="N70" s="104"/>
      <c r="O70" s="104"/>
      <c r="P70" s="105"/>
      <c r="Q70" s="41"/>
    </row>
    <row r="71" spans="8:17">
      <c r="H71" s="41"/>
      <c r="I71" s="103">
        <v>4</v>
      </c>
      <c r="J71" s="104"/>
      <c r="K71" s="104">
        <v>5</v>
      </c>
      <c r="L71" s="104"/>
      <c r="M71" s="104">
        <v>3</v>
      </c>
      <c r="N71" s="104"/>
      <c r="O71" s="104"/>
      <c r="P71" s="105">
        <v>5</v>
      </c>
      <c r="Q71" s="41"/>
    </row>
    <row r="73" ht="15.15"/>
    <row r="74" ht="15.15" spans="8:12">
      <c r="H74" s="41"/>
      <c r="I74" s="106" t="s">
        <v>52</v>
      </c>
      <c r="J74" s="106" t="s">
        <v>53</v>
      </c>
      <c r="K74" s="107"/>
      <c r="L74" s="64"/>
    </row>
    <row r="75" ht="15.15" spans="8:12">
      <c r="H75" s="41"/>
      <c r="I75" s="108"/>
      <c r="J75" s="108" t="s">
        <v>54</v>
      </c>
      <c r="K75" s="107" t="s">
        <v>55</v>
      </c>
      <c r="L75" s="64"/>
    </row>
    <row r="76" ht="15.15" spans="8:12">
      <c r="H76" s="41"/>
      <c r="I76" s="108" t="s">
        <v>54</v>
      </c>
      <c r="J76" s="108" t="s">
        <v>56</v>
      </c>
      <c r="K76" s="109" t="s">
        <v>57</v>
      </c>
      <c r="L76" s="64"/>
    </row>
    <row r="77" ht="15.15" spans="8:12">
      <c r="H77" s="41"/>
      <c r="I77" s="108" t="s">
        <v>55</v>
      </c>
      <c r="J77" s="108" t="s">
        <v>58</v>
      </c>
      <c r="K77" s="109" t="s">
        <v>59</v>
      </c>
      <c r="L77" s="64"/>
    </row>
    <row r="82" ht="15.15"/>
    <row r="83" ht="16.35" spans="8:11">
      <c r="H83" s="41"/>
      <c r="I83" s="110" t="s">
        <v>60</v>
      </c>
      <c r="J83" s="111" t="s">
        <v>61</v>
      </c>
      <c r="K83" s="64"/>
    </row>
    <row r="84" ht="31.95" spans="8:11">
      <c r="H84" s="41"/>
      <c r="I84" s="112" t="s">
        <v>62</v>
      </c>
      <c r="J84" s="113" t="s">
        <v>63</v>
      </c>
      <c r="K84" s="64"/>
    </row>
    <row r="85" ht="47.55" spans="8:11">
      <c r="H85" s="41"/>
      <c r="I85" s="112" t="s">
        <v>64</v>
      </c>
      <c r="J85" s="113" t="s">
        <v>65</v>
      </c>
      <c r="K85" s="64"/>
    </row>
    <row r="86" ht="31.95" spans="8:11">
      <c r="H86" s="41"/>
      <c r="I86" s="112" t="s">
        <v>66</v>
      </c>
      <c r="J86" s="113" t="s">
        <v>67</v>
      </c>
      <c r="K86" s="64"/>
    </row>
    <row r="87" ht="31.95" spans="8:11">
      <c r="H87" s="41"/>
      <c r="I87" s="112" t="s">
        <v>68</v>
      </c>
      <c r="J87" s="113" t="s">
        <v>69</v>
      </c>
      <c r="K87" s="64"/>
    </row>
    <row r="92" ht="15.15"/>
    <row r="93" ht="15.15" spans="14:17">
      <c r="N93" s="64"/>
      <c r="O93" s="114" t="s">
        <v>70</v>
      </c>
      <c r="P93" s="114"/>
      <c r="Q93" s="41"/>
    </row>
    <row r="94" ht="16.35" spans="8:17">
      <c r="H94" s="41"/>
      <c r="I94" s="110" t="s">
        <v>60</v>
      </c>
      <c r="J94" s="111" t="s">
        <v>71</v>
      </c>
      <c r="K94" s="64"/>
      <c r="L94" s="110" t="s">
        <v>72</v>
      </c>
      <c r="M94" s="111" t="s">
        <v>61</v>
      </c>
      <c r="N94" s="64"/>
      <c r="O94" s="115" t="s">
        <v>73</v>
      </c>
      <c r="P94" s="115"/>
      <c r="Q94" s="41"/>
    </row>
    <row r="95" ht="47.55" spans="8:17">
      <c r="H95" s="41"/>
      <c r="I95" s="112" t="s">
        <v>62</v>
      </c>
      <c r="J95" s="113" t="s">
        <v>74</v>
      </c>
      <c r="K95" s="64"/>
      <c r="L95" s="112" t="s">
        <v>75</v>
      </c>
      <c r="M95" s="113" t="s">
        <v>76</v>
      </c>
      <c r="N95" s="64"/>
      <c r="O95" s="115" t="s">
        <v>77</v>
      </c>
      <c r="P95" s="115"/>
      <c r="Q95" s="41"/>
    </row>
    <row r="96" ht="47.55" spans="8:17">
      <c r="H96" s="41"/>
      <c r="I96" s="112" t="s">
        <v>64</v>
      </c>
      <c r="J96" s="113" t="s">
        <v>78</v>
      </c>
      <c r="K96" s="64"/>
      <c r="N96" s="64"/>
      <c r="O96" s="115" t="s">
        <v>79</v>
      </c>
      <c r="P96" s="115"/>
      <c r="Q96" s="41"/>
    </row>
    <row r="97" ht="47.55" spans="8:17">
      <c r="H97" s="41"/>
      <c r="I97" s="112" t="s">
        <v>66</v>
      </c>
      <c r="J97" s="113" t="s">
        <v>80</v>
      </c>
      <c r="K97" s="64"/>
      <c r="N97" s="64"/>
      <c r="O97" s="115" t="s">
        <v>81</v>
      </c>
      <c r="P97" s="115"/>
      <c r="Q97" s="41"/>
    </row>
    <row r="98" ht="47.55" spans="8:17">
      <c r="H98" s="41"/>
      <c r="I98" s="112" t="s">
        <v>68</v>
      </c>
      <c r="J98" s="113" t="s">
        <v>82</v>
      </c>
      <c r="K98" s="64"/>
      <c r="N98" s="64"/>
      <c r="O98" s="115" t="s">
        <v>83</v>
      </c>
      <c r="P98" s="115"/>
      <c r="Q98" s="41"/>
    </row>
    <row r="99" spans="14:17">
      <c r="N99" s="64"/>
      <c r="O99" s="115" t="s">
        <v>84</v>
      </c>
      <c r="P99" s="115"/>
      <c r="Q99" s="41"/>
    </row>
    <row r="100" spans="14:17">
      <c r="N100" s="64"/>
      <c r="O100" s="115" t="s">
        <v>85</v>
      </c>
      <c r="P100" s="115"/>
      <c r="Q100" s="41"/>
    </row>
    <row r="101" spans="14:17">
      <c r="N101" s="64"/>
      <c r="O101" s="115" t="s">
        <v>86</v>
      </c>
      <c r="P101" s="115"/>
      <c r="Q101" s="41"/>
    </row>
    <row r="102" ht="15.15" spans="14:17">
      <c r="N102" s="64"/>
      <c r="O102" s="116" t="s">
        <v>87</v>
      </c>
      <c r="P102" s="116"/>
      <c r="Q102" s="41"/>
    </row>
    <row r="103" ht="15.15" spans="14:17">
      <c r="N103" s="64"/>
      <c r="O103" s="117" t="s">
        <v>88</v>
      </c>
      <c r="P103" s="118">
        <v>0.363630254548611</v>
      </c>
      <c r="Q103" s="41"/>
    </row>
    <row r="104" ht="15.15" spans="14:17">
      <c r="N104" s="64"/>
      <c r="O104" s="117" t="s">
        <v>89</v>
      </c>
      <c r="P104" s="119">
        <v>0.363634680046296</v>
      </c>
      <c r="Q104" s="41"/>
    </row>
    <row r="105" ht="15.15" spans="14:17">
      <c r="N105" s="64"/>
      <c r="O105" s="117" t="s">
        <v>90</v>
      </c>
      <c r="P105" s="119">
        <v>4.42549768518519e-6</v>
      </c>
      <c r="Q105" s="41"/>
    </row>
    <row r="106" ht="15.15" spans="14:17">
      <c r="N106" s="64"/>
      <c r="O106" s="120" t="s">
        <v>91</v>
      </c>
      <c r="P106" s="121">
        <v>1.608143591</v>
      </c>
      <c r="Q106" s="41"/>
    </row>
    <row r="107" ht="15.15" spans="14:17">
      <c r="N107" s="64"/>
      <c r="O107" s="120" t="s">
        <v>92</v>
      </c>
      <c r="P107" s="121">
        <v>2.778067166</v>
      </c>
      <c r="Q107" s="41"/>
    </row>
    <row r="108" ht="15.15" spans="14:17">
      <c r="N108" s="64"/>
      <c r="O108" s="122" t="s">
        <v>93</v>
      </c>
      <c r="P108" s="121">
        <v>0.1</v>
      </c>
      <c r="Q108" s="41"/>
    </row>
    <row r="109" ht="15.15" spans="14:17">
      <c r="N109" s="64"/>
      <c r="O109" s="122" t="s">
        <v>94</v>
      </c>
      <c r="P109" s="121">
        <v>0.039215686</v>
      </c>
      <c r="Q109" s="41"/>
    </row>
    <row r="118" ht="15.15"/>
    <row r="119" spans="10:16">
      <c r="J119" s="64"/>
      <c r="K119" s="123" t="s">
        <v>95</v>
      </c>
      <c r="L119" s="123"/>
      <c r="M119" s="41"/>
      <c r="N119" s="114" t="s">
        <v>96</v>
      </c>
      <c r="O119" s="114"/>
      <c r="P119" s="41"/>
    </row>
    <row r="120" spans="10:16">
      <c r="J120" s="64"/>
      <c r="K120" s="124" t="s">
        <v>97</v>
      </c>
      <c r="L120" s="124"/>
      <c r="M120" s="41"/>
      <c r="N120" s="125" t="s">
        <v>98</v>
      </c>
      <c r="O120" s="125"/>
      <c r="P120" s="41"/>
    </row>
    <row r="121" spans="10:16">
      <c r="J121" s="64"/>
      <c r="K121" s="124" t="s">
        <v>99</v>
      </c>
      <c r="L121" s="124"/>
      <c r="M121" s="41"/>
      <c r="N121" s="125" t="s">
        <v>100</v>
      </c>
      <c r="O121" s="125"/>
      <c r="P121" s="41"/>
    </row>
    <row r="122" spans="10:16">
      <c r="J122" s="64"/>
      <c r="K122" s="124" t="s">
        <v>101</v>
      </c>
      <c r="L122" s="124"/>
      <c r="M122" s="41"/>
      <c r="N122" s="125" t="s">
        <v>102</v>
      </c>
      <c r="O122" s="125"/>
      <c r="P122" s="41"/>
    </row>
    <row r="123" spans="10:16">
      <c r="J123" s="64"/>
      <c r="K123" s="124" t="s">
        <v>103</v>
      </c>
      <c r="L123" s="124"/>
      <c r="M123" s="41"/>
      <c r="N123" s="125" t="s">
        <v>104</v>
      </c>
      <c r="O123" s="125"/>
      <c r="P123" s="41"/>
    </row>
    <row r="124" spans="10:16">
      <c r="J124" s="64"/>
      <c r="K124" s="124" t="s">
        <v>105</v>
      </c>
      <c r="L124" s="124"/>
      <c r="M124" s="41"/>
      <c r="N124" s="125" t="s">
        <v>106</v>
      </c>
      <c r="O124" s="125"/>
      <c r="P124" s="41"/>
    </row>
    <row r="125" spans="10:16">
      <c r="J125" s="64"/>
      <c r="K125" s="124" t="s">
        <v>107</v>
      </c>
      <c r="L125" s="124"/>
      <c r="M125" s="41"/>
      <c r="N125" s="125" t="s">
        <v>108</v>
      </c>
      <c r="O125" s="125"/>
      <c r="P125" s="41"/>
    </row>
    <row r="126" spans="10:16">
      <c r="J126" s="64"/>
      <c r="K126" s="124" t="s">
        <v>109</v>
      </c>
      <c r="L126" s="124"/>
      <c r="M126" s="41"/>
      <c r="N126" s="125" t="s">
        <v>110</v>
      </c>
      <c r="O126" s="125"/>
      <c r="P126" s="41"/>
    </row>
    <row r="127" spans="10:16">
      <c r="J127" s="64"/>
      <c r="K127" s="124" t="s">
        <v>111</v>
      </c>
      <c r="L127" s="124"/>
      <c r="M127" s="41"/>
      <c r="N127" s="125" t="s">
        <v>112</v>
      </c>
      <c r="O127" s="125"/>
      <c r="P127" s="41"/>
    </row>
    <row r="128" ht="15.15" spans="10:18">
      <c r="J128" s="64"/>
      <c r="K128" s="126" t="s">
        <v>113</v>
      </c>
      <c r="L128" s="126"/>
      <c r="M128" s="41"/>
      <c r="N128" s="127" t="s">
        <v>114</v>
      </c>
      <c r="O128" s="127"/>
      <c r="P128" s="41"/>
      <c r="R128" s="41"/>
    </row>
    <row r="129" ht="15.15" spans="10:16">
      <c r="J129" s="64"/>
      <c r="K129" s="128" t="s">
        <v>88</v>
      </c>
      <c r="L129" s="129">
        <v>0.718532168287037</v>
      </c>
      <c r="M129" s="41"/>
      <c r="N129" s="117" t="s">
        <v>88</v>
      </c>
      <c r="O129" s="118">
        <v>0.383620425740741</v>
      </c>
      <c r="P129" s="41"/>
    </row>
    <row r="130" ht="15.15" spans="10:16">
      <c r="J130" s="64"/>
      <c r="K130" s="128" t="s">
        <v>89</v>
      </c>
      <c r="L130" s="130">
        <v>0.718538965648148</v>
      </c>
      <c r="M130" s="41"/>
      <c r="N130" s="117" t="s">
        <v>89</v>
      </c>
      <c r="O130" s="119">
        <v>0.383620449201389</v>
      </c>
      <c r="P130" s="41"/>
    </row>
    <row r="131" ht="15.15" spans="10:16">
      <c r="J131" s="64"/>
      <c r="K131" s="128" t="s">
        <v>90</v>
      </c>
      <c r="L131" s="130">
        <v>6.79736111111111e-6</v>
      </c>
      <c r="M131" s="41"/>
      <c r="N131" s="117" t="s">
        <v>90</v>
      </c>
      <c r="O131" s="119">
        <v>2.34606481481482e-8</v>
      </c>
      <c r="P131" s="41"/>
    </row>
    <row r="132" ht="15.15" spans="10:16">
      <c r="J132" s="64"/>
      <c r="K132" s="131" t="s">
        <v>91</v>
      </c>
      <c r="L132" s="132">
        <v>1.360856857</v>
      </c>
      <c r="M132" s="41"/>
      <c r="N132" s="120" t="s">
        <v>91</v>
      </c>
      <c r="O132" s="121">
        <v>0.617993205</v>
      </c>
      <c r="P132" s="41"/>
    </row>
    <row r="133" ht="15.15" spans="10:16">
      <c r="J133" s="64"/>
      <c r="K133" s="131" t="s">
        <v>92</v>
      </c>
      <c r="L133" s="132">
        <v>1.851931385</v>
      </c>
      <c r="M133" s="41"/>
      <c r="N133" s="120" t="s">
        <v>92</v>
      </c>
      <c r="O133" s="121">
        <v>0.381915601</v>
      </c>
      <c r="P133" s="41"/>
    </row>
    <row r="134" ht="15.15" spans="10:16">
      <c r="J134" s="64"/>
      <c r="K134" s="128" t="s">
        <v>93</v>
      </c>
      <c r="L134" s="132">
        <v>0.05</v>
      </c>
      <c r="M134" s="41"/>
      <c r="N134" s="122" t="s">
        <v>93</v>
      </c>
      <c r="O134" s="121">
        <v>0.05</v>
      </c>
      <c r="P134" s="41"/>
    </row>
    <row r="135" ht="15.15" spans="10:16">
      <c r="J135" s="64"/>
      <c r="K135" s="128" t="s">
        <v>94</v>
      </c>
      <c r="L135" s="132">
        <v>0.01818</v>
      </c>
      <c r="M135" s="41"/>
      <c r="N135" s="122" t="s">
        <v>94</v>
      </c>
      <c r="O135" s="121">
        <v>0.01785</v>
      </c>
      <c r="P135" s="41"/>
    </row>
  </sheetData>
  <mergeCells count="33">
    <mergeCell ref="J58:P58"/>
    <mergeCell ref="J66:P66"/>
    <mergeCell ref="J74:K74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K119:L119"/>
    <mergeCell ref="N119:O119"/>
    <mergeCell ref="K120:L120"/>
    <mergeCell ref="N120:O120"/>
    <mergeCell ref="K121:L121"/>
    <mergeCell ref="N121:O121"/>
    <mergeCell ref="K122:L122"/>
    <mergeCell ref="N122:O122"/>
    <mergeCell ref="K123:L123"/>
    <mergeCell ref="N123:O123"/>
    <mergeCell ref="K124:L124"/>
    <mergeCell ref="N124:O124"/>
    <mergeCell ref="K125:L125"/>
    <mergeCell ref="N125:O125"/>
    <mergeCell ref="K126:L126"/>
    <mergeCell ref="N126:O126"/>
    <mergeCell ref="K127:L127"/>
    <mergeCell ref="N127:O127"/>
    <mergeCell ref="K128:L128"/>
    <mergeCell ref="N128:O128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1:AW57"/>
  <sheetViews>
    <sheetView zoomScale="130" zoomScaleNormal="130" topLeftCell="I16" workbookViewId="0">
      <selection activeCell="U23" sqref="U23:AG29"/>
    </sheetView>
  </sheetViews>
  <sheetFormatPr defaultColWidth="8.88888888888889" defaultRowHeight="14.4"/>
  <cols>
    <col min="1" max="49" width="2.77777777777778" customWidth="1"/>
  </cols>
  <sheetData>
    <row r="1" ht="15" customHeight="1" spans="11:49"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ht="15" customHeight="1" spans="11:49"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ht="15" customHeight="1" spans="11:49"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ht="15" customHeight="1" spans="9:49"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ht="15" customHeight="1" spans="9:49">
      <c r="I5" s="2"/>
      <c r="J5" s="2"/>
      <c r="K5" s="1"/>
      <c r="L5" s="1"/>
      <c r="M5" s="1"/>
      <c r="N5" s="1"/>
      <c r="O5" s="1"/>
      <c r="P5" s="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ht="15" customHeight="1" spans="9:49">
      <c r="I6" s="2"/>
      <c r="J6" s="2"/>
      <c r="K6" s="1"/>
      <c r="L6" s="1"/>
      <c r="M6" s="1"/>
      <c r="N6" s="1"/>
      <c r="O6" s="1"/>
      <c r="P6" s="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ht="15" customHeight="1" spans="9:49">
      <c r="I7" s="2"/>
      <c r="J7" s="2"/>
      <c r="K7" s="1"/>
      <c r="L7" s="1"/>
      <c r="M7" s="1"/>
      <c r="N7" s="1"/>
      <c r="O7" s="1"/>
      <c r="P7" s="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ht="15" customHeight="1" spans="9:49">
      <c r="I8" s="2"/>
      <c r="J8" s="2"/>
      <c r="K8" s="1"/>
      <c r="L8" s="1"/>
      <c r="M8" s="1"/>
      <c r="N8" s="1"/>
      <c r="O8" s="1"/>
      <c r="P8" s="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 t="s">
        <v>34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ht="15" customHeight="1" spans="9:49">
      <c r="I9" s="2"/>
      <c r="J9" s="2"/>
      <c r="K9" s="1"/>
      <c r="L9" s="1"/>
      <c r="M9" s="1"/>
      <c r="N9" s="1"/>
      <c r="O9" s="1"/>
      <c r="P9" s="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ht="15" customHeight="1" spans="9:49">
      <c r="I10" s="2"/>
      <c r="J10" s="2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  <c r="V10" s="1" t="s">
        <v>265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ht="15" customHeight="1" spans="9:49">
      <c r="I11" s="2"/>
      <c r="J11" s="2"/>
      <c r="K11" s="1"/>
      <c r="L11" s="1"/>
      <c r="M11" s="1"/>
      <c r="N11" s="1"/>
      <c r="O11" s="1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ht="15" customHeight="1" spans="9:49">
      <c r="I12" s="2"/>
      <c r="J12" s="2"/>
      <c r="K12" s="1"/>
      <c r="L12" s="1"/>
      <c r="M12" s="1"/>
      <c r="N12" s="1"/>
      <c r="O12" s="1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ht="15" customHeight="1" spans="9:49">
      <c r="I13" s="2"/>
      <c r="J13" s="2"/>
      <c r="K13" s="1"/>
      <c r="L13" s="1"/>
      <c r="M13" s="1"/>
      <c r="N13" s="1"/>
      <c r="O13" s="1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ht="15" customHeight="1" spans="9:49">
      <c r="I14" s="2"/>
      <c r="J14" s="2"/>
      <c r="K14" s="1"/>
      <c r="L14" s="1"/>
      <c r="M14" s="1"/>
      <c r="N14" s="1"/>
      <c r="O14" s="1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ht="15" customHeight="1" spans="9:49">
      <c r="I15" s="2"/>
      <c r="J15" s="2"/>
      <c r="K15" s="1"/>
      <c r="L15" s="1"/>
      <c r="M15" s="1"/>
      <c r="N15" s="1"/>
      <c r="O15" s="1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9" t="s">
        <v>266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ht="15" customHeight="1" spans="9:49">
      <c r="I16" s="2"/>
      <c r="J16" s="2"/>
      <c r="K16" s="1"/>
      <c r="L16" s="1"/>
      <c r="M16" s="1"/>
      <c r="N16" s="1"/>
      <c r="O16" s="1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ht="15" customHeight="1" spans="9:49">
      <c r="I17" s="2"/>
      <c r="J17" s="2"/>
      <c r="K17" s="1"/>
      <c r="L17" s="1"/>
      <c r="M17" s="1"/>
      <c r="N17" s="1"/>
      <c r="O17" s="1"/>
      <c r="P17" s="3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ht="15" customHeight="1" spans="9:49">
      <c r="I18" s="2"/>
      <c r="J18" s="2"/>
      <c r="K18" s="1"/>
      <c r="L18" s="1"/>
      <c r="M18" s="1"/>
      <c r="N18" s="1"/>
      <c r="O18" s="1"/>
      <c r="P18" s="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ht="15" customHeight="1" spans="9:49">
      <c r="I19" s="2"/>
      <c r="J19" s="2"/>
      <c r="K19" s="1"/>
      <c r="L19" s="1"/>
      <c r="M19" s="1"/>
      <c r="N19" s="1"/>
      <c r="O19" s="1"/>
      <c r="P19" s="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ht="15" customHeight="1" spans="9:49">
      <c r="I20" s="2"/>
      <c r="J20" s="2"/>
      <c r="K20" s="1"/>
      <c r="L20" s="1"/>
      <c r="M20" s="1"/>
      <c r="N20" s="1"/>
      <c r="O20" s="1"/>
      <c r="P20" s="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1"/>
      <c r="AV20" s="1"/>
      <c r="AW20" s="1"/>
    </row>
    <row r="21" ht="15" customHeight="1" spans="9:49"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ht="15" customHeight="1" spans="9:49"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ht="15" customHeight="1" spans="9:49"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ht="15" customHeight="1" spans="9:49"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8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ht="15" customHeight="1" spans="11:49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8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ht="15" customHeight="1" spans="11:49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ht="15" customHeight="1" spans="11:49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ht="15" customHeight="1" spans="11:49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4"/>
      <c r="X28" s="7"/>
      <c r="Y28" s="7"/>
      <c r="Z28" s="7"/>
      <c r="AA28" s="7"/>
      <c r="AB28" s="7"/>
      <c r="AC28" s="7"/>
      <c r="AD28" s="7"/>
      <c r="AE28" s="4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ht="15" customHeight="1" spans="11:49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ht="15" customHeight="1" spans="11:49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ht="15" customHeight="1" spans="11:49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ht="15" customHeight="1" spans="11:49"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ht="15" customHeight="1" spans="11:49"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1:49"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1:49"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1:49"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1:49"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1:49"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1:49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1:49"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</row>
    <row r="41" spans="11:49"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</row>
    <row r="42" spans="11:49"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</row>
    <row r="43" spans="11:49"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</row>
    <row r="44" spans="11:49"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</row>
    <row r="45" spans="11:49"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1:49"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</row>
    <row r="47" spans="11:49"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</row>
    <row r="48" spans="11:49"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11:49"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</row>
    <row r="50" spans="11:49"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</row>
    <row r="51" spans="11:49"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</row>
    <row r="52" spans="11:49"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</row>
    <row r="53" spans="11:49"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</row>
    <row r="54" spans="11:49"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</row>
    <row r="55" spans="11:49"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</row>
    <row r="56" spans="11:49"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 spans="11:49"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T56"/>
  <sheetViews>
    <sheetView workbookViewId="0">
      <selection activeCell="P23" sqref="P23"/>
    </sheetView>
  </sheetViews>
  <sheetFormatPr defaultColWidth="8.88888888888889" defaultRowHeight="14.4"/>
  <cols>
    <col min="1" max="16384" width="8.88888888888889" style="10"/>
  </cols>
  <sheetData>
    <row r="6" ht="15.6" spans="3:3">
      <c r="C6" s="87" t="s">
        <v>115</v>
      </c>
    </row>
    <row r="14" spans="12:12">
      <c r="L14" s="10" t="s">
        <v>34</v>
      </c>
    </row>
    <row r="17" spans="16:16">
      <c r="P17" s="10" t="s">
        <v>35</v>
      </c>
    </row>
    <row r="20" spans="20:20">
      <c r="T20" s="10" t="s">
        <v>37</v>
      </c>
    </row>
    <row r="21" spans="4:9">
      <c r="D21" s="88" t="s">
        <v>116</v>
      </c>
      <c r="E21" s="88" t="s">
        <v>1</v>
      </c>
      <c r="F21" s="88" t="s">
        <v>2</v>
      </c>
      <c r="G21" s="60" t="s">
        <v>3</v>
      </c>
      <c r="H21" s="60" t="s">
        <v>117</v>
      </c>
      <c r="I21" s="60" t="s">
        <v>118</v>
      </c>
    </row>
    <row r="22" spans="4:9">
      <c r="D22" s="88" t="s">
        <v>119</v>
      </c>
      <c r="E22" s="36">
        <v>8</v>
      </c>
      <c r="F22" s="36">
        <v>30</v>
      </c>
      <c r="G22" s="25">
        <v>52</v>
      </c>
      <c r="H22" s="25">
        <v>74</v>
      </c>
      <c r="I22" s="25">
        <v>96</v>
      </c>
    </row>
    <row r="23" spans="4:9">
      <c r="D23" s="88" t="s">
        <v>120</v>
      </c>
      <c r="E23" s="36">
        <v>10</v>
      </c>
      <c r="F23" s="36">
        <v>20</v>
      </c>
      <c r="G23" s="25">
        <v>30</v>
      </c>
      <c r="H23" s="25">
        <v>40</v>
      </c>
      <c r="I23" s="25">
        <v>50</v>
      </c>
    </row>
    <row r="25" spans="4:4">
      <c r="D25" s="89" t="s">
        <v>121</v>
      </c>
    </row>
    <row r="54" spans="2:4">
      <c r="B54" s="25"/>
      <c r="C54" s="25" t="s">
        <v>122</v>
      </c>
      <c r="D54" s="25" t="s">
        <v>123</v>
      </c>
    </row>
    <row r="55" spans="2:4">
      <c r="B55" s="25" t="s">
        <v>124</v>
      </c>
      <c r="C55" s="25">
        <v>2</v>
      </c>
      <c r="D55" s="25">
        <v>4</v>
      </c>
    </row>
    <row r="56" spans="2:4">
      <c r="B56" s="25" t="s">
        <v>125</v>
      </c>
      <c r="C56" s="25">
        <v>4</v>
      </c>
      <c r="D56" s="25">
        <v>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86"/>
  <sheetViews>
    <sheetView tabSelected="1" topLeftCell="A60" workbookViewId="0">
      <selection activeCell="L72" sqref="L72:O79"/>
    </sheetView>
  </sheetViews>
  <sheetFormatPr defaultColWidth="9" defaultRowHeight="14.4"/>
  <cols>
    <col min="1" max="5" width="8.88888888888889" style="10"/>
    <col min="6" max="6" width="6.66666666666667" style="10" customWidth="1"/>
    <col min="7" max="7" width="12.8888888888889" style="10" customWidth="1"/>
    <col min="8" max="8" width="6.66666666666667" style="10" customWidth="1"/>
    <col min="9" max="9" width="12.8888888888889" style="10" customWidth="1"/>
    <col min="10" max="10" width="2.66666666666667" style="10" customWidth="1"/>
    <col min="11" max="12" width="8.88888888888889" style="10"/>
    <col min="13" max="15" width="12.8888888888889" style="10" customWidth="1"/>
    <col min="16" max="16" width="12.8888888888889" style="10"/>
    <col min="17" max="16383" width="8.88888888888889" style="10"/>
    <col min="16384" max="16384" width="9" style="10"/>
  </cols>
  <sheetData>
    <row r="1" ht="20" customHeight="1"/>
    <row r="2" ht="20" customHeight="1" spans="12:17">
      <c r="L2" s="25"/>
      <c r="M2" s="25"/>
      <c r="N2" s="25">
        <v>3</v>
      </c>
      <c r="O2" s="25">
        <v>2</v>
      </c>
      <c r="P2" s="25">
        <v>3</v>
      </c>
      <c r="Q2" s="25">
        <v>3</v>
      </c>
    </row>
    <row r="3" ht="20" customHeight="1" spans="12:17">
      <c r="L3" s="25"/>
      <c r="M3" s="25"/>
      <c r="N3" s="25" t="s">
        <v>123</v>
      </c>
      <c r="O3" s="25" t="s">
        <v>126</v>
      </c>
      <c r="P3" s="25" t="s">
        <v>127</v>
      </c>
      <c r="Q3" s="25" t="s">
        <v>128</v>
      </c>
    </row>
    <row r="4" ht="20" customHeight="1" spans="12:16">
      <c r="L4" s="25">
        <v>3</v>
      </c>
      <c r="M4" s="25" t="s">
        <v>122</v>
      </c>
      <c r="N4" s="25" t="e">
        <f>1/(L4*#REF!)</f>
        <v>#REF!</v>
      </c>
      <c r="O4" s="25">
        <f>1/6</f>
        <v>0.166666666666667</v>
      </c>
      <c r="P4" s="25">
        <f>3/9</f>
        <v>0.333333333333333</v>
      </c>
    </row>
    <row r="5" ht="20" customHeight="1" spans="12:17">
      <c r="L5" s="25">
        <v>3</v>
      </c>
      <c r="M5" s="25" t="s">
        <v>123</v>
      </c>
      <c r="N5" s="25"/>
      <c r="O5" s="25"/>
      <c r="P5" s="25"/>
      <c r="Q5" s="25"/>
    </row>
    <row r="6" ht="20" customHeight="1" spans="3:17">
      <c r="C6" s="60" t="s">
        <v>129</v>
      </c>
      <c r="D6" s="60" t="s">
        <v>122</v>
      </c>
      <c r="E6" s="60" t="s">
        <v>123</v>
      </c>
      <c r="F6" s="60" t="s">
        <v>130</v>
      </c>
      <c r="G6" s="60" t="s">
        <v>126</v>
      </c>
      <c r="H6" s="60" t="s">
        <v>127</v>
      </c>
      <c r="I6" s="60" t="s">
        <v>128</v>
      </c>
      <c r="J6" s="75"/>
      <c r="L6" s="25">
        <v>3</v>
      </c>
      <c r="M6" s="25" t="s">
        <v>130</v>
      </c>
      <c r="N6" s="60"/>
      <c r="O6" s="25"/>
      <c r="P6" s="25"/>
      <c r="Q6" s="25"/>
    </row>
    <row r="7" ht="20" customHeight="1" spans="3:18">
      <c r="C7" s="60" t="s">
        <v>131</v>
      </c>
      <c r="D7" s="25"/>
      <c r="E7" s="25"/>
      <c r="F7" s="25"/>
      <c r="G7" s="25"/>
      <c r="H7" s="25"/>
      <c r="I7" s="25"/>
      <c r="J7" s="26"/>
      <c r="L7" s="25">
        <v>2</v>
      </c>
      <c r="M7" s="25" t="s">
        <v>126</v>
      </c>
      <c r="N7" s="25"/>
      <c r="O7" s="25"/>
      <c r="P7" s="25"/>
      <c r="Q7" s="80"/>
      <c r="R7" s="76"/>
    </row>
    <row r="8" ht="20" customHeight="1" spans="3:18">
      <c r="C8" s="60" t="s">
        <v>132</v>
      </c>
      <c r="D8" s="25"/>
      <c r="E8" s="25"/>
      <c r="F8" s="25"/>
      <c r="G8" s="25"/>
      <c r="H8" s="25"/>
      <c r="I8" s="25"/>
      <c r="J8" s="26"/>
      <c r="L8" s="25">
        <v>3</v>
      </c>
      <c r="M8" s="25" t="s">
        <v>127</v>
      </c>
      <c r="N8" s="25"/>
      <c r="O8" s="25"/>
      <c r="P8" s="25"/>
      <c r="Q8" s="80"/>
      <c r="R8" s="76"/>
    </row>
    <row r="9" ht="20" customHeight="1" spans="3:18">
      <c r="C9" s="60" t="s">
        <v>133</v>
      </c>
      <c r="D9" s="25"/>
      <c r="E9" s="25"/>
      <c r="F9" s="25"/>
      <c r="G9" s="25"/>
      <c r="H9" s="25"/>
      <c r="I9" s="25"/>
      <c r="J9" s="26"/>
      <c r="L9" s="25">
        <v>3</v>
      </c>
      <c r="M9" s="25" t="s">
        <v>128</v>
      </c>
      <c r="N9" s="25"/>
      <c r="O9" s="25"/>
      <c r="P9" s="25"/>
      <c r="Q9" s="80"/>
      <c r="R9" s="76"/>
    </row>
    <row r="10" ht="20" customHeight="1" spans="3:18">
      <c r="C10" s="60" t="s">
        <v>134</v>
      </c>
      <c r="D10" s="25"/>
      <c r="E10" s="25"/>
      <c r="F10" s="25"/>
      <c r="G10" s="25"/>
      <c r="H10" s="25"/>
      <c r="I10" s="25"/>
      <c r="J10" s="64"/>
      <c r="K10" s="64"/>
      <c r="L10" s="64"/>
      <c r="M10" s="64"/>
      <c r="N10" s="64"/>
      <c r="P10" s="76"/>
      <c r="Q10" s="76"/>
      <c r="R10" s="76"/>
    </row>
    <row r="11" ht="20" customHeight="1" spans="3:18">
      <c r="C11" s="60" t="s">
        <v>135</v>
      </c>
      <c r="D11" s="25"/>
      <c r="E11" s="25"/>
      <c r="F11" s="25"/>
      <c r="G11" s="25"/>
      <c r="H11" s="25"/>
      <c r="I11" s="25"/>
      <c r="J11" s="64"/>
      <c r="K11" s="64"/>
      <c r="L11" s="64"/>
      <c r="M11" s="64"/>
      <c r="N11" s="64"/>
      <c r="P11" s="76"/>
      <c r="Q11" s="76"/>
      <c r="R11" s="76"/>
    </row>
    <row r="12" ht="20" customHeight="1" spans="3:14">
      <c r="C12" s="60" t="s">
        <v>136</v>
      </c>
      <c r="D12" s="25"/>
      <c r="E12" s="25"/>
      <c r="F12" s="25"/>
      <c r="G12" s="25"/>
      <c r="H12" s="25"/>
      <c r="I12" s="25"/>
      <c r="J12" s="64"/>
      <c r="K12" s="64"/>
      <c r="L12" s="64"/>
      <c r="M12" s="64"/>
      <c r="N12" s="64"/>
    </row>
    <row r="13" ht="20" customHeight="1" spans="3:17">
      <c r="C13" s="63"/>
      <c r="D13" s="64"/>
      <c r="E13" s="64"/>
      <c r="F13" s="64"/>
      <c r="G13" s="64"/>
      <c r="H13" s="64"/>
      <c r="I13" s="64"/>
      <c r="J13" s="64"/>
      <c r="K13" s="64"/>
      <c r="L13" s="25"/>
      <c r="M13" s="25" t="s">
        <v>122</v>
      </c>
      <c r="N13" s="25" t="s">
        <v>130</v>
      </c>
      <c r="O13" s="25" t="s">
        <v>127</v>
      </c>
      <c r="P13" s="25" t="s">
        <v>128</v>
      </c>
      <c r="Q13" s="11"/>
    </row>
    <row r="14" ht="20" customHeight="1" spans="2:17">
      <c r="B14" s="41"/>
      <c r="C14" s="65"/>
      <c r="D14" s="60" t="s">
        <v>122</v>
      </c>
      <c r="E14" s="60" t="s">
        <v>123</v>
      </c>
      <c r="F14" s="60" t="s">
        <v>130</v>
      </c>
      <c r="G14" s="60" t="s">
        <v>126</v>
      </c>
      <c r="H14" s="60" t="s">
        <v>127</v>
      </c>
      <c r="I14" s="77" t="s">
        <v>128</v>
      </c>
      <c r="J14" s="63"/>
      <c r="K14" s="64"/>
      <c r="L14" s="25" t="s">
        <v>124</v>
      </c>
      <c r="M14" s="36">
        <v>4</v>
      </c>
      <c r="N14" s="36"/>
      <c r="O14" s="36">
        <v>5</v>
      </c>
      <c r="P14" s="36"/>
      <c r="Q14" s="11"/>
    </row>
    <row r="15" ht="20" customHeight="1" spans="2:17">
      <c r="B15" s="41"/>
      <c r="C15" s="65" t="s">
        <v>124</v>
      </c>
      <c r="D15" s="36">
        <v>3</v>
      </c>
      <c r="E15" s="36">
        <v>4</v>
      </c>
      <c r="F15" s="36"/>
      <c r="G15" s="36">
        <v>5</v>
      </c>
      <c r="H15" s="36"/>
      <c r="I15" s="78">
        <v>1</v>
      </c>
      <c r="J15" s="79"/>
      <c r="K15" s="64"/>
      <c r="L15" s="25" t="s">
        <v>125</v>
      </c>
      <c r="M15" s="36">
        <v>5</v>
      </c>
      <c r="N15" s="36">
        <v>4</v>
      </c>
      <c r="O15" s="36">
        <v>4</v>
      </c>
      <c r="P15" s="36"/>
      <c r="Q15" s="11"/>
    </row>
    <row r="16" ht="20" customHeight="1" spans="2:17">
      <c r="B16" s="41"/>
      <c r="C16" s="65" t="s">
        <v>125</v>
      </c>
      <c r="D16" s="36">
        <v>2</v>
      </c>
      <c r="E16" s="36"/>
      <c r="F16" s="36">
        <v>3</v>
      </c>
      <c r="G16" s="36"/>
      <c r="H16" s="36">
        <v>3</v>
      </c>
      <c r="I16" s="78"/>
      <c r="J16" s="79"/>
      <c r="K16" s="64"/>
      <c r="L16" s="25" t="s">
        <v>137</v>
      </c>
      <c r="M16" s="36">
        <v>4</v>
      </c>
      <c r="N16" s="36">
        <v>5</v>
      </c>
      <c r="O16" s="36">
        <v>4</v>
      </c>
      <c r="P16" s="36"/>
      <c r="Q16" s="11"/>
    </row>
    <row r="17" ht="20" customHeight="1" spans="2:17">
      <c r="B17" s="41"/>
      <c r="C17" s="65" t="s">
        <v>137</v>
      </c>
      <c r="D17" s="25">
        <v>3</v>
      </c>
      <c r="E17" s="25"/>
      <c r="F17" s="25">
        <v>3</v>
      </c>
      <c r="G17" s="25"/>
      <c r="H17" s="25">
        <v>3</v>
      </c>
      <c r="I17" s="16"/>
      <c r="J17" s="64"/>
      <c r="K17" s="64"/>
      <c r="L17" s="25" t="s">
        <v>138</v>
      </c>
      <c r="M17" s="36"/>
      <c r="N17" s="36"/>
      <c r="O17" s="36"/>
      <c r="P17" s="36">
        <v>5</v>
      </c>
      <c r="Q17" s="11"/>
    </row>
    <row r="18" ht="20" customHeight="1" spans="2:17">
      <c r="B18" s="41"/>
      <c r="C18" s="65" t="s">
        <v>138</v>
      </c>
      <c r="D18" s="25"/>
      <c r="E18" s="25">
        <v>3</v>
      </c>
      <c r="F18" s="25"/>
      <c r="G18" s="25">
        <v>3</v>
      </c>
      <c r="H18" s="25"/>
      <c r="I18" s="16">
        <v>3</v>
      </c>
      <c r="J18" s="64"/>
      <c r="K18" s="64"/>
      <c r="L18" s="25" t="s">
        <v>139</v>
      </c>
      <c r="M18" s="36"/>
      <c r="N18" s="36"/>
      <c r="O18" s="36"/>
      <c r="P18" s="36">
        <v>4</v>
      </c>
      <c r="Q18" s="11"/>
    </row>
    <row r="19" ht="20" customHeight="1" spans="2:17">
      <c r="B19" s="41"/>
      <c r="C19" s="65" t="s">
        <v>139</v>
      </c>
      <c r="D19" s="25">
        <v>2</v>
      </c>
      <c r="E19" s="25"/>
      <c r="F19" s="25">
        <v>3</v>
      </c>
      <c r="G19" s="25"/>
      <c r="H19" s="25">
        <v>4</v>
      </c>
      <c r="I19" s="16">
        <v>4</v>
      </c>
      <c r="J19" s="64"/>
      <c r="K19" s="41"/>
      <c r="L19" s="25" t="s">
        <v>140</v>
      </c>
      <c r="M19" s="36"/>
      <c r="N19" s="36">
        <v>2</v>
      </c>
      <c r="O19" s="36"/>
      <c r="P19" s="36">
        <v>5</v>
      </c>
      <c r="Q19" s="11"/>
    </row>
    <row r="20" ht="20" customHeight="1" spans="3:17">
      <c r="C20" s="63" t="s">
        <v>141</v>
      </c>
      <c r="D20" s="26">
        <f t="shared" ref="D20:I20" si="0">COUNT(D15:D19)</f>
        <v>4</v>
      </c>
      <c r="E20" s="26">
        <f t="shared" si="0"/>
        <v>2</v>
      </c>
      <c r="F20" s="26">
        <f t="shared" si="0"/>
        <v>3</v>
      </c>
      <c r="G20" s="26">
        <f t="shared" si="0"/>
        <v>2</v>
      </c>
      <c r="H20" s="26">
        <f t="shared" si="0"/>
        <v>3</v>
      </c>
      <c r="I20" s="26">
        <f t="shared" si="0"/>
        <v>3</v>
      </c>
      <c r="J20" s="26"/>
      <c r="L20" s="11"/>
      <c r="M20" s="25">
        <f>COUNT(M14:M19)</f>
        <v>3</v>
      </c>
      <c r="N20" s="25">
        <f>COUNT(N14:N19)</f>
        <v>3</v>
      </c>
      <c r="O20" s="25">
        <f>COUNT(O14:O19)</f>
        <v>3</v>
      </c>
      <c r="P20" s="25">
        <f>COUNT(P14:P19)</f>
        <v>3</v>
      </c>
      <c r="Q20" s="11"/>
    </row>
    <row r="21" ht="20" customHeight="1" spans="3:3">
      <c r="C21" s="63"/>
    </row>
    <row r="22" ht="19.95" customHeight="1" spans="3:3">
      <c r="C22" s="63"/>
    </row>
    <row r="23" ht="19.95" customHeight="1" spans="3:3">
      <c r="C23" s="63"/>
    </row>
    <row r="44" ht="15.15"/>
    <row r="45" ht="15.15" spans="6:12">
      <c r="F45" s="66">
        <v>1</v>
      </c>
      <c r="G45" s="66">
        <v>3</v>
      </c>
      <c r="H45" s="66">
        <v>6</v>
      </c>
      <c r="I45" s="66">
        <v>5</v>
      </c>
      <c r="J45" s="66">
        <v>7</v>
      </c>
      <c r="K45" s="66">
        <v>10</v>
      </c>
      <c r="L45" s="66">
        <v>2</v>
      </c>
    </row>
    <row r="46" spans="5:5">
      <c r="E46" s="67"/>
    </row>
    <row r="47" spans="5:12">
      <c r="E47" s="68">
        <v>1</v>
      </c>
      <c r="F47" s="69">
        <v>4</v>
      </c>
      <c r="G47" s="69">
        <v>4</v>
      </c>
      <c r="H47" s="69">
        <v>4</v>
      </c>
      <c r="I47" s="69"/>
      <c r="J47" s="69"/>
      <c r="K47" s="69"/>
      <c r="L47" s="69"/>
    </row>
    <row r="48" spans="5:12">
      <c r="E48" s="68">
        <v>2</v>
      </c>
      <c r="F48" s="69"/>
      <c r="G48" s="69">
        <v>5</v>
      </c>
      <c r="H48" s="69"/>
      <c r="I48" s="69">
        <v>5</v>
      </c>
      <c r="J48" s="69">
        <v>3</v>
      </c>
      <c r="K48" s="69">
        <v>5</v>
      </c>
      <c r="L48" s="69"/>
    </row>
    <row r="49" spans="5:12">
      <c r="E49" s="68">
        <v>3</v>
      </c>
      <c r="F49" s="69">
        <v>4</v>
      </c>
      <c r="G49" s="69">
        <v>5</v>
      </c>
      <c r="H49" s="69"/>
      <c r="I49" s="69">
        <v>5</v>
      </c>
      <c r="J49" s="69"/>
      <c r="K49" s="69"/>
      <c r="L49" s="69"/>
    </row>
    <row r="50" ht="15.15" spans="5:12">
      <c r="E50" s="70">
        <v>4</v>
      </c>
      <c r="F50" s="71"/>
      <c r="G50" s="71">
        <v>5</v>
      </c>
      <c r="H50" s="71"/>
      <c r="I50" s="71">
        <v>3</v>
      </c>
      <c r="J50" s="71"/>
      <c r="K50" s="71"/>
      <c r="L50" s="71">
        <v>5</v>
      </c>
    </row>
    <row r="55" ht="15.6" spans="6:6">
      <c r="F55" s="72"/>
    </row>
    <row r="58" ht="15.6" spans="6:6">
      <c r="F58" s="72"/>
    </row>
    <row r="62" ht="15.15"/>
    <row r="63" spans="6:9">
      <c r="F63" s="73">
        <v>1089</v>
      </c>
      <c r="I63" s="10">
        <v>1196</v>
      </c>
    </row>
    <row r="64" spans="6:9">
      <c r="F64" s="74">
        <v>1210</v>
      </c>
      <c r="I64" s="10">
        <v>1527</v>
      </c>
    </row>
    <row r="65" spans="6:9">
      <c r="F65" s="74">
        <v>2916</v>
      </c>
      <c r="I65" s="10">
        <v>1240</v>
      </c>
    </row>
    <row r="66" spans="6:9">
      <c r="F66" s="74">
        <v>2918</v>
      </c>
      <c r="I66" s="10">
        <v>2683</v>
      </c>
    </row>
    <row r="67" spans="6:9">
      <c r="F67" s="74">
        <v>296</v>
      </c>
      <c r="I67" s="10">
        <v>1682</v>
      </c>
    </row>
    <row r="68" spans="6:9">
      <c r="F68" s="74">
        <v>2858</v>
      </c>
      <c r="I68" s="10">
        <v>858</v>
      </c>
    </row>
    <row r="69" spans="6:9">
      <c r="F69" s="74">
        <v>2997</v>
      </c>
      <c r="I69" s="10">
        <v>589</v>
      </c>
    </row>
    <row r="70" spans="6:9">
      <c r="F70" s="74">
        <v>1097</v>
      </c>
      <c r="I70" s="10">
        <v>1036</v>
      </c>
    </row>
    <row r="71" spans="6:9">
      <c r="F71" s="74">
        <v>3033</v>
      </c>
      <c r="I71" s="10">
        <v>1580</v>
      </c>
    </row>
    <row r="72" ht="43.95" spans="6:15">
      <c r="F72" s="81">
        <v>1129</v>
      </c>
      <c r="I72" s="10">
        <v>2959</v>
      </c>
      <c r="M72" s="82" t="s">
        <v>142</v>
      </c>
      <c r="N72" s="82" t="s">
        <v>143</v>
      </c>
      <c r="O72" s="82" t="s">
        <v>144</v>
      </c>
    </row>
    <row r="73" spans="12:15">
      <c r="L73" s="82" t="s">
        <v>88</v>
      </c>
      <c r="M73" s="83">
        <v>0.0302974537037037</v>
      </c>
      <c r="N73" s="83">
        <v>0.0101990740740741</v>
      </c>
      <c r="O73" s="83">
        <v>0.00862037037037037</v>
      </c>
    </row>
    <row r="74" spans="12:15">
      <c r="L74" s="82" t="s">
        <v>89</v>
      </c>
      <c r="M74" s="83">
        <v>0.0303009259259259</v>
      </c>
      <c r="N74" s="83">
        <v>0.0102060185185185</v>
      </c>
      <c r="O74" s="83">
        <v>0.00862037037037037</v>
      </c>
    </row>
    <row r="75" spans="12:15">
      <c r="L75" s="82" t="s">
        <v>90</v>
      </c>
      <c r="M75" s="83">
        <v>4.62962962962963e-6</v>
      </c>
      <c r="N75" s="83">
        <v>6.94444444444444e-6</v>
      </c>
      <c r="O75" s="83">
        <v>0</v>
      </c>
    </row>
    <row r="76" ht="15.15" spans="12:15">
      <c r="L76" s="84" t="s">
        <v>91</v>
      </c>
      <c r="M76" s="84">
        <v>1.608143591</v>
      </c>
      <c r="N76" s="85">
        <v>1.360856857</v>
      </c>
      <c r="O76" s="84">
        <v>0.617993205</v>
      </c>
    </row>
    <row r="77" spans="6:15">
      <c r="F77" s="73">
        <v>1089</v>
      </c>
      <c r="G77" s="10">
        <v>78.8258069621721</v>
      </c>
      <c r="H77" s="10">
        <v>1196</v>
      </c>
      <c r="I77" s="10">
        <v>61.2829288467914</v>
      </c>
      <c r="L77" s="84" t="s">
        <v>92</v>
      </c>
      <c r="M77" s="84">
        <v>2.778067166</v>
      </c>
      <c r="N77" s="85">
        <v>1.851931385</v>
      </c>
      <c r="O77" s="84">
        <v>0.381915601</v>
      </c>
    </row>
    <row r="78" spans="6:15">
      <c r="F78" s="74">
        <v>1210</v>
      </c>
      <c r="G78" s="10">
        <v>57.7773195639858</v>
      </c>
      <c r="H78" s="10">
        <v>1527</v>
      </c>
      <c r="I78" s="10">
        <v>57.641792240098</v>
      </c>
      <c r="L78" s="86" t="s">
        <v>93</v>
      </c>
      <c r="M78" s="84">
        <v>0.1</v>
      </c>
      <c r="N78" s="85">
        <v>0.05</v>
      </c>
      <c r="O78" s="84">
        <v>0.05</v>
      </c>
    </row>
    <row r="79" spans="6:15">
      <c r="F79" s="74">
        <v>2916</v>
      </c>
      <c r="G79" s="10">
        <v>50.2130041605762</v>
      </c>
      <c r="H79" s="10">
        <v>1240</v>
      </c>
      <c r="I79" s="10">
        <v>49.406589805571</v>
      </c>
      <c r="L79" s="86" t="s">
        <v>94</v>
      </c>
      <c r="M79" s="84">
        <v>0.039215686</v>
      </c>
      <c r="N79" s="85">
        <v>0.01818</v>
      </c>
      <c r="O79" s="84">
        <v>0.01785</v>
      </c>
    </row>
    <row r="80" spans="6:9">
      <c r="F80" s="74">
        <v>2918</v>
      </c>
      <c r="G80" s="10">
        <v>48.0909222914408</v>
      </c>
      <c r="H80" s="10">
        <v>2683</v>
      </c>
      <c r="I80" s="10">
        <v>41.6137168500349</v>
      </c>
    </row>
    <row r="81" spans="6:9">
      <c r="F81" s="74">
        <v>296</v>
      </c>
      <c r="G81" s="10">
        <v>41.1651984608577</v>
      </c>
      <c r="H81" s="10">
        <v>1682</v>
      </c>
      <c r="I81" s="10">
        <v>40.7399829688527</v>
      </c>
    </row>
    <row r="82" spans="6:9">
      <c r="F82" s="74">
        <v>2858</v>
      </c>
      <c r="G82" s="10">
        <v>39.9216220944197</v>
      </c>
      <c r="H82" s="10">
        <v>858</v>
      </c>
      <c r="I82" s="10">
        <v>39.2280124707266</v>
      </c>
    </row>
    <row r="83" spans="6:9">
      <c r="F83" s="74">
        <v>2997</v>
      </c>
      <c r="G83" s="10">
        <v>36.45176676147</v>
      </c>
      <c r="H83" s="10">
        <v>589</v>
      </c>
      <c r="I83" s="10">
        <v>36.3942687267925</v>
      </c>
    </row>
    <row r="84" spans="6:9">
      <c r="F84" s="74">
        <v>1097</v>
      </c>
      <c r="G84" s="10">
        <v>36.032075821393</v>
      </c>
      <c r="H84" s="10">
        <v>1036</v>
      </c>
      <c r="I84" s="10">
        <v>34.9774387286135</v>
      </c>
    </row>
    <row r="85" spans="6:9">
      <c r="F85" s="74">
        <v>3033</v>
      </c>
      <c r="G85" s="10">
        <v>34.0823120427932</v>
      </c>
      <c r="H85" s="10">
        <v>1580</v>
      </c>
      <c r="I85" s="10">
        <v>31.6342263638932</v>
      </c>
    </row>
    <row r="86" ht="15.15" spans="6:9">
      <c r="F86" s="81">
        <v>1129</v>
      </c>
      <c r="G86" s="10">
        <v>30.2609990819471</v>
      </c>
      <c r="H86" s="10">
        <v>2959</v>
      </c>
      <c r="I86" s="10">
        <v>28.5529204471787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L32"/>
  <sheetViews>
    <sheetView topLeftCell="A34" workbookViewId="0">
      <selection activeCell="I19" sqref="I19"/>
    </sheetView>
  </sheetViews>
  <sheetFormatPr defaultColWidth="9" defaultRowHeight="14.4"/>
  <cols>
    <col min="1" max="1" width="9" style="10"/>
    <col min="2" max="2" width="12.8888888888889" style="10"/>
    <col min="3" max="4" width="9" style="10"/>
    <col min="5" max="5" width="12.8888888888889" style="10"/>
    <col min="6" max="6" width="12.1111111111111" style="10" customWidth="1"/>
    <col min="7" max="16384" width="9" style="10"/>
  </cols>
  <sheetData>
    <row r="5" spans="2:6">
      <c r="B5" s="25" t="s">
        <v>145</v>
      </c>
      <c r="C5" s="25" t="s">
        <v>146</v>
      </c>
      <c r="D5" s="25" t="s">
        <v>147</v>
      </c>
      <c r="E5" s="25" t="s">
        <v>148</v>
      </c>
      <c r="F5" s="25"/>
    </row>
    <row r="6" spans="2:6">
      <c r="B6" s="25" t="s">
        <v>149</v>
      </c>
      <c r="C6" s="25">
        <v>1</v>
      </c>
      <c r="D6" s="25">
        <v>5</v>
      </c>
      <c r="E6" s="25">
        <v>10</v>
      </c>
      <c r="F6" s="25"/>
    </row>
    <row r="7" spans="2:6">
      <c r="B7" s="25">
        <v>1</v>
      </c>
      <c r="C7" s="25">
        <f>ABS(B7-$C$6)</f>
        <v>0</v>
      </c>
      <c r="D7" s="25">
        <f>ABS(B7-$D$6)</f>
        <v>4</v>
      </c>
      <c r="E7" s="25">
        <f>ABS(B7-$E$6)</f>
        <v>9</v>
      </c>
      <c r="F7" s="25" t="str">
        <f>IF(MATCH(MIN(C7:E7),C7:E7)=1,$C$5,IF(MATCH(MIN(C7:E7),C7:E7)=2,$D$5,$E$5))</f>
        <v>z1</v>
      </c>
    </row>
    <row r="8" spans="2:6">
      <c r="B8" s="25">
        <v>5</v>
      </c>
      <c r="C8" s="25">
        <f t="shared" ref="C8:C15" si="0">ABS(B8-$C$6)</f>
        <v>4</v>
      </c>
      <c r="D8" s="25">
        <f t="shared" ref="D8:D15" si="1">ABS(B8-$D$6)</f>
        <v>0</v>
      </c>
      <c r="E8" s="25">
        <f t="shared" ref="E8:E15" si="2">ABS(B8-$E$6)</f>
        <v>5</v>
      </c>
      <c r="F8" s="25" t="str">
        <f t="shared" ref="F8" si="3">IF(MATCH(MIN(C8:E8),C8:E8)=1,$C$5,IF(MATCH(MIN(C8:E8),C8:E8)=2,$D$5,$E$5))</f>
        <v>z2</v>
      </c>
    </row>
    <row r="9" spans="2:6">
      <c r="B9" s="25">
        <v>10</v>
      </c>
      <c r="C9" s="25">
        <f t="shared" si="0"/>
        <v>9</v>
      </c>
      <c r="D9" s="25">
        <f t="shared" si="1"/>
        <v>5</v>
      </c>
      <c r="E9" s="25">
        <f t="shared" si="2"/>
        <v>0</v>
      </c>
      <c r="F9" s="60" t="s">
        <v>150</v>
      </c>
    </row>
    <row r="10" spans="2:6">
      <c r="B10" s="25">
        <v>9</v>
      </c>
      <c r="C10" s="25">
        <f t="shared" si="0"/>
        <v>8</v>
      </c>
      <c r="D10" s="25">
        <f t="shared" si="1"/>
        <v>4</v>
      </c>
      <c r="E10" s="25">
        <f t="shared" si="2"/>
        <v>1</v>
      </c>
      <c r="F10" s="60" t="s">
        <v>150</v>
      </c>
    </row>
    <row r="11" spans="2:6">
      <c r="B11" s="25">
        <v>26</v>
      </c>
      <c r="C11" s="25">
        <f t="shared" si="0"/>
        <v>25</v>
      </c>
      <c r="D11" s="25">
        <f t="shared" si="1"/>
        <v>21</v>
      </c>
      <c r="E11" s="25">
        <f t="shared" si="2"/>
        <v>16</v>
      </c>
      <c r="F11" s="60" t="s">
        <v>150</v>
      </c>
    </row>
    <row r="12" spans="2:6">
      <c r="B12" s="25">
        <v>32</v>
      </c>
      <c r="C12" s="25">
        <f t="shared" si="0"/>
        <v>31</v>
      </c>
      <c r="D12" s="25">
        <f t="shared" si="1"/>
        <v>27</v>
      </c>
      <c r="E12" s="25">
        <f t="shared" si="2"/>
        <v>22</v>
      </c>
      <c r="F12" s="60" t="s">
        <v>150</v>
      </c>
    </row>
    <row r="13" spans="2:6">
      <c r="B13" s="25">
        <v>16</v>
      </c>
      <c r="C13" s="25">
        <f t="shared" si="0"/>
        <v>15</v>
      </c>
      <c r="D13" s="25">
        <f t="shared" si="1"/>
        <v>11</v>
      </c>
      <c r="E13" s="25">
        <f t="shared" si="2"/>
        <v>6</v>
      </c>
      <c r="F13" s="60" t="s">
        <v>150</v>
      </c>
    </row>
    <row r="14" spans="2:6">
      <c r="B14" s="25">
        <v>21</v>
      </c>
      <c r="C14" s="25">
        <f t="shared" si="0"/>
        <v>20</v>
      </c>
      <c r="D14" s="25">
        <f t="shared" si="1"/>
        <v>16</v>
      </c>
      <c r="E14" s="25">
        <f t="shared" si="2"/>
        <v>11</v>
      </c>
      <c r="F14" s="60" t="s">
        <v>150</v>
      </c>
    </row>
    <row r="15" spans="2:6">
      <c r="B15" s="25">
        <v>14</v>
      </c>
      <c r="C15" s="25">
        <f t="shared" si="0"/>
        <v>13</v>
      </c>
      <c r="D15" s="25">
        <f t="shared" si="1"/>
        <v>9</v>
      </c>
      <c r="E15" s="25">
        <f t="shared" si="2"/>
        <v>4</v>
      </c>
      <c r="F15" s="60" t="s">
        <v>150</v>
      </c>
    </row>
    <row r="16" spans="2:2">
      <c r="B16" s="10">
        <f>AVERAGE(B9:B15)</f>
        <v>18.2857142857143</v>
      </c>
    </row>
    <row r="20" spans="2:6">
      <c r="B20" s="26" t="s">
        <v>151</v>
      </c>
      <c r="C20" s="26"/>
      <c r="D20" s="26"/>
      <c r="E20" s="26"/>
      <c r="F20" s="26"/>
    </row>
    <row r="21" spans="2:12">
      <c r="B21" s="25" t="s">
        <v>145</v>
      </c>
      <c r="C21" s="25" t="s">
        <v>146</v>
      </c>
      <c r="D21" s="25" t="s">
        <v>147</v>
      </c>
      <c r="E21" s="25" t="s">
        <v>148</v>
      </c>
      <c r="F21" s="25"/>
      <c r="H21" s="25" t="s">
        <v>145</v>
      </c>
      <c r="I21" s="25" t="s">
        <v>146</v>
      </c>
      <c r="J21" s="25" t="s">
        <v>147</v>
      </c>
      <c r="K21" s="25" t="s">
        <v>148</v>
      </c>
      <c r="L21" s="25"/>
    </row>
    <row r="22" spans="2:12">
      <c r="B22" s="25" t="s">
        <v>149</v>
      </c>
      <c r="C22" s="25">
        <v>1</v>
      </c>
      <c r="D22" s="25">
        <v>5</v>
      </c>
      <c r="E22" s="25">
        <v>18.28</v>
      </c>
      <c r="F22" s="25"/>
      <c r="H22" s="25" t="s">
        <v>149</v>
      </c>
      <c r="I22" s="25">
        <v>1</v>
      </c>
      <c r="J22" s="25">
        <v>5</v>
      </c>
      <c r="K22" s="25">
        <v>21.8</v>
      </c>
      <c r="L22" s="25"/>
    </row>
    <row r="23" spans="2:12">
      <c r="B23" s="25">
        <v>1</v>
      </c>
      <c r="C23" s="61">
        <f>ABS(B23-$C$22)</f>
        <v>0</v>
      </c>
      <c r="D23" s="61">
        <f>ABS(B23-$D$22)</f>
        <v>4</v>
      </c>
      <c r="E23" s="62">
        <f>ABS(B23-$E$22)</f>
        <v>17.28</v>
      </c>
      <c r="F23" s="25" t="str">
        <f>IF(MATCH(MIN(C23:E23),C23:E23)=1,$C$21,IF(MATCH(MIN(C23:E23),C23:E23)=2,$D$21,$E$21))</f>
        <v>z1</v>
      </c>
      <c r="H23" s="25">
        <v>1</v>
      </c>
      <c r="I23" s="61">
        <f>ABS(H23-$I$22)</f>
        <v>0</v>
      </c>
      <c r="J23" s="61">
        <f t="shared" ref="J23:J31" si="4">ABS(H23-$D$22)</f>
        <v>4</v>
      </c>
      <c r="K23" s="62">
        <f>ABS(H23-$K$22)</f>
        <v>20.8</v>
      </c>
      <c r="L23" s="25" t="str">
        <f>IF(MATCH(MIN(I23:K23),I23:K23)=1,$C$21,IF(MATCH(MIN(I23:K23),I23:K23)=2,$D$21,$E$21))</f>
        <v>z1</v>
      </c>
    </row>
    <row r="24" spans="2:12">
      <c r="B24" s="25">
        <v>5</v>
      </c>
      <c r="C24" s="61">
        <f t="shared" ref="C24:C31" si="5">ABS(B24-$C$22)</f>
        <v>4</v>
      </c>
      <c r="D24" s="61">
        <f t="shared" ref="D24:D31" si="6">ABS(B24-$D$22)</f>
        <v>0</v>
      </c>
      <c r="E24" s="62">
        <f t="shared" ref="E24:E31" si="7">ABS(B24-$E$22)</f>
        <v>13.28</v>
      </c>
      <c r="F24" s="25" t="str">
        <f>IF(MATCH(MIN(C24:E24),C24:E24)=1,$C$21,IF(MATCH(MIN(C24:E24),C24:E24)=2,$D$21,$E$21))</f>
        <v>z2</v>
      </c>
      <c r="H24" s="25">
        <v>5</v>
      </c>
      <c r="I24" s="61">
        <f t="shared" ref="I24:I31" si="8">ABS(H24-$I$22)</f>
        <v>4</v>
      </c>
      <c r="J24" s="61">
        <f t="shared" si="4"/>
        <v>0</v>
      </c>
      <c r="K24" s="62">
        <f t="shared" ref="K24:K31" si="9">ABS(H24-$K$22)</f>
        <v>16.8</v>
      </c>
      <c r="L24" s="25" t="str">
        <f t="shared" ref="L23:L25" si="10">IF(MATCH(MIN(I24:K24),I24:K24)=1,$C$21,IF(MATCH(MIN(I24:K24),I24:K24)=2,$D$21,$E$21))</f>
        <v>z2</v>
      </c>
    </row>
    <row r="25" spans="2:12">
      <c r="B25" s="25">
        <v>10</v>
      </c>
      <c r="C25" s="61">
        <f t="shared" si="5"/>
        <v>9</v>
      </c>
      <c r="D25" s="61">
        <f t="shared" si="6"/>
        <v>5</v>
      </c>
      <c r="E25" s="62">
        <f t="shared" si="7"/>
        <v>8.28</v>
      </c>
      <c r="F25" s="25" t="str">
        <f>IF(MATCH(MIN(C25:E25),C25:E25)=1,$C$21,IF(MATCH(MIN(C25:E25),C25:E25)=2,$D$21,$E$21))</f>
        <v>z2</v>
      </c>
      <c r="H25" s="25">
        <v>10</v>
      </c>
      <c r="I25" s="61">
        <f t="shared" si="8"/>
        <v>9</v>
      </c>
      <c r="J25" s="61">
        <f t="shared" si="4"/>
        <v>5</v>
      </c>
      <c r="K25" s="62">
        <f t="shared" si="9"/>
        <v>11.8</v>
      </c>
      <c r="L25" s="25" t="str">
        <f t="shared" si="10"/>
        <v>z2</v>
      </c>
    </row>
    <row r="26" spans="2:12">
      <c r="B26" s="25">
        <v>9</v>
      </c>
      <c r="C26" s="61">
        <f t="shared" si="5"/>
        <v>8</v>
      </c>
      <c r="D26" s="61">
        <f t="shared" si="6"/>
        <v>4</v>
      </c>
      <c r="E26" s="62">
        <f t="shared" si="7"/>
        <v>9.28</v>
      </c>
      <c r="F26" s="25" t="str">
        <f t="shared" ref="F26:F31" si="11">IF(MATCH(MIN(C26:E26),C26:E26,0)=1,$C$21,IF(MATCH(MIN(C26:E26),C26:E26,0)=2,$D$21,$E$21))</f>
        <v>z2</v>
      </c>
      <c r="H26" s="25">
        <v>9</v>
      </c>
      <c r="I26" s="61">
        <f t="shared" si="8"/>
        <v>8</v>
      </c>
      <c r="J26" s="61">
        <f t="shared" si="4"/>
        <v>4</v>
      </c>
      <c r="K26" s="62">
        <f t="shared" si="9"/>
        <v>12.8</v>
      </c>
      <c r="L26" s="25" t="str">
        <f t="shared" ref="L26:L31" si="12">IF(MATCH(MIN(I26:K26),I26:K26,0)=1,$C$21,IF(MATCH(MIN(I26:K26),I26:K26,0)=2,$D$21,$E$21))</f>
        <v>z2</v>
      </c>
    </row>
    <row r="27" spans="2:12">
      <c r="B27" s="25">
        <v>26</v>
      </c>
      <c r="C27" s="61">
        <f t="shared" si="5"/>
        <v>25</v>
      </c>
      <c r="D27" s="61">
        <f t="shared" si="6"/>
        <v>21</v>
      </c>
      <c r="E27" s="62">
        <f t="shared" si="7"/>
        <v>7.72</v>
      </c>
      <c r="F27" s="36" t="str">
        <f t="shared" si="11"/>
        <v>z3</v>
      </c>
      <c r="H27" s="25">
        <v>26</v>
      </c>
      <c r="I27" s="61">
        <f t="shared" si="8"/>
        <v>25</v>
      </c>
      <c r="J27" s="61">
        <f t="shared" si="4"/>
        <v>21</v>
      </c>
      <c r="K27" s="62">
        <f t="shared" si="9"/>
        <v>4.2</v>
      </c>
      <c r="L27" s="36" t="str">
        <f t="shared" si="12"/>
        <v>z3</v>
      </c>
    </row>
    <row r="28" spans="2:12">
      <c r="B28" s="25">
        <v>32</v>
      </c>
      <c r="C28" s="61">
        <f t="shared" si="5"/>
        <v>31</v>
      </c>
      <c r="D28" s="61">
        <f t="shared" si="6"/>
        <v>27</v>
      </c>
      <c r="E28" s="62">
        <f t="shared" si="7"/>
        <v>13.72</v>
      </c>
      <c r="F28" s="36" t="str">
        <f t="shared" si="11"/>
        <v>z3</v>
      </c>
      <c r="H28" s="25">
        <v>32</v>
      </c>
      <c r="I28" s="61">
        <f t="shared" si="8"/>
        <v>31</v>
      </c>
      <c r="J28" s="61">
        <f t="shared" si="4"/>
        <v>27</v>
      </c>
      <c r="K28" s="62">
        <f t="shared" si="9"/>
        <v>10.2</v>
      </c>
      <c r="L28" s="36" t="str">
        <f t="shared" si="12"/>
        <v>z3</v>
      </c>
    </row>
    <row r="29" spans="2:12">
      <c r="B29" s="25">
        <v>16</v>
      </c>
      <c r="C29" s="61">
        <f t="shared" si="5"/>
        <v>15</v>
      </c>
      <c r="D29" s="61">
        <f t="shared" si="6"/>
        <v>11</v>
      </c>
      <c r="E29" s="62">
        <f t="shared" si="7"/>
        <v>2.28</v>
      </c>
      <c r="F29" s="36" t="str">
        <f t="shared" si="11"/>
        <v>z3</v>
      </c>
      <c r="H29" s="25">
        <v>16</v>
      </c>
      <c r="I29" s="61">
        <f t="shared" si="8"/>
        <v>15</v>
      </c>
      <c r="J29" s="61">
        <f t="shared" si="4"/>
        <v>11</v>
      </c>
      <c r="K29" s="62">
        <f t="shared" si="9"/>
        <v>5.8</v>
      </c>
      <c r="L29" s="36" t="str">
        <f t="shared" si="12"/>
        <v>z3</v>
      </c>
    </row>
    <row r="30" spans="2:12">
      <c r="B30" s="25">
        <v>21</v>
      </c>
      <c r="C30" s="61">
        <f t="shared" si="5"/>
        <v>20</v>
      </c>
      <c r="D30" s="61">
        <f t="shared" si="6"/>
        <v>16</v>
      </c>
      <c r="E30" s="62">
        <f t="shared" si="7"/>
        <v>2.72</v>
      </c>
      <c r="F30" s="36" t="str">
        <f t="shared" si="11"/>
        <v>z3</v>
      </c>
      <c r="H30" s="25">
        <v>21</v>
      </c>
      <c r="I30" s="61">
        <f t="shared" si="8"/>
        <v>20</v>
      </c>
      <c r="J30" s="61">
        <f t="shared" si="4"/>
        <v>16</v>
      </c>
      <c r="K30" s="62">
        <f t="shared" si="9"/>
        <v>0.800000000000001</v>
      </c>
      <c r="L30" s="36" t="str">
        <f t="shared" si="12"/>
        <v>z3</v>
      </c>
    </row>
    <row r="31" spans="2:12">
      <c r="B31" s="25">
        <v>14</v>
      </c>
      <c r="C31" s="61">
        <f t="shared" si="5"/>
        <v>13</v>
      </c>
      <c r="D31" s="61">
        <f t="shared" si="6"/>
        <v>9</v>
      </c>
      <c r="E31" s="62">
        <f t="shared" si="7"/>
        <v>4.28</v>
      </c>
      <c r="F31" s="36" t="str">
        <f t="shared" si="11"/>
        <v>z3</v>
      </c>
      <c r="H31" s="25">
        <v>14</v>
      </c>
      <c r="I31" s="61">
        <f t="shared" si="8"/>
        <v>13</v>
      </c>
      <c r="J31" s="61">
        <f t="shared" si="4"/>
        <v>9</v>
      </c>
      <c r="K31" s="62">
        <f t="shared" si="9"/>
        <v>7.8</v>
      </c>
      <c r="L31" s="36" t="str">
        <f t="shared" si="12"/>
        <v>z3</v>
      </c>
    </row>
    <row r="32" spans="2:2">
      <c r="B32" s="10">
        <f>AVERAGE(B27:B31)</f>
        <v>21.8</v>
      </c>
    </row>
  </sheetData>
  <mergeCells count="1">
    <mergeCell ref="B20:F20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3073" progId="Equation.KSEE3" r:id="rId3">
          <objectPr defaultSize="0" r:id="rId4">
            <anchor moveWithCells="1">
              <from>
                <xdr:col>7</xdr:col>
                <xdr:colOff>0</xdr:colOff>
                <xdr:row>5</xdr:row>
                <xdr:rowOff>0</xdr:rowOff>
              </from>
              <to>
                <xdr:col>9</xdr:col>
                <xdr:colOff>225425</xdr:colOff>
                <xdr:row>7</xdr:row>
                <xdr:rowOff>91440</xdr:rowOff>
              </to>
            </anchor>
          </objectPr>
        </oleObject>
      </mc:Choice>
      <mc:Fallback>
        <oleObject shapeId="3073" progId="Equation.KSEE3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6" sqref="C16"/>
    </sheetView>
  </sheetViews>
  <sheetFormatPr defaultColWidth="8.88888888888889" defaultRowHeight="14.4"/>
  <cols>
    <col min="1" max="16384" width="8.88888888888889" style="10"/>
  </cols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4:H31"/>
  <sheetViews>
    <sheetView topLeftCell="A19" workbookViewId="0">
      <selection activeCell="K23" sqref="K23"/>
    </sheetView>
  </sheetViews>
  <sheetFormatPr defaultColWidth="8.88888888888889" defaultRowHeight="14.4" outlineLevelCol="7"/>
  <cols>
    <col min="1" max="16384" width="8.88888888888889" style="10"/>
  </cols>
  <sheetData>
    <row r="14" ht="15.15"/>
    <row r="15" ht="20" customHeight="1" spans="2:8">
      <c r="B15" s="48"/>
      <c r="C15" s="48"/>
      <c r="D15" s="48"/>
      <c r="E15" s="48"/>
      <c r="F15" s="48"/>
      <c r="G15" s="48"/>
      <c r="H15" s="49"/>
    </row>
    <row r="16" ht="20" customHeight="1" spans="8:8">
      <c r="H16" s="50"/>
    </row>
    <row r="17" ht="20" customHeight="1" spans="2:8">
      <c r="B17" s="25" t="s">
        <v>152</v>
      </c>
      <c r="C17" s="25"/>
      <c r="D17" s="25"/>
      <c r="E17" s="25"/>
      <c r="G17" s="26" t="s">
        <v>153</v>
      </c>
      <c r="H17" s="51"/>
    </row>
    <row r="18" ht="20" customHeight="1" spans="8:8">
      <c r="H18" s="50"/>
    </row>
    <row r="19" ht="20" customHeight="1" spans="8:8">
      <c r="H19" s="50"/>
    </row>
    <row r="20" ht="20" customHeight="1" spans="8:8">
      <c r="H20" s="50"/>
    </row>
    <row r="21" ht="20" customHeight="1" spans="2:8">
      <c r="B21" s="25" t="s">
        <v>154</v>
      </c>
      <c r="C21" s="25"/>
      <c r="E21" s="25" t="s">
        <v>155</v>
      </c>
      <c r="F21" s="25"/>
      <c r="G21" s="25"/>
      <c r="H21" s="50"/>
    </row>
    <row r="22" ht="20" customHeight="1" spans="2:8">
      <c r="B22" s="25"/>
      <c r="C22" s="25"/>
      <c r="D22" s="15"/>
      <c r="E22" s="25"/>
      <c r="F22" s="25"/>
      <c r="G22" s="25"/>
      <c r="H22" s="50"/>
    </row>
    <row r="23" ht="20" customHeight="1" spans="8:8">
      <c r="H23" s="50"/>
    </row>
    <row r="24" ht="20" customHeight="1" spans="8:8">
      <c r="H24" s="50"/>
    </row>
    <row r="25" ht="20" customHeight="1" spans="8:8">
      <c r="H25" s="50"/>
    </row>
    <row r="26" ht="20" customHeight="1" spans="2:8">
      <c r="B26" s="52"/>
      <c r="C26" s="52"/>
      <c r="D26" s="52"/>
      <c r="E26" s="52"/>
      <c r="F26" s="52"/>
      <c r="G26" s="52"/>
      <c r="H26" s="52"/>
    </row>
    <row r="27" ht="20" customHeight="1" spans="2:8">
      <c r="B27" s="53" t="s">
        <v>156</v>
      </c>
      <c r="C27" s="53"/>
      <c r="D27" s="53" t="s">
        <v>157</v>
      </c>
      <c r="E27" s="53"/>
      <c r="F27" s="54"/>
      <c r="G27" s="55" t="s">
        <v>158</v>
      </c>
      <c r="H27" s="56"/>
    </row>
    <row r="28" ht="20" customHeight="1" spans="2:8">
      <c r="B28" s="52"/>
      <c r="C28" s="52"/>
      <c r="D28" s="52"/>
      <c r="E28" s="52"/>
      <c r="F28" s="54"/>
      <c r="G28" s="57"/>
      <c r="H28" s="56"/>
    </row>
    <row r="29" ht="20" customHeight="1" spans="2:8">
      <c r="B29" s="52"/>
      <c r="C29" s="52"/>
      <c r="D29" s="52"/>
      <c r="E29" s="52"/>
      <c r="F29" s="54"/>
      <c r="G29" s="57"/>
      <c r="H29" s="56"/>
    </row>
    <row r="30" ht="20" customHeight="1" spans="2:8">
      <c r="B30" s="54"/>
      <c r="C30" s="54"/>
      <c r="D30" s="54"/>
      <c r="E30" s="54"/>
      <c r="F30" s="54"/>
      <c r="G30" s="54"/>
      <c r="H30" s="56"/>
    </row>
    <row r="31" ht="20" customHeight="1" spans="2:8">
      <c r="B31" s="58"/>
      <c r="C31" s="58"/>
      <c r="D31" s="58"/>
      <c r="E31" s="58"/>
      <c r="F31" s="58"/>
      <c r="G31" s="58"/>
      <c r="H31" s="59"/>
    </row>
  </sheetData>
  <mergeCells count="8">
    <mergeCell ref="B17:E17"/>
    <mergeCell ref="G17:H17"/>
    <mergeCell ref="B26:H26"/>
    <mergeCell ref="G27:G29"/>
    <mergeCell ref="B21:C22"/>
    <mergeCell ref="E21:G22"/>
    <mergeCell ref="B27:C29"/>
    <mergeCell ref="D27:E2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Q208"/>
  <sheetViews>
    <sheetView zoomScale="70" zoomScaleNormal="70" topLeftCell="A200" workbookViewId="0">
      <selection activeCell="N205" sqref="N205"/>
    </sheetView>
  </sheetViews>
  <sheetFormatPr defaultColWidth="8.88888888888889" defaultRowHeight="14.4"/>
  <cols>
    <col min="1" max="3" width="8.88888888888889" style="10"/>
    <col min="4" max="4" width="9.88888888888889" style="10" customWidth="1"/>
    <col min="5" max="5" width="18.6666666666667" style="10" customWidth="1"/>
    <col min="6" max="6" width="16.2222222222222" style="10" customWidth="1"/>
    <col min="7" max="8" width="8.88888888888889" style="10"/>
    <col min="9" max="9" width="16.3425925925926" style="10" customWidth="1"/>
    <col min="10" max="10" width="20.4722222222222" style="10" customWidth="1"/>
    <col min="11" max="11" width="10.4444444444444" style="10" customWidth="1"/>
    <col min="12" max="12" width="18.5555555555556" style="10" customWidth="1"/>
    <col min="13" max="13" width="8.88888888888889" style="10"/>
    <col min="14" max="16" width="33.6481481481481" style="10" customWidth="1"/>
    <col min="17" max="16384" width="8.88888888888889" style="10"/>
  </cols>
  <sheetData>
    <row r="1" spans="3:3">
      <c r="C1" s="10" t="s">
        <v>159</v>
      </c>
    </row>
    <row r="2" spans="3:3">
      <c r="C2" s="10" t="s">
        <v>160</v>
      </c>
    </row>
    <row r="4" spans="3:3">
      <c r="C4" s="32" t="s">
        <v>161</v>
      </c>
    </row>
    <row r="5" spans="3:3">
      <c r="C5" s="10" t="s">
        <v>162</v>
      </c>
    </row>
    <row r="6" ht="15" spans="12:12">
      <c r="L6" s="33" t="s">
        <v>163</v>
      </c>
    </row>
    <row r="9" spans="3:3">
      <c r="C9" s="10" t="s">
        <v>164</v>
      </c>
    </row>
    <row r="17" spans="3:3">
      <c r="C17" s="10" t="s">
        <v>165</v>
      </c>
    </row>
    <row r="25" ht="15" spans="13:13">
      <c r="M25" s="34" t="s">
        <v>166</v>
      </c>
    </row>
    <row r="27" ht="15" spans="13:13">
      <c r="M27" s="33" t="s">
        <v>167</v>
      </c>
    </row>
    <row r="28" ht="15" spans="13:13">
      <c r="M28" s="33" t="s">
        <v>163</v>
      </c>
    </row>
    <row r="30" spans="15:15">
      <c r="O30"/>
    </row>
    <row r="56" spans="12:12">
      <c r="L56" s="10" t="s">
        <v>168</v>
      </c>
    </row>
    <row r="57" spans="12:12">
      <c r="L57" s="10" t="s">
        <v>169</v>
      </c>
    </row>
    <row r="59" spans="12:12">
      <c r="L59" s="10" t="s">
        <v>170</v>
      </c>
    </row>
    <row r="63" spans="12:12">
      <c r="L63" s="10" t="s">
        <v>171</v>
      </c>
    </row>
    <row r="66" spans="13:13">
      <c r="M66"/>
    </row>
    <row r="70" spans="12:12">
      <c r="L70" s="10" t="s">
        <v>172</v>
      </c>
    </row>
    <row r="72" spans="12:12">
      <c r="L72" s="10" t="s">
        <v>173</v>
      </c>
    </row>
    <row r="75" spans="12:12">
      <c r="L75" s="10" t="s">
        <v>174</v>
      </c>
    </row>
    <row r="79" spans="12:12">
      <c r="L79" s="10" t="s">
        <v>175</v>
      </c>
    </row>
    <row r="80" spans="7:7">
      <c r="G80"/>
    </row>
    <row r="81" spans="12:12">
      <c r="L81" s="10" t="s">
        <v>176</v>
      </c>
    </row>
    <row r="85" spans="12:12">
      <c r="L85" s="10" t="s">
        <v>177</v>
      </c>
    </row>
    <row r="87" spans="6:12">
      <c r="F87"/>
      <c r="L87" s="10" t="s">
        <v>178</v>
      </c>
    </row>
    <row r="90" spans="12:12">
      <c r="L90" s="10" t="s">
        <v>179</v>
      </c>
    </row>
    <row r="92" spans="12:12">
      <c r="L92" s="10" t="s">
        <v>180</v>
      </c>
    </row>
    <row r="93" spans="12:12">
      <c r="L93" s="10" t="s">
        <v>181</v>
      </c>
    </row>
    <row r="94" spans="12:12">
      <c r="L94" s="10" t="s">
        <v>182</v>
      </c>
    </row>
    <row r="96" spans="12:12">
      <c r="L96" s="10" t="s">
        <v>183</v>
      </c>
    </row>
    <row r="98" spans="12:12">
      <c r="L98" s="10" t="s">
        <v>184</v>
      </c>
    </row>
    <row r="101" spans="12:12">
      <c r="L101" s="10" t="s">
        <v>185</v>
      </c>
    </row>
    <row r="102" spans="5:5">
      <c r="E102"/>
    </row>
    <row r="103" spans="12:12">
      <c r="L103" s="10" t="s">
        <v>186</v>
      </c>
    </row>
    <row r="108" spans="4:4">
      <c r="D108"/>
    </row>
    <row r="132" ht="25" customHeight="1" spans="4:4">
      <c r="D132" s="35" t="s">
        <v>187</v>
      </c>
    </row>
    <row r="133" ht="25" customHeight="1"/>
    <row r="134" ht="25" customHeight="1" spans="4:10">
      <c r="D134" s="25" t="s">
        <v>52</v>
      </c>
      <c r="E134" s="25" t="s">
        <v>53</v>
      </c>
      <c r="F134" s="25"/>
      <c r="H134" s="11" t="s">
        <v>188</v>
      </c>
      <c r="I134" s="11" t="s">
        <v>189</v>
      </c>
      <c r="J134" s="11" t="s">
        <v>190</v>
      </c>
    </row>
    <row r="135" ht="25" customHeight="1" spans="4:10">
      <c r="D135" s="25"/>
      <c r="E135" s="25" t="s">
        <v>54</v>
      </c>
      <c r="F135" s="25" t="s">
        <v>55</v>
      </c>
      <c r="H135" s="11" t="s">
        <v>191</v>
      </c>
      <c r="I135" s="11" t="s">
        <v>192</v>
      </c>
      <c r="J135" s="11" t="s">
        <v>193</v>
      </c>
    </row>
    <row r="136" ht="25" customHeight="1" spans="4:10">
      <c r="D136" s="25" t="s">
        <v>54</v>
      </c>
      <c r="E136" s="25" t="s">
        <v>56</v>
      </c>
      <c r="F136" s="25" t="s">
        <v>57</v>
      </c>
      <c r="H136" s="11" t="s">
        <v>191</v>
      </c>
      <c r="I136" s="11" t="s">
        <v>194</v>
      </c>
      <c r="J136" s="11" t="s">
        <v>195</v>
      </c>
    </row>
    <row r="137" ht="25" customHeight="1" spans="4:10">
      <c r="D137" s="25" t="s">
        <v>55</v>
      </c>
      <c r="E137" s="25" t="s">
        <v>58</v>
      </c>
      <c r="F137" s="25" t="s">
        <v>59</v>
      </c>
      <c r="H137" s="11" t="s">
        <v>188</v>
      </c>
      <c r="I137" s="11" t="s">
        <v>196</v>
      </c>
      <c r="J137" s="11" t="s">
        <v>197</v>
      </c>
    </row>
    <row r="138" ht="25" customHeight="1"/>
    <row r="139" ht="25" customHeight="1"/>
    <row r="140" ht="25" customHeight="1" spans="4:6">
      <c r="D140" s="25" t="s">
        <v>52</v>
      </c>
      <c r="E140" s="25" t="s">
        <v>53</v>
      </c>
      <c r="F140" s="25"/>
    </row>
    <row r="141" ht="25" customHeight="1" spans="4:6">
      <c r="D141" s="25"/>
      <c r="E141" s="25" t="s">
        <v>54</v>
      </c>
      <c r="F141" s="25" t="s">
        <v>55</v>
      </c>
    </row>
    <row r="142" ht="25" customHeight="1" spans="4:15">
      <c r="D142" s="25" t="s">
        <v>54</v>
      </c>
      <c r="E142" s="36" t="s">
        <v>56</v>
      </c>
      <c r="F142" s="37" t="s">
        <v>57</v>
      </c>
      <c r="I142" s="32" t="s">
        <v>198</v>
      </c>
      <c r="J142" s="10" t="s">
        <v>199</v>
      </c>
      <c r="K142" s="39" t="s">
        <v>200</v>
      </c>
      <c r="L142" s="10" t="s">
        <v>201</v>
      </c>
      <c r="O142" s="10" t="s">
        <v>202</v>
      </c>
    </row>
    <row r="143" ht="25" customHeight="1" spans="4:6">
      <c r="D143" s="25" t="s">
        <v>55</v>
      </c>
      <c r="E143" s="37" t="s">
        <v>58</v>
      </c>
      <c r="F143" s="36" t="s">
        <v>59</v>
      </c>
    </row>
    <row r="144" ht="25" customHeight="1"/>
    <row r="145" ht="25" customHeight="1" spans="4:4">
      <c r="D145" s="10" t="s">
        <v>203</v>
      </c>
    </row>
    <row r="146" ht="25" customHeight="1" spans="4:4">
      <c r="D146" s="10" t="s">
        <v>204</v>
      </c>
    </row>
    <row r="147" ht="25" customHeight="1"/>
    <row r="148" ht="25" customHeight="1"/>
    <row r="149" ht="25" customHeight="1" spans="4:6">
      <c r="D149" s="25" t="s">
        <v>52</v>
      </c>
      <c r="E149" s="25" t="s">
        <v>53</v>
      </c>
      <c r="F149" s="25"/>
    </row>
    <row r="150" ht="25" customHeight="1" spans="4:14">
      <c r="D150" s="25"/>
      <c r="E150" s="38" t="s">
        <v>54</v>
      </c>
      <c r="F150" s="25" t="s">
        <v>55</v>
      </c>
      <c r="I150" s="32" t="s">
        <v>93</v>
      </c>
      <c r="J150" s="10" t="s">
        <v>205</v>
      </c>
      <c r="K150" s="39" t="s">
        <v>200</v>
      </c>
      <c r="L150" s="10" t="s">
        <v>206</v>
      </c>
      <c r="N150" s="10" t="s">
        <v>207</v>
      </c>
    </row>
    <row r="151" ht="25" customHeight="1" spans="4:6">
      <c r="D151" s="25" t="s">
        <v>54</v>
      </c>
      <c r="E151" s="38" t="s">
        <v>56</v>
      </c>
      <c r="F151" s="25" t="s">
        <v>57</v>
      </c>
    </row>
    <row r="152" ht="25" customHeight="1" spans="4:6">
      <c r="D152" s="25" t="s">
        <v>55</v>
      </c>
      <c r="E152" s="38" t="s">
        <v>58</v>
      </c>
      <c r="F152" s="25" t="s">
        <v>59</v>
      </c>
    </row>
    <row r="153" ht="25" customHeight="1"/>
    <row r="154" ht="25" customHeight="1"/>
    <row r="155" ht="25" customHeight="1" spans="4:6">
      <c r="D155" s="25" t="s">
        <v>52</v>
      </c>
      <c r="E155" s="25" t="s">
        <v>53</v>
      </c>
      <c r="F155" s="25"/>
    </row>
    <row r="156" ht="25" customHeight="1" spans="4:14">
      <c r="D156" s="25"/>
      <c r="E156" s="25" t="s">
        <v>54</v>
      </c>
      <c r="F156" s="25" t="s">
        <v>55</v>
      </c>
      <c r="I156" s="32" t="s">
        <v>94</v>
      </c>
      <c r="J156" s="10" t="s">
        <v>190</v>
      </c>
      <c r="K156" s="39" t="s">
        <v>200</v>
      </c>
      <c r="L156" s="10" t="s">
        <v>208</v>
      </c>
      <c r="N156" s="10" t="s">
        <v>209</v>
      </c>
    </row>
    <row r="157" ht="25" customHeight="1" spans="4:6">
      <c r="D157" s="38" t="s">
        <v>54</v>
      </c>
      <c r="E157" s="38" t="s">
        <v>56</v>
      </c>
      <c r="F157" s="38" t="s">
        <v>57</v>
      </c>
    </row>
    <row r="158" ht="25" customHeight="1" spans="4:6">
      <c r="D158" s="25" t="s">
        <v>55</v>
      </c>
      <c r="E158" s="25" t="s">
        <v>58</v>
      </c>
      <c r="F158" s="25" t="s">
        <v>59</v>
      </c>
    </row>
    <row r="159" ht="25" customHeight="1"/>
    <row r="160" ht="25" customHeight="1" spans="4:7">
      <c r="D160" s="32" t="s">
        <v>210</v>
      </c>
      <c r="E160" s="10" t="s">
        <v>211</v>
      </c>
      <c r="F160" s="39" t="s">
        <v>200</v>
      </c>
      <c r="G160" s="10" t="s">
        <v>212</v>
      </c>
    </row>
    <row r="161" ht="25" customHeight="1"/>
    <row r="162" ht="25" customHeight="1" spans="4:6">
      <c r="D162" s="25" t="s">
        <v>52</v>
      </c>
      <c r="E162" s="25" t="s">
        <v>53</v>
      </c>
      <c r="F162" s="25"/>
    </row>
    <row r="163" ht="25" customHeight="1" spans="4:13">
      <c r="D163" s="25"/>
      <c r="E163" s="25" t="s">
        <v>54</v>
      </c>
      <c r="F163" s="25" t="s">
        <v>55</v>
      </c>
      <c r="H163" s="10" t="s">
        <v>213</v>
      </c>
      <c r="I163" s="36" t="s">
        <v>214</v>
      </c>
      <c r="J163" s="36" t="s">
        <v>190</v>
      </c>
      <c r="K163" s="36" t="s">
        <v>200</v>
      </c>
      <c r="L163" s="36" t="s">
        <v>199</v>
      </c>
      <c r="M163" s="10" t="s">
        <v>215</v>
      </c>
    </row>
    <row r="164" ht="25" customHeight="1" spans="4:6">
      <c r="D164" s="25" t="s">
        <v>54</v>
      </c>
      <c r="E164" s="38" t="s">
        <v>56</v>
      </c>
      <c r="F164" s="25" t="s">
        <v>57</v>
      </c>
    </row>
    <row r="165" ht="25" customHeight="1" spans="4:6">
      <c r="D165" s="25" t="s">
        <v>55</v>
      </c>
      <c r="E165" s="25" t="s">
        <v>58</v>
      </c>
      <c r="F165" s="38" t="s">
        <v>59</v>
      </c>
    </row>
    <row r="166" ht="25" customHeight="1"/>
    <row r="167" ht="25" customHeight="1"/>
    <row r="168" ht="25" customHeight="1" spans="4:6">
      <c r="D168" s="25" t="s">
        <v>52</v>
      </c>
      <c r="E168" s="25" t="s">
        <v>53</v>
      </c>
      <c r="F168" s="25"/>
    </row>
    <row r="169" ht="25" customHeight="1" spans="4:6">
      <c r="D169" s="25"/>
      <c r="E169" s="25" t="s">
        <v>54</v>
      </c>
      <c r="F169" s="25" t="s">
        <v>55</v>
      </c>
    </row>
    <row r="170" ht="25" customHeight="1" spans="4:12">
      <c r="D170" s="25" t="s">
        <v>54</v>
      </c>
      <c r="E170" s="25" t="s">
        <v>56</v>
      </c>
      <c r="F170" s="38" t="s">
        <v>57</v>
      </c>
      <c r="H170" s="10" t="s">
        <v>216</v>
      </c>
      <c r="I170" s="37" t="s">
        <v>217</v>
      </c>
      <c r="J170" s="37" t="s">
        <v>193</v>
      </c>
      <c r="K170" s="37" t="s">
        <v>200</v>
      </c>
      <c r="L170" s="37" t="s">
        <v>218</v>
      </c>
    </row>
    <row r="171" ht="25" customHeight="1" spans="4:6">
      <c r="D171" s="25" t="s">
        <v>55</v>
      </c>
      <c r="E171" s="38" t="s">
        <v>58</v>
      </c>
      <c r="F171" s="25" t="s">
        <v>59</v>
      </c>
    </row>
    <row r="172" ht="25" customHeight="1"/>
    <row r="173" ht="25" customHeight="1"/>
    <row r="174" ht="25" customHeight="1" spans="4:4">
      <c r="D174" s="10" t="s">
        <v>219</v>
      </c>
    </row>
    <row r="175" ht="25" customHeight="1"/>
    <row r="176" ht="25" customHeight="1"/>
    <row r="177" ht="25" customHeight="1"/>
    <row r="179" ht="20" customHeight="1" spans="4:6">
      <c r="D179" s="25" t="s">
        <v>52</v>
      </c>
      <c r="E179" s="25" t="s">
        <v>53</v>
      </c>
      <c r="F179" s="25"/>
    </row>
    <row r="180" ht="20" customHeight="1" spans="4:6">
      <c r="D180" s="25"/>
      <c r="E180" s="25" t="s">
        <v>54</v>
      </c>
      <c r="F180" s="25" t="s">
        <v>55</v>
      </c>
    </row>
    <row r="181" ht="20" customHeight="1" spans="4:6">
      <c r="D181" s="25" t="s">
        <v>54</v>
      </c>
      <c r="E181" s="25">
        <v>2</v>
      </c>
      <c r="F181" s="25">
        <v>49</v>
      </c>
    </row>
    <row r="182" ht="20" customHeight="1" spans="4:6">
      <c r="D182" s="25" t="s">
        <v>55</v>
      </c>
      <c r="E182" s="25">
        <v>18</v>
      </c>
      <c r="F182" s="25">
        <v>9655</v>
      </c>
    </row>
    <row r="183" spans="4:6">
      <c r="D183" s="11" t="s">
        <v>91</v>
      </c>
      <c r="E183" s="40">
        <v>1.60814359071198</v>
      </c>
      <c r="F183" s="11"/>
    </row>
    <row r="184" spans="4:6">
      <c r="D184" s="11" t="s">
        <v>92</v>
      </c>
      <c r="E184" s="40">
        <v>2.77806716607351</v>
      </c>
      <c r="F184" s="11"/>
    </row>
    <row r="185" spans="4:6">
      <c r="D185" s="11" t="s">
        <v>93</v>
      </c>
      <c r="E185" s="11">
        <v>0.1</v>
      </c>
      <c r="F185" s="11"/>
    </row>
    <row r="186" spans="4:6">
      <c r="D186" s="11" t="s">
        <v>94</v>
      </c>
      <c r="E186" s="40">
        <v>0.0392156862745098</v>
      </c>
      <c r="F186" s="11"/>
    </row>
    <row r="190" ht="15.15" spans="4:10">
      <c r="D190" s="25" t="s">
        <v>52</v>
      </c>
      <c r="E190" s="25" t="s">
        <v>53</v>
      </c>
      <c r="F190" s="25"/>
      <c r="H190" s="25"/>
      <c r="I190" s="25"/>
      <c r="J190" s="25"/>
    </row>
    <row r="191" ht="15.15" spans="4:17">
      <c r="D191" s="25"/>
      <c r="E191" s="25" t="s">
        <v>54</v>
      </c>
      <c r="F191" s="25" t="s">
        <v>55</v>
      </c>
      <c r="H191" s="25"/>
      <c r="I191" s="25"/>
      <c r="J191" s="25"/>
      <c r="M191" s="41"/>
      <c r="N191" s="42"/>
      <c r="O191" s="43" t="s">
        <v>220</v>
      </c>
      <c r="P191" s="44" t="s">
        <v>221</v>
      </c>
      <c r="Q191" s="41"/>
    </row>
    <row r="192" ht="15.15" spans="4:17">
      <c r="D192" s="25" t="s">
        <v>54</v>
      </c>
      <c r="E192" s="25">
        <v>1</v>
      </c>
      <c r="F192" s="25">
        <v>54</v>
      </c>
      <c r="H192" s="25"/>
      <c r="I192" s="25"/>
      <c r="J192" s="25"/>
      <c r="M192" s="41"/>
      <c r="N192" s="45" t="s">
        <v>24</v>
      </c>
      <c r="O192" s="45" t="s">
        <v>222</v>
      </c>
      <c r="P192" s="46" t="s">
        <v>223</v>
      </c>
      <c r="Q192" s="41"/>
    </row>
    <row r="193" ht="15.15" spans="4:17">
      <c r="D193" s="25" t="s">
        <v>55</v>
      </c>
      <c r="E193" s="25">
        <v>19</v>
      </c>
      <c r="F193" s="25">
        <v>9650</v>
      </c>
      <c r="H193" s="25"/>
      <c r="I193" s="25"/>
      <c r="J193" s="25"/>
      <c r="M193" s="41"/>
      <c r="N193" s="45" t="s">
        <v>27</v>
      </c>
      <c r="O193" s="45" t="s">
        <v>224</v>
      </c>
      <c r="P193" s="46" t="s">
        <v>225</v>
      </c>
      <c r="Q193" s="41"/>
    </row>
    <row r="194" ht="15.15" spans="4:17">
      <c r="D194" s="11" t="s">
        <v>91</v>
      </c>
      <c r="E194" s="47">
        <v>1.36085685706228</v>
      </c>
      <c r="F194" s="11"/>
      <c r="H194" s="11"/>
      <c r="I194" s="47"/>
      <c r="J194" s="11"/>
      <c r="M194" s="41"/>
      <c r="N194" s="45" t="s">
        <v>30</v>
      </c>
      <c r="O194" s="45" t="s">
        <v>226</v>
      </c>
      <c r="P194" s="46" t="s">
        <v>227</v>
      </c>
      <c r="Q194" s="41"/>
    </row>
    <row r="195" ht="15.15" spans="4:17">
      <c r="D195" s="11" t="s">
        <v>92</v>
      </c>
      <c r="E195" s="47">
        <v>1.85193138541344</v>
      </c>
      <c r="F195" s="11"/>
      <c r="H195" s="11"/>
      <c r="I195" s="47"/>
      <c r="J195" s="11"/>
      <c r="M195" s="41"/>
      <c r="N195" s="45" t="s">
        <v>228</v>
      </c>
      <c r="O195" s="45" t="s">
        <v>229</v>
      </c>
      <c r="P195" s="46" t="s">
        <v>230</v>
      </c>
      <c r="Q195" s="41"/>
    </row>
    <row r="196" ht="15.15" spans="4:17">
      <c r="D196" s="11" t="s">
        <v>93</v>
      </c>
      <c r="E196" s="40">
        <v>0.05</v>
      </c>
      <c r="F196" s="11"/>
      <c r="H196" s="11"/>
      <c r="I196" s="40"/>
      <c r="J196" s="11"/>
      <c r="M196" s="41"/>
      <c r="N196" s="45" t="s">
        <v>40</v>
      </c>
      <c r="O196" s="45" t="s">
        <v>231</v>
      </c>
      <c r="P196" s="46" t="s">
        <v>232</v>
      </c>
      <c r="Q196" s="41"/>
    </row>
    <row r="197" ht="15.15" spans="4:17">
      <c r="D197" s="11" t="s">
        <v>94</v>
      </c>
      <c r="E197" s="40">
        <v>0.01818</v>
      </c>
      <c r="F197" s="11"/>
      <c r="H197" s="11"/>
      <c r="I197" s="40"/>
      <c r="J197" s="11"/>
      <c r="M197" s="41"/>
      <c r="N197" s="45" t="s">
        <v>43</v>
      </c>
      <c r="O197" s="45" t="s">
        <v>233</v>
      </c>
      <c r="P197" s="46" t="s">
        <v>234</v>
      </c>
      <c r="Q197" s="41"/>
    </row>
    <row r="198" ht="15.15" spans="13:17">
      <c r="M198" s="41"/>
      <c r="N198" s="45" t="s">
        <v>235</v>
      </c>
      <c r="O198" s="45" t="s">
        <v>236</v>
      </c>
      <c r="P198" s="46" t="s">
        <v>237</v>
      </c>
      <c r="Q198" s="41"/>
    </row>
    <row r="201" spans="4:6">
      <c r="D201" s="25" t="s">
        <v>52</v>
      </c>
      <c r="E201" s="25" t="s">
        <v>53</v>
      </c>
      <c r="F201" s="25"/>
    </row>
    <row r="202" spans="4:6">
      <c r="D202" s="25"/>
      <c r="E202" s="25" t="s">
        <v>54</v>
      </c>
      <c r="F202" s="25" t="s">
        <v>55</v>
      </c>
    </row>
    <row r="203" spans="4:6">
      <c r="D203" s="25" t="s">
        <v>54</v>
      </c>
      <c r="E203" s="25">
        <v>1</v>
      </c>
      <c r="F203" s="25">
        <v>55</v>
      </c>
    </row>
    <row r="204" spans="4:6">
      <c r="D204" s="25" t="s">
        <v>55</v>
      </c>
      <c r="E204" s="25">
        <v>19</v>
      </c>
      <c r="F204" s="25">
        <v>9649</v>
      </c>
    </row>
    <row r="205" spans="4:6">
      <c r="D205" s="11" t="s">
        <v>91</v>
      </c>
      <c r="E205" s="47">
        <v>0.617993204846829</v>
      </c>
      <c r="F205" s="11"/>
    </row>
    <row r="206" spans="4:6">
      <c r="D206" s="11" t="s">
        <v>92</v>
      </c>
      <c r="E206" s="47">
        <v>0.381915601236855</v>
      </c>
      <c r="F206" s="11"/>
    </row>
    <row r="207" spans="4:6">
      <c r="D207" s="11" t="s">
        <v>93</v>
      </c>
      <c r="E207" s="40">
        <v>0.05</v>
      </c>
      <c r="F207" s="11"/>
    </row>
    <row r="208" spans="4:6">
      <c r="D208" s="11" t="s">
        <v>94</v>
      </c>
      <c r="E208" s="40">
        <v>0.01785</v>
      </c>
      <c r="F208" s="11"/>
    </row>
  </sheetData>
  <mergeCells count="10">
    <mergeCell ref="E134:F134"/>
    <mergeCell ref="E140:F140"/>
    <mergeCell ref="E149:F149"/>
    <mergeCell ref="E155:F155"/>
    <mergeCell ref="E162:F162"/>
    <mergeCell ref="E168:F168"/>
    <mergeCell ref="E179:F179"/>
    <mergeCell ref="E190:F190"/>
    <mergeCell ref="I190:J190"/>
    <mergeCell ref="E201:F201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4097" progId="Equation.KSEE3" r:id="rId3">
          <objectPr defaultSize="0" r:id="rId4">
            <anchor moveWithCells="1">
              <from>
                <xdr:col>2</xdr:col>
                <xdr:colOff>83820</xdr:colOff>
                <xdr:row>9</xdr:row>
                <xdr:rowOff>160020</xdr:rowOff>
              </from>
              <to>
                <xdr:col>4</xdr:col>
                <xdr:colOff>866140</xdr:colOff>
                <xdr:row>14</xdr:row>
                <xdr:rowOff>33020</xdr:rowOff>
              </to>
            </anchor>
          </objectPr>
        </oleObject>
      </mc:Choice>
      <mc:Fallback>
        <oleObject shapeId="4097" progId="Equation.KSEE3" r:id="rId3"/>
      </mc:Fallback>
    </mc:AlternateContent>
    <mc:AlternateContent xmlns:mc="http://schemas.openxmlformats.org/markup-compatibility/2006">
      <mc:Choice Requires="x14">
        <oleObject shapeId="4100" progId="Equation.KSEE3" r:id="rId5">
          <objectPr defaultSize="0" r:id="rId6">
            <anchor moveWithCells="1">
              <from>
                <xdr:col>2</xdr:col>
                <xdr:colOff>53340</xdr:colOff>
                <xdr:row>18</xdr:row>
                <xdr:rowOff>14605</xdr:rowOff>
              </from>
              <to>
                <xdr:col>5</xdr:col>
                <xdr:colOff>392430</xdr:colOff>
                <xdr:row>25</xdr:row>
                <xdr:rowOff>47625</xdr:rowOff>
              </to>
            </anchor>
          </objectPr>
        </oleObject>
      </mc:Choice>
      <mc:Fallback>
        <oleObject shapeId="4100" progId="Equation.KSEE3" r:id="rId5"/>
      </mc:Fallback>
    </mc:AlternateContent>
    <mc:AlternateContent xmlns:mc="http://schemas.openxmlformats.org/markup-compatibility/2006">
      <mc:Choice Requires="x14">
        <oleObject shapeId="4101" progId="Equation.KSEE3" r:id="rId7">
          <objectPr defaultSize="0" r:id="rId8">
            <anchor moveWithCells="1" sizeWithCells="1">
              <from>
                <xdr:col>1</xdr:col>
                <xdr:colOff>608965</xdr:colOff>
                <xdr:row>25</xdr:row>
                <xdr:rowOff>60325</xdr:rowOff>
              </from>
              <to>
                <xdr:col>4</xdr:col>
                <xdr:colOff>414655</xdr:colOff>
                <xdr:row>29</xdr:row>
                <xdr:rowOff>66675</xdr:rowOff>
              </to>
            </anchor>
          </objectPr>
        </oleObject>
      </mc:Choice>
      <mc:Fallback>
        <oleObject shapeId="4101" progId="Equation.KSEE3" r:id="rId7"/>
      </mc:Fallback>
    </mc:AlternateContent>
    <mc:AlternateContent xmlns:mc="http://schemas.openxmlformats.org/markup-compatibility/2006">
      <mc:Choice Requires="x14">
        <oleObject shapeId="4103" progId="Equation.KSEE3" r:id="rId9">
          <objectPr defaultSize="0" r:id="rId10">
            <anchor moveWithCells="1" sizeWithCells="1">
              <from>
                <xdr:col>6</xdr:col>
                <xdr:colOff>0</xdr:colOff>
                <xdr:row>12</xdr:row>
                <xdr:rowOff>171450</xdr:rowOff>
              </from>
              <to>
                <xdr:col>9</xdr:col>
                <xdr:colOff>217170</xdr:colOff>
                <xdr:row>17</xdr:row>
                <xdr:rowOff>17780</xdr:rowOff>
              </to>
            </anchor>
          </objectPr>
        </oleObject>
      </mc:Choice>
      <mc:Fallback>
        <oleObject shapeId="4103" progId="Equation.KSEE3" r:id="rId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AA117"/>
  <sheetViews>
    <sheetView topLeftCell="A97" workbookViewId="0">
      <selection activeCell="F39" sqref="F39"/>
    </sheetView>
  </sheetViews>
  <sheetFormatPr defaultColWidth="8.88888888888889" defaultRowHeight="14.4"/>
  <cols>
    <col min="1" max="4" width="8.88888888888889" style="10"/>
    <col min="5" max="8" width="8.88888888888889" style="15"/>
    <col min="9" max="11" width="8.88888888888889" style="10"/>
    <col min="12" max="12" width="9.44444444444444" style="10"/>
    <col min="13" max="16384" width="8.88888888888889" style="10"/>
  </cols>
  <sheetData>
    <row r="8" ht="20" customHeight="1" spans="4:12">
      <c r="D8" s="16" t="s">
        <v>238</v>
      </c>
      <c r="E8" s="17"/>
      <c r="F8" s="17"/>
      <c r="G8" s="17"/>
      <c r="H8" s="17"/>
      <c r="I8" s="22"/>
      <c r="L8" s="10" t="s">
        <v>239</v>
      </c>
    </row>
    <row r="9" ht="20" customHeight="1" spans="4:9">
      <c r="D9" s="11" t="s">
        <v>240</v>
      </c>
      <c r="E9" s="16" t="s">
        <v>241</v>
      </c>
      <c r="F9" s="17"/>
      <c r="G9" s="17"/>
      <c r="H9" s="17"/>
      <c r="I9" s="22"/>
    </row>
    <row r="10" ht="20" customHeight="1" spans="4:9">
      <c r="D10" s="11" t="s">
        <v>122</v>
      </c>
      <c r="E10" s="18" t="s">
        <v>124</v>
      </c>
      <c r="F10" s="18"/>
      <c r="G10" s="18"/>
      <c r="H10" s="18"/>
      <c r="I10" s="11"/>
    </row>
    <row r="11" ht="20" customHeight="1" spans="4:9">
      <c r="D11" s="11" t="s">
        <v>123</v>
      </c>
      <c r="E11" s="18" t="s">
        <v>125</v>
      </c>
      <c r="F11" s="18" t="s">
        <v>137</v>
      </c>
      <c r="G11" s="18"/>
      <c r="H11" s="18"/>
      <c r="I11" s="11"/>
    </row>
    <row r="12" ht="20" customHeight="1" spans="4:9">
      <c r="D12" s="11" t="s">
        <v>130</v>
      </c>
      <c r="E12" s="18" t="s">
        <v>124</v>
      </c>
      <c r="F12" s="18" t="s">
        <v>125</v>
      </c>
      <c r="G12" s="18" t="s">
        <v>137</v>
      </c>
      <c r="H12" s="18"/>
      <c r="I12" s="11"/>
    </row>
    <row r="13" ht="20" customHeight="1" spans="4:9">
      <c r="D13" s="11" t="s">
        <v>126</v>
      </c>
      <c r="E13" s="18"/>
      <c r="F13" s="18"/>
      <c r="G13" s="18"/>
      <c r="H13" s="18"/>
      <c r="I13" s="11"/>
    </row>
    <row r="21" spans="4:21">
      <c r="D21" s="10" t="s">
        <v>62</v>
      </c>
      <c r="E21" s="15" t="s">
        <v>242</v>
      </c>
      <c r="F21" s="15" t="s">
        <v>243</v>
      </c>
      <c r="I21" s="12" t="s">
        <v>49</v>
      </c>
      <c r="J21" s="12" t="s">
        <v>50</v>
      </c>
      <c r="K21" s="12" t="s">
        <v>51</v>
      </c>
      <c r="L21" s="12" t="s">
        <v>244</v>
      </c>
      <c r="R21" s="12" t="s">
        <v>49</v>
      </c>
      <c r="S21" s="12" t="s">
        <v>50</v>
      </c>
      <c r="T21" s="12" t="s">
        <v>51</v>
      </c>
      <c r="U21" s="12" t="s">
        <v>244</v>
      </c>
    </row>
    <row r="22" spans="4:21">
      <c r="D22" s="10" t="s">
        <v>64</v>
      </c>
      <c r="H22" s="19"/>
      <c r="I22" s="23">
        <v>1</v>
      </c>
      <c r="J22" s="23">
        <v>1</v>
      </c>
      <c r="K22" s="23">
        <v>4</v>
      </c>
      <c r="L22" s="13"/>
      <c r="R22" s="23">
        <v>1</v>
      </c>
      <c r="S22" s="23">
        <v>1</v>
      </c>
      <c r="T22" s="23">
        <v>4</v>
      </c>
      <c r="U22" s="13"/>
    </row>
    <row r="23" spans="4:21">
      <c r="D23" s="10" t="s">
        <v>245</v>
      </c>
      <c r="H23" s="19"/>
      <c r="I23" s="23">
        <v>1</v>
      </c>
      <c r="J23" s="23">
        <v>3</v>
      </c>
      <c r="K23" s="23">
        <v>4</v>
      </c>
      <c r="L23" s="13"/>
      <c r="R23" s="23">
        <v>1</v>
      </c>
      <c r="S23" s="23">
        <v>3</v>
      </c>
      <c r="T23" s="23">
        <v>4</v>
      </c>
      <c r="U23" s="13"/>
    </row>
    <row r="24" spans="4:21">
      <c r="D24" s="10" t="s">
        <v>246</v>
      </c>
      <c r="H24" s="19"/>
      <c r="I24" s="23">
        <v>1</v>
      </c>
      <c r="J24" s="23">
        <v>6</v>
      </c>
      <c r="K24" s="23">
        <v>4</v>
      </c>
      <c r="L24" s="13"/>
      <c r="R24" s="23">
        <v>1</v>
      </c>
      <c r="S24" s="23">
        <v>6</v>
      </c>
      <c r="T24" s="23">
        <v>4</v>
      </c>
      <c r="U24" s="13"/>
    </row>
    <row r="25" spans="4:21">
      <c r="D25" s="10" t="s">
        <v>247</v>
      </c>
      <c r="H25" s="19"/>
      <c r="I25" s="23">
        <v>2</v>
      </c>
      <c r="J25" s="23">
        <v>3</v>
      </c>
      <c r="K25" s="23">
        <v>5</v>
      </c>
      <c r="L25" s="13"/>
      <c r="R25" s="23">
        <v>2</v>
      </c>
      <c r="S25" s="23">
        <v>3</v>
      </c>
      <c r="T25" s="23">
        <v>5</v>
      </c>
      <c r="U25" s="13"/>
    </row>
    <row r="26" spans="4:21">
      <c r="D26" s="10" t="s">
        <v>248</v>
      </c>
      <c r="H26" s="19"/>
      <c r="I26" s="23">
        <v>2</v>
      </c>
      <c r="J26" s="23">
        <v>5</v>
      </c>
      <c r="K26" s="23">
        <v>5</v>
      </c>
      <c r="L26" s="13"/>
      <c r="R26" s="23">
        <v>2</v>
      </c>
      <c r="S26" s="23">
        <v>5</v>
      </c>
      <c r="T26" s="23">
        <v>5</v>
      </c>
      <c r="U26" s="13"/>
    </row>
    <row r="27" spans="4:21">
      <c r="D27" s="10" t="s">
        <v>249</v>
      </c>
      <c r="H27" s="19"/>
      <c r="I27" s="23">
        <v>2</v>
      </c>
      <c r="J27" s="23">
        <v>7</v>
      </c>
      <c r="K27" s="23">
        <v>3</v>
      </c>
      <c r="L27" s="13"/>
      <c r="R27" s="23">
        <v>2</v>
      </c>
      <c r="S27" s="23">
        <v>7</v>
      </c>
      <c r="T27" s="23">
        <v>3</v>
      </c>
      <c r="U27" s="13"/>
    </row>
    <row r="28" spans="4:21">
      <c r="D28" s="10" t="s">
        <v>250</v>
      </c>
      <c r="H28" s="19"/>
      <c r="I28" s="23">
        <v>2</v>
      </c>
      <c r="J28" s="23">
        <v>10</v>
      </c>
      <c r="K28" s="23">
        <v>5</v>
      </c>
      <c r="L28" s="13"/>
      <c r="R28" s="23">
        <v>2</v>
      </c>
      <c r="S28" s="23">
        <v>10</v>
      </c>
      <c r="T28" s="23">
        <v>5</v>
      </c>
      <c r="U28" s="13"/>
    </row>
    <row r="29" spans="4:21">
      <c r="D29" s="10" t="s">
        <v>251</v>
      </c>
      <c r="H29" s="19"/>
      <c r="I29" s="23">
        <v>3</v>
      </c>
      <c r="J29" s="23">
        <v>1</v>
      </c>
      <c r="K29" s="23">
        <v>4</v>
      </c>
      <c r="L29" s="13"/>
      <c r="R29" s="23">
        <v>3</v>
      </c>
      <c r="S29" s="23">
        <v>1</v>
      </c>
      <c r="T29" s="23">
        <v>4</v>
      </c>
      <c r="U29" s="13"/>
    </row>
    <row r="30" spans="4:21">
      <c r="D30" s="10" t="s">
        <v>252</v>
      </c>
      <c r="H30" s="19"/>
      <c r="I30" s="23">
        <v>3</v>
      </c>
      <c r="J30" s="23">
        <v>5</v>
      </c>
      <c r="K30" s="23">
        <v>5</v>
      </c>
      <c r="L30" s="13"/>
      <c r="R30" s="23">
        <v>3</v>
      </c>
      <c r="S30" s="23">
        <v>5</v>
      </c>
      <c r="T30" s="23">
        <v>5</v>
      </c>
      <c r="U30" s="13"/>
    </row>
    <row r="31" spans="4:21">
      <c r="D31" s="10" t="s">
        <v>253</v>
      </c>
      <c r="H31" s="19"/>
      <c r="I31" s="23">
        <v>3</v>
      </c>
      <c r="J31" s="23">
        <v>3</v>
      </c>
      <c r="K31" s="23">
        <v>5</v>
      </c>
      <c r="L31" s="13"/>
      <c r="R31" s="23">
        <v>3</v>
      </c>
      <c r="S31" s="23">
        <v>3</v>
      </c>
      <c r="T31" s="23">
        <v>5</v>
      </c>
      <c r="U31" s="13"/>
    </row>
    <row r="32" spans="4:21">
      <c r="D32" s="10" t="s">
        <v>254</v>
      </c>
      <c r="H32" s="19"/>
      <c r="I32" s="23">
        <v>4</v>
      </c>
      <c r="J32" s="23">
        <v>3</v>
      </c>
      <c r="K32" s="23">
        <v>5</v>
      </c>
      <c r="L32" s="13"/>
      <c r="R32" s="23">
        <v>4</v>
      </c>
      <c r="S32" s="23">
        <v>3</v>
      </c>
      <c r="T32" s="23">
        <v>5</v>
      </c>
      <c r="U32" s="13"/>
    </row>
    <row r="33" spans="4:21">
      <c r="D33" s="10" t="s">
        <v>255</v>
      </c>
      <c r="H33" s="19"/>
      <c r="I33" s="23">
        <v>4</v>
      </c>
      <c r="J33" s="23">
        <v>2</v>
      </c>
      <c r="K33" s="23">
        <v>5</v>
      </c>
      <c r="L33" s="13"/>
      <c r="R33" s="23">
        <v>4</v>
      </c>
      <c r="S33" s="23">
        <v>2</v>
      </c>
      <c r="T33" s="23">
        <v>5</v>
      </c>
      <c r="U33" s="13"/>
    </row>
    <row r="34" spans="4:21">
      <c r="D34" s="10" t="s">
        <v>256</v>
      </c>
      <c r="H34" s="19"/>
      <c r="I34" s="23">
        <v>4</v>
      </c>
      <c r="J34" s="23">
        <v>5</v>
      </c>
      <c r="K34" s="23">
        <v>3</v>
      </c>
      <c r="L34" s="13"/>
      <c r="R34" s="23">
        <v>4</v>
      </c>
      <c r="S34" s="23">
        <v>5</v>
      </c>
      <c r="T34" s="23">
        <v>3</v>
      </c>
      <c r="U34" s="13"/>
    </row>
    <row r="35" spans="9:18">
      <c r="I35" s="10">
        <f>COUNT(I22:I34)</f>
        <v>13</v>
      </c>
      <c r="R35" s="10">
        <f>COUNT(R22:R34)</f>
        <v>13</v>
      </c>
    </row>
    <row r="36" spans="9:25">
      <c r="I36" s="24" t="s">
        <v>49</v>
      </c>
      <c r="J36" s="24" t="s">
        <v>50</v>
      </c>
      <c r="K36" s="24"/>
      <c r="L36" s="24"/>
      <c r="M36" s="25"/>
      <c r="N36" s="25"/>
      <c r="O36" s="25"/>
      <c r="P36" s="25"/>
      <c r="R36" s="24" t="s">
        <v>49</v>
      </c>
      <c r="S36" s="24" t="s">
        <v>50</v>
      </c>
      <c r="T36" s="24"/>
      <c r="U36" s="24"/>
      <c r="V36" s="25"/>
      <c r="W36" s="25"/>
      <c r="X36" s="25"/>
      <c r="Y36" s="25"/>
    </row>
    <row r="37" spans="9:25">
      <c r="I37" s="25"/>
      <c r="J37" s="25">
        <v>1</v>
      </c>
      <c r="K37" s="25">
        <v>3</v>
      </c>
      <c r="L37" s="25">
        <v>6</v>
      </c>
      <c r="M37" s="25">
        <v>5</v>
      </c>
      <c r="N37" s="25">
        <v>7</v>
      </c>
      <c r="O37" s="25">
        <v>10</v>
      </c>
      <c r="P37" s="25">
        <v>2</v>
      </c>
      <c r="R37" s="25"/>
      <c r="S37" s="25">
        <v>1</v>
      </c>
      <c r="T37" s="25">
        <v>3</v>
      </c>
      <c r="U37" s="25">
        <v>6</v>
      </c>
      <c r="V37" s="25">
        <v>5</v>
      </c>
      <c r="W37" s="25">
        <v>7</v>
      </c>
      <c r="X37" s="25">
        <v>10</v>
      </c>
      <c r="Y37" s="25">
        <v>2</v>
      </c>
    </row>
    <row r="38" spans="9:25">
      <c r="I38" s="25">
        <v>1</v>
      </c>
      <c r="J38" s="25">
        <v>4</v>
      </c>
      <c r="K38" s="25">
        <v>4</v>
      </c>
      <c r="L38" s="25">
        <v>4</v>
      </c>
      <c r="M38" s="25">
        <v>0</v>
      </c>
      <c r="N38" s="25">
        <v>0</v>
      </c>
      <c r="O38" s="25">
        <v>0</v>
      </c>
      <c r="P38" s="25">
        <v>0</v>
      </c>
      <c r="R38" s="25">
        <v>1</v>
      </c>
      <c r="S38" s="25">
        <v>4</v>
      </c>
      <c r="T38" s="25">
        <v>4</v>
      </c>
      <c r="U38" s="25">
        <v>4</v>
      </c>
      <c r="V38" s="25">
        <v>0</v>
      </c>
      <c r="W38" s="25">
        <v>0</v>
      </c>
      <c r="X38" s="25">
        <v>0</v>
      </c>
      <c r="Y38" s="25">
        <v>0</v>
      </c>
    </row>
    <row r="39" spans="9:25">
      <c r="I39" s="25">
        <v>2</v>
      </c>
      <c r="J39" s="25">
        <v>0</v>
      </c>
      <c r="K39" s="25">
        <v>5</v>
      </c>
      <c r="L39" s="25">
        <v>0</v>
      </c>
      <c r="M39" s="25">
        <v>5</v>
      </c>
      <c r="N39" s="25">
        <v>3</v>
      </c>
      <c r="O39" s="25">
        <v>5</v>
      </c>
      <c r="P39" s="25">
        <v>0</v>
      </c>
      <c r="R39" s="25">
        <v>2</v>
      </c>
      <c r="S39" s="25">
        <v>0</v>
      </c>
      <c r="T39" s="25">
        <v>5</v>
      </c>
      <c r="U39" s="25">
        <v>0</v>
      </c>
      <c r="V39" s="25">
        <v>5</v>
      </c>
      <c r="W39" s="25">
        <v>3</v>
      </c>
      <c r="X39" s="25">
        <v>5</v>
      </c>
      <c r="Y39" s="25">
        <v>0</v>
      </c>
    </row>
    <row r="40" spans="9:25">
      <c r="I40" s="25">
        <v>3</v>
      </c>
      <c r="J40" s="25">
        <v>4</v>
      </c>
      <c r="K40" s="25">
        <v>5</v>
      </c>
      <c r="L40" s="25">
        <v>0</v>
      </c>
      <c r="M40" s="25">
        <v>5</v>
      </c>
      <c r="N40" s="25">
        <v>0</v>
      </c>
      <c r="O40" s="25">
        <v>0</v>
      </c>
      <c r="P40" s="25">
        <v>0</v>
      </c>
      <c r="R40" s="25">
        <v>3</v>
      </c>
      <c r="S40" s="25">
        <v>4</v>
      </c>
      <c r="T40" s="25">
        <v>5</v>
      </c>
      <c r="U40" s="25">
        <v>0</v>
      </c>
      <c r="V40" s="25">
        <v>5</v>
      </c>
      <c r="W40" s="25">
        <v>0</v>
      </c>
      <c r="X40" s="25">
        <v>0</v>
      </c>
      <c r="Y40" s="25">
        <v>0</v>
      </c>
    </row>
    <row r="41" spans="9:25">
      <c r="I41" s="25">
        <v>4</v>
      </c>
      <c r="J41" s="25">
        <v>0</v>
      </c>
      <c r="K41" s="25">
        <v>5</v>
      </c>
      <c r="L41" s="25">
        <v>0</v>
      </c>
      <c r="M41" s="25">
        <v>3</v>
      </c>
      <c r="N41" s="25">
        <v>0</v>
      </c>
      <c r="O41" s="25">
        <v>0</v>
      </c>
      <c r="P41" s="25">
        <v>5</v>
      </c>
      <c r="R41" s="25">
        <v>4</v>
      </c>
      <c r="S41" s="25">
        <v>0</v>
      </c>
      <c r="T41" s="25">
        <v>5</v>
      </c>
      <c r="U41" s="25">
        <v>0</v>
      </c>
      <c r="V41" s="25">
        <v>3</v>
      </c>
      <c r="W41" s="25">
        <v>0</v>
      </c>
      <c r="X41" s="25">
        <v>0</v>
      </c>
      <c r="Y41" s="25">
        <v>5</v>
      </c>
    </row>
    <row r="42" spans="19:25">
      <c r="S42" s="25">
        <v>1</v>
      </c>
      <c r="T42" s="25">
        <v>3</v>
      </c>
      <c r="U42" s="25">
        <v>6</v>
      </c>
      <c r="V42" s="25">
        <v>5</v>
      </c>
      <c r="W42" s="25">
        <v>7</v>
      </c>
      <c r="X42" s="25">
        <v>10</v>
      </c>
      <c r="Y42" s="25">
        <v>2</v>
      </c>
    </row>
    <row r="43" spans="18:18">
      <c r="R43" s="25">
        <v>1</v>
      </c>
    </row>
    <row r="44" spans="9:18">
      <c r="I44" s="24"/>
      <c r="J44" s="24">
        <v>0</v>
      </c>
      <c r="K44" s="24">
        <v>1</v>
      </c>
      <c r="L44" s="24">
        <v>2</v>
      </c>
      <c r="M44" s="24">
        <v>3</v>
      </c>
      <c r="N44" s="26"/>
      <c r="R44" s="25">
        <v>3</v>
      </c>
    </row>
    <row r="45" ht="15.6" spans="6:18">
      <c r="F45" s="20" t="s">
        <v>257</v>
      </c>
      <c r="I45" s="27">
        <v>0</v>
      </c>
      <c r="J45" s="28">
        <v>1</v>
      </c>
      <c r="K45" s="28">
        <v>9.591663</v>
      </c>
      <c r="L45" s="28">
        <v>6.480741</v>
      </c>
      <c r="M45" s="28">
        <v>8.185353</v>
      </c>
      <c r="N45" s="26"/>
      <c r="R45" s="25">
        <v>6</v>
      </c>
    </row>
    <row r="46" spans="9:18">
      <c r="I46" s="27">
        <v>1</v>
      </c>
      <c r="J46" s="28">
        <v>9.591663</v>
      </c>
      <c r="K46" s="28">
        <v>1</v>
      </c>
      <c r="L46" s="28">
        <v>7.071068</v>
      </c>
      <c r="M46" s="28">
        <v>7.937254</v>
      </c>
      <c r="N46" s="26"/>
      <c r="R46" s="25">
        <v>5</v>
      </c>
    </row>
    <row r="47" spans="9:18">
      <c r="I47" s="27">
        <v>2</v>
      </c>
      <c r="J47" s="28">
        <v>6.480741</v>
      </c>
      <c r="K47" s="28">
        <v>7.071068</v>
      </c>
      <c r="L47" s="28">
        <v>1</v>
      </c>
      <c r="M47" s="28">
        <v>6.708204</v>
      </c>
      <c r="N47" s="26"/>
      <c r="R47" s="25">
        <v>7</v>
      </c>
    </row>
    <row r="48" spans="9:18">
      <c r="I48" s="27">
        <v>3</v>
      </c>
      <c r="J48" s="28">
        <v>8.185353</v>
      </c>
      <c r="K48" s="28">
        <v>7.937254</v>
      </c>
      <c r="L48" s="28">
        <v>6.708204</v>
      </c>
      <c r="M48" s="28">
        <v>1</v>
      </c>
      <c r="N48" s="26"/>
      <c r="R48" s="25">
        <v>10</v>
      </c>
    </row>
    <row r="49" spans="9:18">
      <c r="I49" s="26"/>
      <c r="J49" s="26"/>
      <c r="K49" s="26"/>
      <c r="L49" s="26"/>
      <c r="M49" s="26"/>
      <c r="N49" s="26"/>
      <c r="R49" s="25">
        <v>2</v>
      </c>
    </row>
    <row r="50" spans="9:14">
      <c r="I50" s="26"/>
      <c r="J50" s="26"/>
      <c r="K50" s="26"/>
      <c r="L50" s="26"/>
      <c r="M50" s="26"/>
      <c r="N50" s="26"/>
    </row>
    <row r="51" ht="15.6" spans="5:14">
      <c r="E51" s="21" t="s">
        <v>258</v>
      </c>
      <c r="I51" s="25"/>
      <c r="J51" s="24">
        <v>0</v>
      </c>
      <c r="K51" s="24">
        <v>1</v>
      </c>
      <c r="L51" s="24">
        <v>2</v>
      </c>
      <c r="M51" s="24">
        <v>3</v>
      </c>
      <c r="N51" s="26"/>
    </row>
    <row r="52" spans="9:14">
      <c r="I52" s="27">
        <v>0</v>
      </c>
      <c r="J52" s="28">
        <v>1</v>
      </c>
      <c r="K52" s="28">
        <v>22</v>
      </c>
      <c r="L52" s="28">
        <v>10</v>
      </c>
      <c r="M52" s="28">
        <v>17</v>
      </c>
      <c r="N52" s="26"/>
    </row>
    <row r="53" spans="9:14">
      <c r="I53" s="27">
        <v>1</v>
      </c>
      <c r="J53" s="28">
        <v>22</v>
      </c>
      <c r="K53" s="28">
        <v>1</v>
      </c>
      <c r="L53" s="28">
        <v>12</v>
      </c>
      <c r="M53" s="28">
        <v>15</v>
      </c>
      <c r="N53" s="26"/>
    </row>
    <row r="54" spans="9:14">
      <c r="I54" s="27">
        <v>2</v>
      </c>
      <c r="J54" s="28">
        <v>10</v>
      </c>
      <c r="K54" s="28">
        <v>12</v>
      </c>
      <c r="L54" s="28">
        <v>1</v>
      </c>
      <c r="M54" s="28">
        <v>11</v>
      </c>
      <c r="N54" s="26"/>
    </row>
    <row r="55" spans="9:14">
      <c r="I55" s="27">
        <v>3</v>
      </c>
      <c r="J55" s="28">
        <v>17</v>
      </c>
      <c r="K55" s="28">
        <v>15</v>
      </c>
      <c r="L55" s="28">
        <v>11</v>
      </c>
      <c r="M55" s="28">
        <v>1</v>
      </c>
      <c r="N55" s="26"/>
    </row>
    <row r="56" spans="9:14">
      <c r="I56" s="26"/>
      <c r="J56" s="26"/>
      <c r="K56" s="26"/>
      <c r="L56" s="26"/>
      <c r="M56" s="26"/>
      <c r="N56" s="26"/>
    </row>
    <row r="57" spans="9:14">
      <c r="I57" s="26"/>
      <c r="J57" s="26"/>
      <c r="K57" s="26"/>
      <c r="L57" s="26"/>
      <c r="M57" s="26"/>
      <c r="N57" s="26"/>
    </row>
    <row r="58" spans="9:14">
      <c r="I58" s="26"/>
      <c r="J58" s="26"/>
      <c r="K58" s="26"/>
      <c r="L58" s="26"/>
      <c r="M58" s="26"/>
      <c r="N58" s="26"/>
    </row>
    <row r="59" ht="15.6" spans="5:14">
      <c r="E59" s="21" t="s">
        <v>259</v>
      </c>
      <c r="H59" s="15" t="s">
        <v>260</v>
      </c>
      <c r="I59" s="24"/>
      <c r="J59" s="24">
        <v>0</v>
      </c>
      <c r="K59" s="24">
        <v>1</v>
      </c>
      <c r="L59" s="24">
        <v>2</v>
      </c>
      <c r="M59" s="24">
        <v>3</v>
      </c>
      <c r="N59" s="26"/>
    </row>
    <row r="60" spans="9:14">
      <c r="I60" s="27">
        <v>0</v>
      </c>
      <c r="J60" s="28">
        <v>1</v>
      </c>
      <c r="K60" s="28">
        <v>6.553001</v>
      </c>
      <c r="L60" s="28">
        <v>5.449632</v>
      </c>
      <c r="M60" s="28">
        <v>5.908822</v>
      </c>
      <c r="N60" s="26"/>
    </row>
    <row r="61" spans="9:14">
      <c r="I61" s="27">
        <v>1</v>
      </c>
      <c r="J61" s="28">
        <v>6.553001</v>
      </c>
      <c r="K61" s="28">
        <v>1</v>
      </c>
      <c r="L61" s="28">
        <v>5.569212</v>
      </c>
      <c r="M61" s="28">
        <v>6.058176</v>
      </c>
      <c r="N61" s="26"/>
    </row>
    <row r="62" spans="9:14">
      <c r="I62" s="27">
        <v>2</v>
      </c>
      <c r="J62" s="28">
        <v>5.449632</v>
      </c>
      <c r="K62" s="28">
        <v>5.569212</v>
      </c>
      <c r="L62" s="28">
        <v>1</v>
      </c>
      <c r="M62" s="28">
        <v>5.472656</v>
      </c>
      <c r="N62" s="26"/>
    </row>
    <row r="63" spans="9:14">
      <c r="I63" s="27">
        <v>3</v>
      </c>
      <c r="J63" s="28">
        <v>5.908822</v>
      </c>
      <c r="K63" s="28">
        <v>6.058176</v>
      </c>
      <c r="L63" s="28">
        <v>5.472656</v>
      </c>
      <c r="M63" s="28">
        <v>1</v>
      </c>
      <c r="N63" s="26"/>
    </row>
    <row r="64" spans="9:14">
      <c r="I64" s="26"/>
      <c r="J64" s="26"/>
      <c r="K64" s="26"/>
      <c r="L64" s="26"/>
      <c r="M64" s="26"/>
      <c r="N64" s="26"/>
    </row>
    <row r="67" ht="15.6" spans="5:13">
      <c r="E67" s="21" t="s">
        <v>261</v>
      </c>
      <c r="I67" s="25"/>
      <c r="J67" s="24">
        <v>0</v>
      </c>
      <c r="K67" s="24">
        <v>1</v>
      </c>
      <c r="L67" s="24">
        <v>2</v>
      </c>
      <c r="M67" s="24">
        <v>3</v>
      </c>
    </row>
    <row r="68" spans="9:13">
      <c r="I68" s="27">
        <v>0</v>
      </c>
      <c r="J68" s="28">
        <v>1</v>
      </c>
      <c r="K68" s="28">
        <v>5</v>
      </c>
      <c r="L68" s="28">
        <v>5</v>
      </c>
      <c r="M68" s="28">
        <v>5</v>
      </c>
    </row>
    <row r="69" spans="9:13">
      <c r="I69" s="27">
        <v>1</v>
      </c>
      <c r="J69" s="28">
        <v>5</v>
      </c>
      <c r="K69" s="28">
        <v>1</v>
      </c>
      <c r="L69" s="28">
        <v>5</v>
      </c>
      <c r="M69" s="28">
        <v>5</v>
      </c>
    </row>
    <row r="70" spans="9:13">
      <c r="I70" s="27">
        <v>2</v>
      </c>
      <c r="J70" s="28">
        <v>5</v>
      </c>
      <c r="K70" s="28">
        <v>5</v>
      </c>
      <c r="L70" s="28">
        <v>1</v>
      </c>
      <c r="M70" s="28">
        <v>5</v>
      </c>
    </row>
    <row r="71" spans="9:13">
      <c r="I71" s="27">
        <v>3</v>
      </c>
      <c r="J71" s="28">
        <v>5</v>
      </c>
      <c r="K71" s="28">
        <v>5</v>
      </c>
      <c r="L71" s="28">
        <v>5</v>
      </c>
      <c r="M71" s="28">
        <v>1</v>
      </c>
    </row>
    <row r="73" spans="9:9">
      <c r="I73"/>
    </row>
    <row r="74" spans="3:26">
      <c r="C74" s="12"/>
      <c r="D74" s="12"/>
      <c r="E74" s="12"/>
      <c r="F74" s="12"/>
      <c r="G74" s="10"/>
      <c r="H74" s="12"/>
      <c r="I74" s="12"/>
      <c r="J74" s="12"/>
      <c r="K74" s="12"/>
      <c r="M74" s="12"/>
      <c r="N74" s="12"/>
      <c r="O74" s="12"/>
      <c r="P74" s="12"/>
      <c r="R74" s="12"/>
      <c r="S74" s="12"/>
      <c r="T74" s="12"/>
      <c r="U74" s="12"/>
      <c r="W74" s="12"/>
      <c r="X74" s="12"/>
      <c r="Y74" s="12"/>
      <c r="Z74" s="12"/>
    </row>
    <row r="75" spans="2:27">
      <c r="B75" s="29"/>
      <c r="C75" s="13"/>
      <c r="D75" s="13"/>
      <c r="E75" s="13"/>
      <c r="F75" s="13"/>
      <c r="G75" s="29"/>
      <c r="H75" s="13"/>
      <c r="I75" s="24"/>
      <c r="J75" s="24">
        <v>0</v>
      </c>
      <c r="K75" s="24">
        <v>1</v>
      </c>
      <c r="L75" s="24">
        <v>2</v>
      </c>
      <c r="M75" s="24">
        <v>3</v>
      </c>
      <c r="N75" s="13"/>
      <c r="O75" s="13"/>
      <c r="P75" s="13"/>
      <c r="Q75" s="29"/>
      <c r="R75" s="13"/>
      <c r="S75" s="13"/>
      <c r="T75" s="13"/>
      <c r="U75" s="13"/>
      <c r="V75" s="29"/>
      <c r="W75" s="13"/>
      <c r="X75" s="13"/>
      <c r="Y75" s="13"/>
      <c r="Z75" s="13"/>
      <c r="AA75" s="29"/>
    </row>
    <row r="76" spans="2:27">
      <c r="B76" s="29"/>
      <c r="C76" s="13"/>
      <c r="D76" s="13"/>
      <c r="E76" s="13"/>
      <c r="F76" s="13"/>
      <c r="G76" s="29"/>
      <c r="H76" s="13"/>
      <c r="I76" s="27">
        <v>0</v>
      </c>
      <c r="J76" s="28">
        <v>1</v>
      </c>
      <c r="K76" s="28">
        <v>0.31497</v>
      </c>
      <c r="L76" s="28">
        <v>0.639602</v>
      </c>
      <c r="M76" s="28">
        <v>0.375823</v>
      </c>
      <c r="N76" s="13"/>
      <c r="O76" s="13"/>
      <c r="P76" s="13"/>
      <c r="Q76" s="29"/>
      <c r="R76" s="13"/>
      <c r="S76" s="13"/>
      <c r="T76" s="13"/>
      <c r="U76" s="13"/>
      <c r="V76" s="29"/>
      <c r="W76" s="13"/>
      <c r="X76" s="13"/>
      <c r="Y76" s="13"/>
      <c r="Z76" s="13"/>
      <c r="AA76" s="29"/>
    </row>
    <row r="77" ht="15.6" spans="2:27">
      <c r="B77" s="29"/>
      <c r="C77" s="13"/>
      <c r="D77" s="13"/>
      <c r="E77" s="13"/>
      <c r="F77" s="21" t="s">
        <v>262</v>
      </c>
      <c r="G77" s="29"/>
      <c r="H77" s="13"/>
      <c r="I77" s="27">
        <v>1</v>
      </c>
      <c r="J77" s="28">
        <v>0.31497</v>
      </c>
      <c r="K77" s="28">
        <v>1</v>
      </c>
      <c r="L77" s="28">
        <v>0.671519</v>
      </c>
      <c r="M77" s="28">
        <v>0.568191</v>
      </c>
      <c r="N77" s="13"/>
      <c r="O77" s="13"/>
      <c r="P77" s="13"/>
      <c r="Q77" s="29"/>
      <c r="R77" s="13"/>
      <c r="S77" s="13"/>
      <c r="T77" s="13"/>
      <c r="U77" s="13"/>
      <c r="V77" s="29"/>
      <c r="W77" s="13"/>
      <c r="X77" s="13"/>
      <c r="Y77" s="13"/>
      <c r="Z77" s="13"/>
      <c r="AA77" s="29"/>
    </row>
    <row r="78" spans="2:27">
      <c r="B78" s="29"/>
      <c r="C78" s="13"/>
      <c r="D78" s="13"/>
      <c r="E78" s="13"/>
      <c r="F78" s="13"/>
      <c r="G78" s="29"/>
      <c r="H78" s="13"/>
      <c r="I78" s="27">
        <v>2</v>
      </c>
      <c r="J78" s="28">
        <v>0.639602</v>
      </c>
      <c r="K78" s="28">
        <v>0.671519</v>
      </c>
      <c r="L78" s="28">
        <v>1</v>
      </c>
      <c r="M78" s="28">
        <v>0.641006</v>
      </c>
      <c r="N78" s="13"/>
      <c r="O78" s="13"/>
      <c r="P78" s="13"/>
      <c r="Q78" s="29"/>
      <c r="R78" s="13"/>
      <c r="S78" s="13"/>
      <c r="T78" s="13"/>
      <c r="U78" s="13"/>
      <c r="V78" s="29"/>
      <c r="W78" s="13"/>
      <c r="X78" s="13"/>
      <c r="Y78" s="13"/>
      <c r="Z78" s="13"/>
      <c r="AA78" s="29"/>
    </row>
    <row r="79" spans="3:26">
      <c r="C79" s="12"/>
      <c r="D79" s="12"/>
      <c r="E79" s="12"/>
      <c r="F79" s="12"/>
      <c r="G79" s="10"/>
      <c r="H79" s="12"/>
      <c r="I79" s="27">
        <v>3</v>
      </c>
      <c r="J79" s="28">
        <v>0.375823</v>
      </c>
      <c r="K79" s="28">
        <v>0.568191</v>
      </c>
      <c r="L79" s="28">
        <v>0.641006</v>
      </c>
      <c r="M79" s="28">
        <v>1</v>
      </c>
      <c r="N79" s="12"/>
      <c r="O79" s="12"/>
      <c r="P79" s="12"/>
      <c r="R79" s="12"/>
      <c r="S79" s="12"/>
      <c r="T79" s="12"/>
      <c r="U79" s="12"/>
      <c r="W79" s="12"/>
      <c r="X79" s="12"/>
      <c r="Y79" s="12"/>
      <c r="Z79" s="12"/>
    </row>
    <row r="80" spans="2:27">
      <c r="B80" s="29"/>
      <c r="C80" s="13"/>
      <c r="D80" s="13"/>
      <c r="E80" s="13"/>
      <c r="F80" s="13"/>
      <c r="G80" s="29"/>
      <c r="H80" s="13"/>
      <c r="I80" s="13"/>
      <c r="J80" s="13"/>
      <c r="K80" s="13"/>
      <c r="L80" s="29"/>
      <c r="M80" s="13"/>
      <c r="N80" s="13"/>
      <c r="O80" s="13"/>
      <c r="P80" s="13"/>
      <c r="Q80" s="29"/>
      <c r="R80" s="13"/>
      <c r="S80" s="13"/>
      <c r="T80" s="13"/>
      <c r="U80" s="13"/>
      <c r="V80" s="29"/>
      <c r="W80" s="13"/>
      <c r="X80" s="13"/>
      <c r="Y80" s="13"/>
      <c r="Z80" s="13"/>
      <c r="AA80" s="29"/>
    </row>
    <row r="81" spans="2:27">
      <c r="B81" s="29"/>
      <c r="C81" s="13"/>
      <c r="D81" s="13"/>
      <c r="E81" s="13"/>
      <c r="F81" s="13"/>
      <c r="G81" s="29"/>
      <c r="H81" s="13"/>
      <c r="I81" s="13"/>
      <c r="J81" s="13"/>
      <c r="K81" s="13"/>
      <c r="L81" s="29"/>
      <c r="M81" s="13"/>
      <c r="N81" s="13"/>
      <c r="O81" s="13"/>
      <c r="P81" s="13"/>
      <c r="Q81" s="29"/>
      <c r="R81" s="13"/>
      <c r="S81" s="13"/>
      <c r="T81" s="13"/>
      <c r="U81" s="13"/>
      <c r="V81" s="29"/>
      <c r="W81" s="13"/>
      <c r="X81" s="13"/>
      <c r="Y81" s="13"/>
      <c r="Z81" s="13"/>
      <c r="AA81" s="29"/>
    </row>
    <row r="82" spans="2:27">
      <c r="B82" s="29"/>
      <c r="C82" s="13"/>
      <c r="D82" s="13"/>
      <c r="E82" s="13"/>
      <c r="F82" s="13"/>
      <c r="G82" s="29"/>
      <c r="H82" s="13"/>
      <c r="I82" s="13"/>
      <c r="J82" s="13"/>
      <c r="K82" s="13"/>
      <c r="L82" s="29"/>
      <c r="M82" s="13"/>
      <c r="N82" s="13"/>
      <c r="O82" s="13"/>
      <c r="P82" s="13"/>
      <c r="Q82" s="29"/>
      <c r="R82" s="13"/>
      <c r="S82" s="13"/>
      <c r="T82" s="13"/>
      <c r="U82" s="13"/>
      <c r="V82" s="29"/>
      <c r="W82" s="13"/>
      <c r="X82" s="13"/>
      <c r="Y82" s="13"/>
      <c r="Z82" s="13"/>
      <c r="AA82" s="29"/>
    </row>
    <row r="83" spans="2:27">
      <c r="B83" s="29"/>
      <c r="C83" s="13"/>
      <c r="D83" s="13"/>
      <c r="E83" s="13"/>
      <c r="F83" s="13"/>
      <c r="G83" s="29"/>
      <c r="H83" s="13"/>
      <c r="I83" s="13"/>
      <c r="J83" s="13"/>
      <c r="K83" s="13"/>
      <c r="L83" s="29"/>
      <c r="M83" s="13"/>
      <c r="N83" s="13"/>
      <c r="O83" s="13"/>
      <c r="P83" s="13"/>
      <c r="Q83" s="29"/>
      <c r="R83" s="13"/>
      <c r="S83" s="13"/>
      <c r="T83" s="13"/>
      <c r="U83" s="13"/>
      <c r="V83" s="29"/>
      <c r="W83" s="13"/>
      <c r="X83" s="13"/>
      <c r="Y83" s="13"/>
      <c r="Z83" s="13"/>
      <c r="AA83" s="29"/>
    </row>
    <row r="84" spans="3:26">
      <c r="C84" s="12"/>
      <c r="D84" s="12"/>
      <c r="E84" s="12"/>
      <c r="F84" s="12"/>
      <c r="G84" s="10"/>
      <c r="H84" s="12"/>
      <c r="I84" s="30"/>
      <c r="J84" s="30">
        <v>0</v>
      </c>
      <c r="K84" s="30">
        <v>1</v>
      </c>
      <c r="L84" s="30">
        <v>2</v>
      </c>
      <c r="M84" s="30">
        <v>3</v>
      </c>
      <c r="N84" s="12"/>
      <c r="O84" s="12"/>
      <c r="P84" s="12"/>
      <c r="R84" s="12"/>
      <c r="S84" s="12"/>
      <c r="T84" s="12"/>
      <c r="U84" s="12"/>
      <c r="W84" s="12"/>
      <c r="X84" s="12"/>
      <c r="Y84" s="12"/>
      <c r="Z84" s="12"/>
    </row>
    <row r="85" ht="15.6" spans="2:27">
      <c r="B85" s="29"/>
      <c r="C85" s="13"/>
      <c r="D85" s="13"/>
      <c r="E85" s="13"/>
      <c r="F85" s="21" t="s">
        <v>263</v>
      </c>
      <c r="G85" s="29"/>
      <c r="H85" s="13"/>
      <c r="I85" s="31">
        <v>0</v>
      </c>
      <c r="J85" s="23">
        <v>1</v>
      </c>
      <c r="K85" s="23">
        <v>0.25</v>
      </c>
      <c r="L85" s="23">
        <v>0.666667</v>
      </c>
      <c r="M85" s="23">
        <v>0.25</v>
      </c>
      <c r="N85" s="13"/>
      <c r="O85" s="13"/>
      <c r="P85" s="13"/>
      <c r="Q85" s="29"/>
      <c r="R85" s="13"/>
      <c r="S85" s="13"/>
      <c r="T85" s="13"/>
      <c r="U85" s="13"/>
      <c r="V85" s="29"/>
      <c r="W85" s="13"/>
      <c r="X85" s="13"/>
      <c r="Y85" s="13"/>
      <c r="Z85" s="13"/>
      <c r="AA85" s="29"/>
    </row>
    <row r="86" spans="2:27">
      <c r="B86" s="29"/>
      <c r="C86" s="13"/>
      <c r="D86" s="13"/>
      <c r="E86" s="13"/>
      <c r="F86" s="13"/>
      <c r="G86" s="29"/>
      <c r="H86" s="13"/>
      <c r="I86" s="31">
        <v>1</v>
      </c>
      <c r="J86" s="23">
        <v>0.25</v>
      </c>
      <c r="K86" s="23">
        <v>1</v>
      </c>
      <c r="L86" s="23">
        <v>0.5</v>
      </c>
      <c r="M86" s="23">
        <v>1</v>
      </c>
      <c r="N86" s="13"/>
      <c r="O86" s="13"/>
      <c r="P86" s="13"/>
      <c r="Q86" s="29"/>
      <c r="R86" s="13"/>
      <c r="S86" s="13"/>
      <c r="T86" s="13"/>
      <c r="U86" s="13"/>
      <c r="V86" s="29"/>
      <c r="W86" s="13"/>
      <c r="X86" s="13"/>
      <c r="Y86" s="13"/>
      <c r="Z86" s="13"/>
      <c r="AA86" s="29"/>
    </row>
    <row r="87" spans="2:27">
      <c r="B87" s="29"/>
      <c r="C87" s="13"/>
      <c r="D87" s="13"/>
      <c r="E87" s="13"/>
      <c r="F87" s="13"/>
      <c r="G87" s="29"/>
      <c r="H87" s="13"/>
      <c r="I87" s="31">
        <v>2</v>
      </c>
      <c r="J87" s="23">
        <v>0.666667</v>
      </c>
      <c r="K87" s="23">
        <v>0.5</v>
      </c>
      <c r="L87" s="23">
        <v>1</v>
      </c>
      <c r="M87" s="23">
        <v>0.5</v>
      </c>
      <c r="N87" s="13"/>
      <c r="O87" s="13"/>
      <c r="P87" s="13"/>
      <c r="Q87" s="29"/>
      <c r="R87" s="13"/>
      <c r="S87" s="13"/>
      <c r="T87" s="13"/>
      <c r="U87" s="13"/>
      <c r="V87" s="29"/>
      <c r="W87" s="13"/>
      <c r="X87" s="13"/>
      <c r="Y87" s="13"/>
      <c r="Z87" s="13"/>
      <c r="AA87" s="29"/>
    </row>
    <row r="88" spans="2:27">
      <c r="B88" s="29"/>
      <c r="C88" s="13"/>
      <c r="D88" s="13"/>
      <c r="E88" s="13"/>
      <c r="F88" s="13"/>
      <c r="G88" s="29"/>
      <c r="H88" s="13"/>
      <c r="I88" s="31">
        <v>3</v>
      </c>
      <c r="J88" s="23">
        <v>0.25</v>
      </c>
      <c r="K88" s="23">
        <v>1</v>
      </c>
      <c r="L88" s="23">
        <v>0.5</v>
      </c>
      <c r="M88" s="23">
        <v>1</v>
      </c>
      <c r="N88" s="13"/>
      <c r="O88" s="13"/>
      <c r="P88" s="13"/>
      <c r="Q88" s="29"/>
      <c r="R88" s="13"/>
      <c r="S88" s="13"/>
      <c r="T88" s="13"/>
      <c r="U88" s="13"/>
      <c r="V88" s="29"/>
      <c r="W88" s="13"/>
      <c r="X88" s="13"/>
      <c r="Y88" s="13"/>
      <c r="Z88" s="13"/>
      <c r="AA88" s="29"/>
    </row>
    <row r="89" spans="3:26">
      <c r="C89" s="12"/>
      <c r="D89" s="12"/>
      <c r="E89" s="12"/>
      <c r="F89" s="12"/>
      <c r="G89" s="10"/>
      <c r="H89" s="12"/>
      <c r="I89" s="12"/>
      <c r="J89" s="12"/>
      <c r="K89" s="12"/>
      <c r="M89" s="12"/>
      <c r="N89" s="12"/>
      <c r="O89" s="12"/>
      <c r="P89" s="12"/>
      <c r="R89" s="12"/>
      <c r="S89" s="12"/>
      <c r="T89" s="12"/>
      <c r="U89" s="12"/>
      <c r="W89" s="12"/>
      <c r="X89" s="12"/>
      <c r="Y89" s="12"/>
      <c r="Z89" s="12"/>
    </row>
    <row r="90" spans="2:27">
      <c r="B90" s="29"/>
      <c r="C90" s="13"/>
      <c r="D90" s="13"/>
      <c r="E90" s="13"/>
      <c r="F90" s="13"/>
      <c r="G90" s="29"/>
      <c r="H90" s="13"/>
      <c r="I90" s="13"/>
      <c r="J90" s="13"/>
      <c r="K90" s="13"/>
      <c r="L90" s="29"/>
      <c r="M90" s="13"/>
      <c r="N90" s="13"/>
      <c r="O90" s="13"/>
      <c r="P90" s="13"/>
      <c r="Q90" s="29"/>
      <c r="R90" s="13"/>
      <c r="S90" s="13"/>
      <c r="T90" s="13"/>
      <c r="U90" s="13"/>
      <c r="V90" s="29"/>
      <c r="W90" s="13"/>
      <c r="X90" s="13"/>
      <c r="Y90" s="13"/>
      <c r="Z90" s="13"/>
      <c r="AA90" s="29"/>
    </row>
    <row r="91" spans="2:27">
      <c r="B91" s="29"/>
      <c r="C91" s="13"/>
      <c r="D91" s="13"/>
      <c r="E91" s="13"/>
      <c r="F91" s="13"/>
      <c r="G91" s="29"/>
      <c r="H91" s="13"/>
      <c r="I91" s="13"/>
      <c r="J91" s="13"/>
      <c r="K91" s="13"/>
      <c r="L91" s="29"/>
      <c r="M91" s="13"/>
      <c r="N91" s="13"/>
      <c r="O91" s="13"/>
      <c r="P91" s="13"/>
      <c r="Q91" s="29"/>
      <c r="R91" s="13"/>
      <c r="S91" s="13"/>
      <c r="T91" s="13"/>
      <c r="U91" s="13"/>
      <c r="V91" s="29"/>
      <c r="W91" s="13"/>
      <c r="X91" s="13"/>
      <c r="Y91" s="13"/>
      <c r="Z91" s="13"/>
      <c r="AA91" s="29"/>
    </row>
    <row r="92" spans="2:27">
      <c r="B92" s="29"/>
      <c r="C92" s="13"/>
      <c r="D92" s="13"/>
      <c r="E92" s="13"/>
      <c r="F92" s="13"/>
      <c r="G92" s="29"/>
      <c r="H92" s="13"/>
      <c r="I92" s="13"/>
      <c r="J92" s="13"/>
      <c r="K92" s="13"/>
      <c r="L92" s="29"/>
      <c r="M92" s="13"/>
      <c r="N92" s="13"/>
      <c r="O92" s="13"/>
      <c r="P92" s="13"/>
      <c r="Q92" s="29"/>
      <c r="R92" s="13"/>
      <c r="S92" s="13"/>
      <c r="T92" s="13"/>
      <c r="U92" s="13"/>
      <c r="V92" s="29"/>
      <c r="W92" s="13"/>
      <c r="X92" s="13"/>
      <c r="Y92" s="13"/>
      <c r="Z92" s="13"/>
      <c r="AA92" s="29"/>
    </row>
    <row r="93" spans="2:27">
      <c r="B93" s="29"/>
      <c r="C93" s="13"/>
      <c r="D93" s="13"/>
      <c r="E93" s="13"/>
      <c r="F93" s="13"/>
      <c r="G93" s="29"/>
      <c r="H93" s="13"/>
      <c r="I93" s="13"/>
      <c r="J93" s="13"/>
      <c r="K93" s="13"/>
      <c r="L93" s="29"/>
      <c r="M93" s="13"/>
      <c r="N93" s="13"/>
      <c r="O93" s="13"/>
      <c r="P93" s="13"/>
      <c r="Q93" s="29"/>
      <c r="R93" s="13"/>
      <c r="S93" s="13"/>
      <c r="T93" s="13"/>
      <c r="U93" s="13"/>
      <c r="V93" s="29"/>
      <c r="W93" s="13"/>
      <c r="X93" s="13"/>
      <c r="Y93" s="13"/>
      <c r="Z93" s="13"/>
      <c r="AA93" s="29"/>
    </row>
    <row r="94" spans="3:26">
      <c r="C94" s="12"/>
      <c r="D94" s="12"/>
      <c r="E94" s="12"/>
      <c r="F94" s="12"/>
      <c r="G94" s="10"/>
      <c r="H94" s="12"/>
      <c r="I94" s="12"/>
      <c r="J94" s="12"/>
      <c r="K94" s="12"/>
      <c r="M94" s="12"/>
      <c r="N94" s="12"/>
      <c r="O94" s="12"/>
      <c r="P94" s="12"/>
      <c r="R94" s="12"/>
      <c r="S94" s="12"/>
      <c r="T94" s="12"/>
      <c r="U94" s="12"/>
      <c r="W94" s="12"/>
      <c r="X94" s="12"/>
      <c r="Y94" s="12"/>
      <c r="Z94" s="12"/>
    </row>
    <row r="95" spans="2:27">
      <c r="B95" s="29"/>
      <c r="C95" s="13"/>
      <c r="D95" s="13"/>
      <c r="E95" s="13"/>
      <c r="F95" s="13"/>
      <c r="G95" s="29"/>
      <c r="H95" s="13"/>
      <c r="I95" s="13"/>
      <c r="J95" s="13"/>
      <c r="K95" s="13"/>
      <c r="L95" s="29"/>
      <c r="M95" s="13"/>
      <c r="N95" s="13"/>
      <c r="O95" s="13"/>
      <c r="P95" s="13"/>
      <c r="Q95" s="29"/>
      <c r="R95" s="13"/>
      <c r="S95" s="13"/>
      <c r="T95" s="13"/>
      <c r="U95" s="13"/>
      <c r="V95" s="29"/>
      <c r="W95" s="13"/>
      <c r="X95" s="13"/>
      <c r="Y95" s="13"/>
      <c r="Z95" s="13"/>
      <c r="AA95" s="29"/>
    </row>
    <row r="96" spans="2:27">
      <c r="B96" s="29"/>
      <c r="C96" s="13"/>
      <c r="D96" s="13"/>
      <c r="E96" s="13"/>
      <c r="F96" s="13"/>
      <c r="G96" s="29"/>
      <c r="H96" s="13"/>
      <c r="I96" s="13"/>
      <c r="J96" s="13"/>
      <c r="K96" s="13"/>
      <c r="L96" s="29"/>
      <c r="M96" s="13"/>
      <c r="N96" s="13"/>
      <c r="O96" s="13"/>
      <c r="P96" s="13"/>
      <c r="Q96" s="29"/>
      <c r="R96" s="13"/>
      <c r="S96" s="13"/>
      <c r="T96" s="13"/>
      <c r="U96" s="13"/>
      <c r="V96" s="29"/>
      <c r="W96" s="13"/>
      <c r="X96" s="13"/>
      <c r="Y96" s="13"/>
      <c r="Z96" s="13"/>
      <c r="AA96" s="29"/>
    </row>
    <row r="97" spans="2:27">
      <c r="B97" s="29"/>
      <c r="C97" s="13"/>
      <c r="D97" s="13"/>
      <c r="E97" s="13"/>
      <c r="F97" s="13"/>
      <c r="G97" s="29"/>
      <c r="H97" s="13"/>
      <c r="I97" s="13"/>
      <c r="J97" s="13"/>
      <c r="K97" s="13"/>
      <c r="L97" s="29"/>
      <c r="M97" s="13"/>
      <c r="N97" s="13"/>
      <c r="O97" s="13"/>
      <c r="P97" s="13"/>
      <c r="Q97" s="29"/>
      <c r="R97" s="13"/>
      <c r="S97" s="13"/>
      <c r="T97" s="13"/>
      <c r="U97" s="13"/>
      <c r="V97" s="29"/>
      <c r="W97" s="13"/>
      <c r="X97" s="13"/>
      <c r="Y97" s="13"/>
      <c r="Z97" s="13"/>
      <c r="AA97" s="29"/>
    </row>
    <row r="98" spans="2:27">
      <c r="B98" s="29"/>
      <c r="C98" s="13"/>
      <c r="D98" s="13"/>
      <c r="E98" s="13"/>
      <c r="F98" s="13"/>
      <c r="G98" s="29"/>
      <c r="H98" s="13"/>
      <c r="I98" s="13"/>
      <c r="J98" s="13"/>
      <c r="K98" s="13"/>
      <c r="L98" s="29"/>
      <c r="M98" s="13"/>
      <c r="N98" s="13"/>
      <c r="O98" s="13"/>
      <c r="P98" s="13"/>
      <c r="Q98" s="29"/>
      <c r="R98" s="13"/>
      <c r="S98" s="13"/>
      <c r="T98" s="13"/>
      <c r="U98" s="13"/>
      <c r="V98" s="29"/>
      <c r="W98" s="13"/>
      <c r="X98" s="13"/>
      <c r="Y98" s="13"/>
      <c r="Z98" s="13"/>
      <c r="AA98" s="29"/>
    </row>
    <row r="99" spans="3:26">
      <c r="C99" s="12"/>
      <c r="D99" s="12"/>
      <c r="E99" s="12"/>
      <c r="F99" s="12"/>
      <c r="G99" s="10"/>
      <c r="H99" s="12"/>
      <c r="I99" s="12"/>
      <c r="J99" s="12"/>
      <c r="K99" s="12"/>
      <c r="M99" s="12"/>
      <c r="N99" s="12"/>
      <c r="O99" s="12"/>
      <c r="P99" s="12"/>
      <c r="R99" s="12"/>
      <c r="S99" s="12"/>
      <c r="T99" s="12"/>
      <c r="U99" s="12"/>
      <c r="W99" s="12"/>
      <c r="X99" s="12"/>
      <c r="Y99" s="12"/>
      <c r="Z99" s="12"/>
    </row>
    <row r="100" spans="2:27">
      <c r="B100" s="29"/>
      <c r="C100" s="13"/>
      <c r="D100" s="13"/>
      <c r="E100" s="13"/>
      <c r="F100" s="13"/>
      <c r="G100" s="29"/>
      <c r="H100" s="13"/>
      <c r="I100" s="13"/>
      <c r="J100" s="13"/>
      <c r="K100" s="13"/>
      <c r="L100" s="29"/>
      <c r="M100" s="13"/>
      <c r="N100" s="13"/>
      <c r="O100" s="13"/>
      <c r="P100" s="13"/>
      <c r="Q100" s="29"/>
      <c r="R100" s="13"/>
      <c r="S100" s="13"/>
      <c r="T100" s="13"/>
      <c r="U100" s="13"/>
      <c r="V100" s="29"/>
      <c r="W100" s="13"/>
      <c r="X100" s="13"/>
      <c r="Y100" s="13"/>
      <c r="Z100" s="13"/>
      <c r="AA100" s="29"/>
    </row>
    <row r="101" spans="2:27">
      <c r="B101" s="29"/>
      <c r="C101" s="13"/>
      <c r="D101" s="13"/>
      <c r="E101" s="13"/>
      <c r="F101" s="13"/>
      <c r="G101" s="29"/>
      <c r="H101" s="13"/>
      <c r="I101" s="13"/>
      <c r="J101" s="13"/>
      <c r="K101" s="13"/>
      <c r="L101" s="29"/>
      <c r="M101" s="13"/>
      <c r="N101" s="13"/>
      <c r="O101" s="13"/>
      <c r="P101" s="13"/>
      <c r="Q101" s="29"/>
      <c r="R101" s="13"/>
      <c r="S101" s="13"/>
      <c r="T101" s="13"/>
      <c r="U101" s="13"/>
      <c r="V101" s="29"/>
      <c r="W101" s="13"/>
      <c r="X101" s="13"/>
      <c r="Y101" s="13"/>
      <c r="Z101" s="13"/>
      <c r="AA101" s="29"/>
    </row>
    <row r="102" spans="2:27">
      <c r="B102" s="29"/>
      <c r="C102" s="13"/>
      <c r="D102" s="13"/>
      <c r="E102" s="13"/>
      <c r="F102" s="13"/>
      <c r="G102" s="29"/>
      <c r="H102" s="13"/>
      <c r="I102" s="13"/>
      <c r="J102" s="13"/>
      <c r="K102" s="13"/>
      <c r="L102" s="29"/>
      <c r="M102" s="13"/>
      <c r="N102" s="13"/>
      <c r="O102" s="13"/>
      <c r="P102" s="13"/>
      <c r="Q102" s="29"/>
      <c r="R102" s="13"/>
      <c r="S102" s="13"/>
      <c r="T102" s="13"/>
      <c r="U102" s="13"/>
      <c r="V102" s="29"/>
      <c r="W102" s="13"/>
      <c r="X102" s="13"/>
      <c r="Y102" s="13"/>
      <c r="Z102" s="13"/>
      <c r="AA102" s="29"/>
    </row>
    <row r="103" spans="2:27">
      <c r="B103" s="29"/>
      <c r="C103" s="13"/>
      <c r="D103" s="13"/>
      <c r="E103" s="13"/>
      <c r="F103" s="13"/>
      <c r="G103" s="29"/>
      <c r="H103" s="13"/>
      <c r="I103" s="13"/>
      <c r="J103" s="13"/>
      <c r="K103" s="13"/>
      <c r="L103" s="29"/>
      <c r="M103" s="13"/>
      <c r="N103" s="13"/>
      <c r="O103" s="13"/>
      <c r="P103" s="13"/>
      <c r="Q103" s="29"/>
      <c r="R103" s="13"/>
      <c r="S103" s="13"/>
      <c r="T103" s="13"/>
      <c r="U103" s="13"/>
      <c r="V103" s="29"/>
      <c r="W103" s="13"/>
      <c r="X103" s="13"/>
      <c r="Y103" s="13"/>
      <c r="Z103" s="13"/>
      <c r="AA103" s="29"/>
    </row>
    <row r="104" spans="3:26">
      <c r="C104" s="12"/>
      <c r="D104" s="12"/>
      <c r="E104" s="12"/>
      <c r="F104" s="12"/>
      <c r="G104" s="10"/>
      <c r="H104" s="12"/>
      <c r="I104" s="12"/>
      <c r="J104" s="12"/>
      <c r="K104" s="12"/>
      <c r="M104" s="12"/>
      <c r="N104" s="12"/>
      <c r="O104" s="12"/>
      <c r="P104" s="12"/>
      <c r="R104" s="12"/>
      <c r="S104" s="12"/>
      <c r="T104" s="12"/>
      <c r="U104" s="12"/>
      <c r="W104" s="12"/>
      <c r="X104" s="12"/>
      <c r="Y104" s="12"/>
      <c r="Z104" s="12"/>
    </row>
    <row r="105" spans="2:27">
      <c r="B105" s="29"/>
      <c r="C105" s="13"/>
      <c r="D105" s="13"/>
      <c r="E105" s="13"/>
      <c r="F105" s="13"/>
      <c r="G105" s="29"/>
      <c r="H105" s="13"/>
      <c r="I105" s="13"/>
      <c r="J105" s="13"/>
      <c r="K105" s="13"/>
      <c r="L105" s="29"/>
      <c r="M105" s="13"/>
      <c r="N105" s="13"/>
      <c r="O105" s="13"/>
      <c r="P105" s="13"/>
      <c r="Q105" s="29"/>
      <c r="R105" s="13"/>
      <c r="S105" s="13"/>
      <c r="T105" s="13"/>
      <c r="U105" s="13"/>
      <c r="V105" s="29"/>
      <c r="W105" s="13"/>
      <c r="X105" s="13"/>
      <c r="Y105" s="13"/>
      <c r="Z105" s="13"/>
      <c r="AA105" s="29"/>
    </row>
    <row r="106" spans="2:27">
      <c r="B106" s="29"/>
      <c r="C106" s="13"/>
      <c r="D106" s="13"/>
      <c r="E106" s="13"/>
      <c r="F106" s="13"/>
      <c r="G106" s="29"/>
      <c r="H106" s="13"/>
      <c r="I106" s="13"/>
      <c r="J106" s="13"/>
      <c r="K106" s="13"/>
      <c r="L106" s="29"/>
      <c r="M106" s="13"/>
      <c r="N106" s="13"/>
      <c r="O106" s="13"/>
      <c r="P106" s="13"/>
      <c r="Q106" s="29"/>
      <c r="R106" s="13"/>
      <c r="S106" s="13"/>
      <c r="T106" s="13"/>
      <c r="U106" s="13"/>
      <c r="V106" s="29"/>
      <c r="W106" s="13"/>
      <c r="X106" s="13"/>
      <c r="Y106" s="13"/>
      <c r="Z106" s="13"/>
      <c r="AA106" s="29"/>
    </row>
    <row r="107" spans="2:27">
      <c r="B107" s="29"/>
      <c r="C107" s="13"/>
      <c r="D107" s="13"/>
      <c r="E107" s="13"/>
      <c r="F107" s="13"/>
      <c r="G107" s="29"/>
      <c r="H107" s="13"/>
      <c r="I107" s="13"/>
      <c r="J107" s="13"/>
      <c r="K107" s="13"/>
      <c r="L107" s="29"/>
      <c r="M107" s="13"/>
      <c r="N107" s="13"/>
      <c r="O107" s="13"/>
      <c r="P107" s="13"/>
      <c r="Q107" s="29"/>
      <c r="R107" s="13"/>
      <c r="S107" s="13"/>
      <c r="T107" s="13"/>
      <c r="U107" s="13"/>
      <c r="V107" s="29"/>
      <c r="W107" s="13"/>
      <c r="X107" s="13"/>
      <c r="Y107" s="13"/>
      <c r="Z107" s="13"/>
      <c r="AA107" s="29"/>
    </row>
    <row r="108" spans="2:27">
      <c r="B108" s="29"/>
      <c r="C108" s="13"/>
      <c r="D108" s="13"/>
      <c r="E108" s="13"/>
      <c r="F108" s="13"/>
      <c r="G108" s="29"/>
      <c r="H108" s="13"/>
      <c r="I108" s="13"/>
      <c r="J108" s="13"/>
      <c r="K108" s="13"/>
      <c r="L108" s="29"/>
      <c r="M108" s="13"/>
      <c r="N108" s="13"/>
      <c r="O108" s="13"/>
      <c r="P108" s="13"/>
      <c r="Q108" s="29"/>
      <c r="R108" s="13"/>
      <c r="S108" s="13"/>
      <c r="T108" s="13"/>
      <c r="U108" s="13"/>
      <c r="V108" s="29"/>
      <c r="W108" s="13"/>
      <c r="X108" s="13"/>
      <c r="Y108" s="13"/>
      <c r="Z108" s="13"/>
      <c r="AA108" s="29"/>
    </row>
    <row r="109" spans="3:26">
      <c r="C109" s="12"/>
      <c r="D109" s="12"/>
      <c r="E109" s="12"/>
      <c r="F109" s="12"/>
      <c r="G109" s="10"/>
      <c r="H109" s="12"/>
      <c r="I109" s="12"/>
      <c r="J109" s="12"/>
      <c r="K109" s="12"/>
      <c r="M109" s="12"/>
      <c r="N109" s="12"/>
      <c r="O109" s="12"/>
      <c r="P109" s="12"/>
      <c r="R109" s="12"/>
      <c r="S109" s="12"/>
      <c r="T109" s="12"/>
      <c r="U109" s="12"/>
      <c r="W109" s="12"/>
      <c r="X109" s="12"/>
      <c r="Y109" s="12"/>
      <c r="Z109" s="12"/>
    </row>
    <row r="110" spans="2:27">
      <c r="B110" s="29"/>
      <c r="C110" s="13"/>
      <c r="D110" s="13"/>
      <c r="E110" s="13"/>
      <c r="F110" s="13"/>
      <c r="G110" s="29"/>
      <c r="H110" s="13"/>
      <c r="I110" s="13"/>
      <c r="J110" s="13"/>
      <c r="K110" s="13"/>
      <c r="L110" s="29"/>
      <c r="M110" s="13"/>
      <c r="N110" s="13"/>
      <c r="O110" s="13"/>
      <c r="P110" s="13"/>
      <c r="Q110" s="29"/>
      <c r="R110" s="13"/>
      <c r="S110" s="13"/>
      <c r="T110" s="13"/>
      <c r="U110" s="13"/>
      <c r="V110" s="29"/>
      <c r="W110" s="13"/>
      <c r="X110" s="13"/>
      <c r="Y110" s="13"/>
      <c r="Z110" s="13"/>
      <c r="AA110" s="29"/>
    </row>
    <row r="111" spans="2:27">
      <c r="B111" s="29"/>
      <c r="C111" s="13"/>
      <c r="D111" s="13"/>
      <c r="E111" s="13"/>
      <c r="F111" s="13"/>
      <c r="G111" s="29"/>
      <c r="H111" s="13"/>
      <c r="I111" s="13"/>
      <c r="J111" s="13"/>
      <c r="K111" s="13"/>
      <c r="L111" s="29"/>
      <c r="M111" s="13"/>
      <c r="N111" s="13"/>
      <c r="O111" s="13"/>
      <c r="P111" s="13"/>
      <c r="Q111" s="29"/>
      <c r="R111" s="13"/>
      <c r="S111" s="13"/>
      <c r="T111" s="13"/>
      <c r="U111" s="13"/>
      <c r="V111" s="29"/>
      <c r="W111" s="13"/>
      <c r="X111" s="13"/>
      <c r="Y111" s="13"/>
      <c r="Z111" s="13"/>
      <c r="AA111" s="29"/>
    </row>
    <row r="112" spans="2:27">
      <c r="B112" s="29"/>
      <c r="C112" s="13"/>
      <c r="D112" s="13"/>
      <c r="E112" s="13"/>
      <c r="F112" s="13"/>
      <c r="G112" s="29"/>
      <c r="H112" s="13"/>
      <c r="I112" s="13"/>
      <c r="J112" s="13"/>
      <c r="K112" s="13"/>
      <c r="L112" s="29"/>
      <c r="M112" s="13"/>
      <c r="N112" s="13"/>
      <c r="O112" s="13"/>
      <c r="P112" s="13"/>
      <c r="Q112" s="29"/>
      <c r="R112" s="13"/>
      <c r="S112" s="13"/>
      <c r="T112" s="13"/>
      <c r="U112" s="13"/>
      <c r="V112" s="29"/>
      <c r="W112" s="13"/>
      <c r="X112" s="13"/>
      <c r="Y112" s="13"/>
      <c r="Z112" s="13"/>
      <c r="AA112" s="29"/>
    </row>
    <row r="113" spans="2:27">
      <c r="B113" s="29"/>
      <c r="C113" s="13"/>
      <c r="D113" s="13"/>
      <c r="E113" s="13"/>
      <c r="F113" s="13"/>
      <c r="G113" s="29"/>
      <c r="H113" s="13"/>
      <c r="I113" s="13"/>
      <c r="J113" s="13"/>
      <c r="K113" s="13"/>
      <c r="L113" s="29"/>
      <c r="M113" s="13"/>
      <c r="N113" s="13"/>
      <c r="O113" s="13"/>
      <c r="P113" s="13"/>
      <c r="Q113" s="29"/>
      <c r="R113" s="13"/>
      <c r="S113" s="13"/>
      <c r="T113" s="13"/>
      <c r="U113" s="13"/>
      <c r="V113" s="29"/>
      <c r="W113" s="13"/>
      <c r="X113" s="13"/>
      <c r="Y113" s="13"/>
      <c r="Z113" s="13"/>
      <c r="AA113" s="29"/>
    </row>
    <row r="114" spans="3:26">
      <c r="C114" s="12"/>
      <c r="D114" s="12"/>
      <c r="E114" s="12"/>
      <c r="F114" s="12"/>
      <c r="G114" s="10"/>
      <c r="H114" s="12"/>
      <c r="I114" s="12"/>
      <c r="J114" s="12"/>
      <c r="K114" s="12"/>
      <c r="M114" s="12"/>
      <c r="N114" s="12"/>
      <c r="O114" s="12"/>
      <c r="P114" s="12"/>
      <c r="R114" s="12"/>
      <c r="S114" s="12"/>
      <c r="T114" s="12"/>
      <c r="U114" s="12"/>
      <c r="W114" s="12"/>
      <c r="X114" s="12"/>
      <c r="Y114" s="12"/>
      <c r="Z114" s="12"/>
    </row>
    <row r="115" spans="2:27">
      <c r="B115" s="29"/>
      <c r="C115" s="13"/>
      <c r="D115" s="13"/>
      <c r="E115" s="13"/>
      <c r="F115" s="13"/>
      <c r="G115" s="29"/>
      <c r="H115" s="13"/>
      <c r="I115" s="13"/>
      <c r="J115" s="13"/>
      <c r="K115" s="13"/>
      <c r="L115" s="29"/>
      <c r="M115" s="13"/>
      <c r="N115" s="13"/>
      <c r="O115" s="13"/>
      <c r="P115" s="13"/>
      <c r="Q115" s="29"/>
      <c r="R115" s="13"/>
      <c r="S115" s="13"/>
      <c r="T115" s="13"/>
      <c r="U115" s="13"/>
      <c r="V115" s="29"/>
      <c r="W115" s="13"/>
      <c r="X115" s="13"/>
      <c r="Y115" s="13"/>
      <c r="Z115" s="13"/>
      <c r="AA115" s="29"/>
    </row>
    <row r="116" spans="2:27">
      <c r="B116" s="29"/>
      <c r="C116" s="13"/>
      <c r="D116" s="13"/>
      <c r="E116" s="13"/>
      <c r="F116" s="13"/>
      <c r="G116" s="29"/>
      <c r="H116" s="13"/>
      <c r="I116" s="13"/>
      <c r="J116" s="13"/>
      <c r="K116" s="13"/>
      <c r="L116" s="29"/>
      <c r="M116" s="13"/>
      <c r="N116" s="13"/>
      <c r="O116" s="13"/>
      <c r="P116" s="13"/>
      <c r="Q116" s="29"/>
      <c r="R116" s="13"/>
      <c r="S116" s="13"/>
      <c r="T116" s="13"/>
      <c r="U116" s="13"/>
      <c r="V116" s="29"/>
      <c r="W116" s="13"/>
      <c r="X116" s="13"/>
      <c r="Y116" s="13"/>
      <c r="Z116" s="13"/>
      <c r="AA116" s="29"/>
    </row>
    <row r="117" spans="2:27">
      <c r="B117" s="29"/>
      <c r="C117" s="13"/>
      <c r="D117" s="13"/>
      <c r="E117" s="13"/>
      <c r="F117" s="13"/>
      <c r="G117" s="29"/>
      <c r="H117" s="13"/>
      <c r="I117" s="13"/>
      <c r="J117" s="13"/>
      <c r="K117" s="13"/>
      <c r="L117" s="29"/>
      <c r="M117" s="13"/>
      <c r="N117" s="13"/>
      <c r="O117" s="13"/>
      <c r="P117" s="13"/>
      <c r="Q117" s="29"/>
      <c r="R117" s="13"/>
      <c r="S117" s="13"/>
      <c r="T117" s="13"/>
      <c r="U117" s="13"/>
      <c r="V117" s="29"/>
      <c r="W117" s="13"/>
      <c r="X117" s="13"/>
      <c r="Y117" s="13"/>
      <c r="Z117" s="13"/>
      <c r="AA117" s="29"/>
    </row>
  </sheetData>
  <mergeCells count="2">
    <mergeCell ref="D8:I8"/>
    <mergeCell ref="E9:I9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Y49"/>
  <sheetViews>
    <sheetView topLeftCell="A34" workbookViewId="0">
      <selection activeCell="P50" sqref="P50"/>
    </sheetView>
  </sheetViews>
  <sheetFormatPr defaultColWidth="8.88888888888889" defaultRowHeight="14.4"/>
  <cols>
    <col min="1" max="2" width="8.88888888888889" style="10"/>
    <col min="3" max="3" width="3.77777777777778" style="10" customWidth="1"/>
    <col min="4" max="4" width="12.4444444444444" style="10" customWidth="1"/>
    <col min="5" max="16" width="3.77777777777778" style="10" customWidth="1"/>
    <col min="17" max="16384" width="8.88888888888889" style="10"/>
  </cols>
  <sheetData>
    <row r="5" ht="20" customHeight="1" spans="3:16">
      <c r="C5" s="11">
        <f ca="1">INT(RAND()*255)</f>
        <v>76</v>
      </c>
      <c r="D5" s="11">
        <f ca="1">INT(RAND()*255)</f>
        <v>160</v>
      </c>
      <c r="E5" s="11">
        <f ca="1">INT(RAND()*255)</f>
        <v>178</v>
      </c>
      <c r="F5" s="11">
        <f ca="1">INT(RAND()*255)</f>
        <v>95</v>
      </c>
      <c r="H5" s="11">
        <f ca="1">INT(RAND()*255)</f>
        <v>111</v>
      </c>
      <c r="I5" s="11">
        <f ca="1">INT(RAND()*255)</f>
        <v>197</v>
      </c>
      <c r="J5" s="11">
        <f ca="1">INT(RAND()*255)</f>
        <v>108</v>
      </c>
      <c r="K5" s="11">
        <f ca="1">INT(RAND()*255)</f>
        <v>77</v>
      </c>
      <c r="M5" s="11">
        <f ca="1" t="shared" ref="M5:M8" si="0">INT(RAND()*255)</f>
        <v>240</v>
      </c>
      <c r="N5" s="11">
        <f ca="1">INT(RAND()*255)</f>
        <v>215</v>
      </c>
      <c r="O5" s="11">
        <f ca="1">INT(RAND()*255)</f>
        <v>176</v>
      </c>
      <c r="P5" s="11">
        <f ca="1">INT(RAND()*255)</f>
        <v>221</v>
      </c>
    </row>
    <row r="6" ht="20" customHeight="1" spans="3:16">
      <c r="C6" s="11">
        <f ca="1">INT(RAND()*255)</f>
        <v>76</v>
      </c>
      <c r="D6" s="11">
        <f ca="1">INT(RAND()*255)</f>
        <v>190</v>
      </c>
      <c r="E6" s="11">
        <f ca="1">INT(RAND()*255)</f>
        <v>0</v>
      </c>
      <c r="F6" s="11">
        <f ca="1">INT(RAND()*255)</f>
        <v>13</v>
      </c>
      <c r="H6" s="11">
        <f ca="1">INT(RAND()*255)</f>
        <v>230</v>
      </c>
      <c r="I6" s="11">
        <f ca="1">INT(RAND()*255)</f>
        <v>210</v>
      </c>
      <c r="J6" s="11">
        <f ca="1">INT(RAND()*255)</f>
        <v>216</v>
      </c>
      <c r="K6" s="11">
        <f ca="1">INT(RAND()*255)</f>
        <v>191</v>
      </c>
      <c r="M6" s="11">
        <f ca="1" t="shared" si="0"/>
        <v>15</v>
      </c>
      <c r="N6" s="11">
        <f ca="1">INT(RAND()*255)</f>
        <v>243</v>
      </c>
      <c r="O6" s="11">
        <f ca="1">INT(RAND()*255)</f>
        <v>156</v>
      </c>
      <c r="P6" s="11">
        <f ca="1">INT(RAND()*255)</f>
        <v>16</v>
      </c>
    </row>
    <row r="7" ht="20" customHeight="1" spans="3:16">
      <c r="C7" s="11">
        <f ca="1">INT(RAND()*255)</f>
        <v>16</v>
      </c>
      <c r="D7" s="11">
        <f ca="1">INT(RAND()*255)</f>
        <v>108</v>
      </c>
      <c r="E7" s="11">
        <f ca="1">INT(RAND()*255)</f>
        <v>39</v>
      </c>
      <c r="F7" s="11">
        <f ca="1">INT(RAND()*255)</f>
        <v>8</v>
      </c>
      <c r="H7" s="11">
        <f ca="1">INT(RAND()*255)</f>
        <v>117</v>
      </c>
      <c r="I7" s="11">
        <f ca="1">INT(RAND()*255)</f>
        <v>155</v>
      </c>
      <c r="J7" s="11">
        <f ca="1">INT(RAND()*255)</f>
        <v>215</v>
      </c>
      <c r="K7" s="11">
        <f ca="1">INT(RAND()*255)</f>
        <v>25</v>
      </c>
      <c r="M7" s="11">
        <f ca="1" t="shared" si="0"/>
        <v>181</v>
      </c>
      <c r="N7" s="11">
        <f ca="1">INT(RAND()*255)</f>
        <v>105</v>
      </c>
      <c r="O7" s="11">
        <f ca="1">INT(RAND()*255)</f>
        <v>101</v>
      </c>
      <c r="P7" s="11">
        <f ca="1">INT(RAND()*255)</f>
        <v>26</v>
      </c>
    </row>
    <row r="8" ht="20" customHeight="1" spans="3:16">
      <c r="C8" s="11">
        <f ca="1">INT(RAND()*255)</f>
        <v>194</v>
      </c>
      <c r="D8" s="11">
        <f ca="1">INT(RAND()*255)</f>
        <v>231</v>
      </c>
      <c r="E8" s="11">
        <f ca="1">INT(RAND()*255)</f>
        <v>207</v>
      </c>
      <c r="F8" s="11">
        <f ca="1">INT(RAND()*255)</f>
        <v>158</v>
      </c>
      <c r="H8" s="11">
        <f ca="1">INT(RAND()*255)</f>
        <v>0</v>
      </c>
      <c r="I8" s="11">
        <f ca="1">INT(RAND()*255)</f>
        <v>202</v>
      </c>
      <c r="J8" s="11">
        <f ca="1">INT(RAND()*255)</f>
        <v>178</v>
      </c>
      <c r="K8" s="11">
        <f ca="1">INT(RAND()*255)</f>
        <v>132</v>
      </c>
      <c r="M8" s="11">
        <f ca="1" t="shared" si="0"/>
        <v>147</v>
      </c>
      <c r="N8" s="11">
        <f ca="1">INT(RAND()*255)</f>
        <v>177</v>
      </c>
      <c r="O8" s="11">
        <f ca="1">INT(RAND()*255)</f>
        <v>114</v>
      </c>
      <c r="P8" s="11">
        <f ca="1">INT(RAND()*255)</f>
        <v>27</v>
      </c>
    </row>
    <row r="14" spans="3:16">
      <c r="C14" s="10">
        <v>246</v>
      </c>
      <c r="D14" s="10">
        <v>101</v>
      </c>
      <c r="E14" s="10">
        <v>68</v>
      </c>
      <c r="F14" s="10">
        <v>35</v>
      </c>
      <c r="H14" s="10">
        <v>68</v>
      </c>
      <c r="I14" s="10">
        <v>49.6688142879605</v>
      </c>
      <c r="J14" s="10">
        <v>231.768587160243</v>
      </c>
      <c r="K14" s="10">
        <v>174.85640694378</v>
      </c>
      <c r="M14" s="10">
        <v>138</v>
      </c>
      <c r="N14" s="10">
        <v>17</v>
      </c>
      <c r="O14" s="10">
        <v>19</v>
      </c>
      <c r="P14" s="10">
        <v>1</v>
      </c>
    </row>
    <row r="15" spans="3:16">
      <c r="C15" s="10">
        <v>54</v>
      </c>
      <c r="D15" s="10">
        <v>100</v>
      </c>
      <c r="E15" s="10">
        <v>19</v>
      </c>
      <c r="F15" s="10">
        <v>36</v>
      </c>
      <c r="H15" s="10">
        <v>53</v>
      </c>
      <c r="I15" s="10">
        <v>195.60037921263</v>
      </c>
      <c r="J15" s="10">
        <v>249.022213423511</v>
      </c>
      <c r="K15" s="10">
        <v>70.492884240757</v>
      </c>
      <c r="M15" s="10">
        <v>190</v>
      </c>
      <c r="N15" s="10">
        <v>171</v>
      </c>
      <c r="O15" s="10">
        <v>137</v>
      </c>
      <c r="P15" s="10">
        <v>171</v>
      </c>
    </row>
    <row r="16" spans="3:16">
      <c r="C16" s="10">
        <v>114</v>
      </c>
      <c r="D16" s="10">
        <v>24</v>
      </c>
      <c r="E16" s="10">
        <v>56</v>
      </c>
      <c r="F16" s="10">
        <v>121</v>
      </c>
      <c r="H16" s="10">
        <v>63</v>
      </c>
      <c r="I16" s="10">
        <v>230.490763986802</v>
      </c>
      <c r="J16" s="10">
        <v>78.8078392515451</v>
      </c>
      <c r="K16" s="10">
        <v>120.209103822999</v>
      </c>
      <c r="M16" s="10">
        <v>207</v>
      </c>
      <c r="N16" s="10">
        <v>194</v>
      </c>
      <c r="O16" s="10">
        <v>50</v>
      </c>
      <c r="P16" s="10">
        <v>242</v>
      </c>
    </row>
    <row r="17" spans="3:16">
      <c r="C17" s="10">
        <v>11</v>
      </c>
      <c r="D17" s="10">
        <v>47</v>
      </c>
      <c r="E17" s="10">
        <v>37</v>
      </c>
      <c r="F17" s="10">
        <v>204</v>
      </c>
      <c r="H17" s="10">
        <v>76</v>
      </c>
      <c r="I17" s="10">
        <v>99.029428841564</v>
      </c>
      <c r="J17" s="10">
        <v>118.665077538304</v>
      </c>
      <c r="K17" s="10">
        <v>130.321151086265</v>
      </c>
      <c r="M17" s="10">
        <v>49</v>
      </c>
      <c r="N17" s="10">
        <v>130</v>
      </c>
      <c r="O17" s="10">
        <v>193</v>
      </c>
      <c r="P17" s="10">
        <v>239</v>
      </c>
    </row>
    <row r="38" spans="4:25">
      <c r="D38" s="12">
        <v>1</v>
      </c>
      <c r="E38" s="12">
        <v>47</v>
      </c>
      <c r="F38" s="12">
        <v>50</v>
      </c>
      <c r="G38" s="12">
        <v>70</v>
      </c>
      <c r="H38" s="12">
        <v>101</v>
      </c>
      <c r="I38" s="12">
        <v>110</v>
      </c>
      <c r="J38" s="12">
        <v>151</v>
      </c>
      <c r="K38" s="12">
        <v>163</v>
      </c>
      <c r="L38" s="12">
        <v>216</v>
      </c>
      <c r="M38" s="12">
        <v>223</v>
      </c>
      <c r="N38" s="12" t="s">
        <v>264</v>
      </c>
      <c r="O38" s="12">
        <v>146309</v>
      </c>
      <c r="P38" s="12">
        <v>147657</v>
      </c>
      <c r="Q38" s="12">
        <v>147662</v>
      </c>
      <c r="R38" s="12">
        <v>148166</v>
      </c>
      <c r="S38" s="12">
        <v>152372</v>
      </c>
      <c r="T38" s="12">
        <v>158956</v>
      </c>
      <c r="U38" s="12">
        <v>160341</v>
      </c>
      <c r="V38" s="12">
        <v>160836</v>
      </c>
      <c r="W38" s="12">
        <v>163937</v>
      </c>
      <c r="X38" s="12">
        <v>163981</v>
      </c>
      <c r="Y38" s="14"/>
    </row>
    <row r="39" spans="4:25">
      <c r="D39" s="13">
        <v>1</v>
      </c>
      <c r="E39" s="13">
        <v>1</v>
      </c>
      <c r="F39" s="13">
        <v>0.203125</v>
      </c>
      <c r="G39" s="13">
        <v>0.224806</v>
      </c>
      <c r="H39" s="13">
        <v>0.081081</v>
      </c>
      <c r="I39" s="13">
        <v>0.053892</v>
      </c>
      <c r="J39" s="13">
        <v>0.192727</v>
      </c>
      <c r="K39" s="13">
        <v>0.054348</v>
      </c>
      <c r="L39" s="13">
        <v>0.089947</v>
      </c>
      <c r="M39" s="13">
        <v>0.129944</v>
      </c>
      <c r="N39" s="13">
        <v>0.15534</v>
      </c>
      <c r="O39" s="13" t="s">
        <v>264</v>
      </c>
      <c r="P39" s="13">
        <v>0.006289</v>
      </c>
      <c r="Q39" s="13">
        <v>0.006289</v>
      </c>
      <c r="R39" s="13">
        <v>0.006289</v>
      </c>
      <c r="S39" s="13">
        <v>0.006289</v>
      </c>
      <c r="T39" s="13">
        <v>0.006289</v>
      </c>
      <c r="U39" s="13">
        <v>0.006289</v>
      </c>
      <c r="V39" s="13">
        <v>0.006289</v>
      </c>
      <c r="W39" s="13">
        <v>0.006289</v>
      </c>
      <c r="X39" s="13">
        <v>0.006289</v>
      </c>
      <c r="Y39" s="13">
        <v>0.006289</v>
      </c>
    </row>
    <row r="40" spans="4:25">
      <c r="D40" s="13">
        <v>47</v>
      </c>
      <c r="E40" s="13">
        <v>0.203125</v>
      </c>
      <c r="F40" s="13">
        <v>1</v>
      </c>
      <c r="G40" s="13">
        <v>0.285714</v>
      </c>
      <c r="H40" s="13">
        <v>0.12426</v>
      </c>
      <c r="I40" s="13">
        <v>0.024691</v>
      </c>
      <c r="J40" s="13">
        <v>0.287449</v>
      </c>
      <c r="K40" s="13">
        <v>0.082353</v>
      </c>
      <c r="L40" s="13">
        <v>0.166667</v>
      </c>
      <c r="M40" s="13">
        <v>0.085714</v>
      </c>
      <c r="N40" s="13">
        <v>0.206349</v>
      </c>
      <c r="O40" s="13" t="s">
        <v>264</v>
      </c>
      <c r="P40" s="13">
        <v>0.006711</v>
      </c>
      <c r="Q40" s="13">
        <v>0.006711</v>
      </c>
      <c r="R40" s="13">
        <v>0.006711</v>
      </c>
      <c r="S40" s="13">
        <v>0.006711</v>
      </c>
      <c r="T40" s="13">
        <v>0.006711</v>
      </c>
      <c r="U40" s="13">
        <v>0.006711</v>
      </c>
      <c r="V40" s="13">
        <v>0.006711</v>
      </c>
      <c r="W40" s="13">
        <v>0.006711</v>
      </c>
      <c r="X40" s="13">
        <v>0.006711</v>
      </c>
      <c r="Y40" s="13">
        <v>0.006711</v>
      </c>
    </row>
    <row r="41" spans="4:25">
      <c r="D41" s="13">
        <v>50</v>
      </c>
      <c r="E41" s="13">
        <v>0.224806</v>
      </c>
      <c r="F41" s="13">
        <v>0.285714</v>
      </c>
      <c r="G41" s="13">
        <v>1</v>
      </c>
      <c r="H41" s="13">
        <v>0.125</v>
      </c>
      <c r="I41" s="13">
        <v>0.067485</v>
      </c>
      <c r="J41" s="13">
        <v>0.220974</v>
      </c>
      <c r="K41" s="13">
        <v>0.072626</v>
      </c>
      <c r="L41" s="13">
        <v>0.108696</v>
      </c>
      <c r="M41" s="13">
        <v>0.118644</v>
      </c>
      <c r="N41" s="13">
        <v>0.222798</v>
      </c>
      <c r="O41" s="13" t="s">
        <v>264</v>
      </c>
      <c r="P41" s="13">
        <v>0.006369</v>
      </c>
      <c r="Q41" s="13">
        <v>0.006369</v>
      </c>
      <c r="R41" s="13">
        <v>0.006369</v>
      </c>
      <c r="S41" s="13">
        <v>0.006369</v>
      </c>
      <c r="T41" s="13">
        <v>0.006369</v>
      </c>
      <c r="U41" s="13">
        <v>0.006369</v>
      </c>
      <c r="V41" s="13">
        <v>0.006369</v>
      </c>
      <c r="W41" s="13">
        <v>0.006369</v>
      </c>
      <c r="X41" s="13">
        <v>0.006369</v>
      </c>
      <c r="Y41" s="13">
        <v>0.006369</v>
      </c>
    </row>
    <row r="42" spans="4:25">
      <c r="D42" s="13">
        <v>70</v>
      </c>
      <c r="E42" s="13">
        <v>0.081081</v>
      </c>
      <c r="F42" s="13">
        <v>0.12426</v>
      </c>
      <c r="G42" s="13">
        <v>0.125</v>
      </c>
      <c r="H42" s="13">
        <v>1</v>
      </c>
      <c r="I42" s="13">
        <v>0.09434</v>
      </c>
      <c r="J42" s="13">
        <v>0.099476</v>
      </c>
      <c r="K42" s="13">
        <v>0.055556</v>
      </c>
      <c r="L42" s="13">
        <v>0.173333</v>
      </c>
      <c r="M42" s="13">
        <v>0.093333</v>
      </c>
      <c r="N42" s="13">
        <v>0.176471</v>
      </c>
      <c r="O42" s="13" t="s">
        <v>264</v>
      </c>
      <c r="P42" s="13">
        <v>0.02439</v>
      </c>
      <c r="Q42" s="13">
        <v>0.02439</v>
      </c>
      <c r="R42" s="13">
        <v>0.02439</v>
      </c>
      <c r="S42" s="13">
        <v>0.02439</v>
      </c>
      <c r="T42" s="13">
        <v>0.02439</v>
      </c>
      <c r="U42" s="13">
        <v>0.02439</v>
      </c>
      <c r="V42" s="13">
        <v>0.02439</v>
      </c>
      <c r="W42" s="13">
        <v>0.02439</v>
      </c>
      <c r="X42" s="13">
        <v>0.02439</v>
      </c>
      <c r="Y42" s="13">
        <v>0.02439</v>
      </c>
    </row>
    <row r="43" spans="4:25">
      <c r="D43" s="13">
        <v>101</v>
      </c>
      <c r="E43" s="13">
        <v>0.053892</v>
      </c>
      <c r="F43" s="13">
        <v>0.024691</v>
      </c>
      <c r="G43" s="13">
        <v>0.067485</v>
      </c>
      <c r="H43" s="13">
        <v>0.09434</v>
      </c>
      <c r="I43" s="13">
        <v>1</v>
      </c>
      <c r="J43" s="13">
        <v>0.027624</v>
      </c>
      <c r="K43" s="13">
        <v>0.019608</v>
      </c>
      <c r="L43" s="13">
        <v>0.084746</v>
      </c>
      <c r="M43" s="13">
        <v>0.16</v>
      </c>
      <c r="N43" s="13">
        <v>0.078652</v>
      </c>
      <c r="O43" s="13" t="s">
        <v>264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</row>
    <row r="44" spans="4:25">
      <c r="D44" s="13" t="s">
        <v>264</v>
      </c>
      <c r="E44" s="13" t="s">
        <v>264</v>
      </c>
      <c r="F44" s="13" t="s">
        <v>264</v>
      </c>
      <c r="G44" s="13" t="s">
        <v>264</v>
      </c>
      <c r="H44" s="13" t="s">
        <v>264</v>
      </c>
      <c r="I44" s="13" t="s">
        <v>264</v>
      </c>
      <c r="J44" s="13" t="s">
        <v>264</v>
      </c>
      <c r="K44" s="13" t="s">
        <v>264</v>
      </c>
      <c r="L44" s="13" t="s">
        <v>264</v>
      </c>
      <c r="M44" s="13" t="s">
        <v>264</v>
      </c>
      <c r="N44" s="13" t="s">
        <v>264</v>
      </c>
      <c r="O44" s="13" t="s">
        <v>264</v>
      </c>
      <c r="P44" s="13" t="s">
        <v>264</v>
      </c>
      <c r="Q44" s="13" t="s">
        <v>264</v>
      </c>
      <c r="R44" s="13" t="s">
        <v>264</v>
      </c>
      <c r="S44" s="13" t="s">
        <v>264</v>
      </c>
      <c r="T44" s="13" t="s">
        <v>264</v>
      </c>
      <c r="U44" s="13" t="s">
        <v>264</v>
      </c>
      <c r="V44" s="13" t="s">
        <v>264</v>
      </c>
      <c r="W44" s="13" t="s">
        <v>264</v>
      </c>
      <c r="X44" s="13" t="s">
        <v>264</v>
      </c>
      <c r="Y44" s="13" t="s">
        <v>264</v>
      </c>
    </row>
    <row r="45" spans="4:25">
      <c r="D45" s="13">
        <v>158956</v>
      </c>
      <c r="E45" s="13">
        <v>0.006289</v>
      </c>
      <c r="F45" s="13">
        <v>0.006711</v>
      </c>
      <c r="G45" s="13">
        <v>0.006369</v>
      </c>
      <c r="H45" s="13">
        <v>0.02439</v>
      </c>
      <c r="I45" s="13">
        <v>0</v>
      </c>
      <c r="J45" s="13">
        <v>0.005917</v>
      </c>
      <c r="K45" s="13">
        <v>0</v>
      </c>
      <c r="L45" s="13">
        <v>0</v>
      </c>
      <c r="M45" s="13">
        <v>0</v>
      </c>
      <c r="N45" s="13">
        <v>0</v>
      </c>
      <c r="O45" s="13" t="s">
        <v>264</v>
      </c>
      <c r="P45" s="13">
        <v>1</v>
      </c>
      <c r="Q45" s="13">
        <v>1</v>
      </c>
      <c r="R45" s="13">
        <v>1</v>
      </c>
      <c r="S45" s="13">
        <v>1</v>
      </c>
      <c r="T45" s="13">
        <v>1</v>
      </c>
      <c r="U45" s="13">
        <v>1</v>
      </c>
      <c r="V45" s="13">
        <v>1</v>
      </c>
      <c r="W45" s="13">
        <v>1</v>
      </c>
      <c r="X45" s="13">
        <v>1</v>
      </c>
      <c r="Y45" s="13">
        <v>1</v>
      </c>
    </row>
    <row r="46" spans="4:25">
      <c r="D46" s="13">
        <v>160341</v>
      </c>
      <c r="E46" s="13">
        <v>0.006289</v>
      </c>
      <c r="F46" s="13">
        <v>0.006711</v>
      </c>
      <c r="G46" s="13">
        <v>0.006369</v>
      </c>
      <c r="H46" s="13">
        <v>0.02439</v>
      </c>
      <c r="I46" s="13">
        <v>0</v>
      </c>
      <c r="J46" s="13">
        <v>0.005917</v>
      </c>
      <c r="K46" s="13">
        <v>0</v>
      </c>
      <c r="L46" s="13">
        <v>0</v>
      </c>
      <c r="M46" s="13">
        <v>0</v>
      </c>
      <c r="N46" s="13">
        <v>0</v>
      </c>
      <c r="O46" s="13" t="s">
        <v>264</v>
      </c>
      <c r="P46" s="13">
        <v>1</v>
      </c>
      <c r="Q46" s="13">
        <v>1</v>
      </c>
      <c r="R46" s="13">
        <v>1</v>
      </c>
      <c r="S46" s="13">
        <v>1</v>
      </c>
      <c r="T46" s="13">
        <v>1</v>
      </c>
      <c r="U46" s="13">
        <v>1</v>
      </c>
      <c r="V46" s="13">
        <v>1</v>
      </c>
      <c r="W46" s="13">
        <v>1</v>
      </c>
      <c r="X46" s="13">
        <v>1</v>
      </c>
      <c r="Y46" s="13">
        <v>1</v>
      </c>
    </row>
    <row r="47" spans="4:25">
      <c r="D47" s="13">
        <v>160836</v>
      </c>
      <c r="E47" s="13">
        <v>0.006289</v>
      </c>
      <c r="F47" s="13">
        <v>0.006711</v>
      </c>
      <c r="G47" s="13">
        <v>0.006369</v>
      </c>
      <c r="H47" s="13">
        <v>0.02439</v>
      </c>
      <c r="I47" s="13">
        <v>0</v>
      </c>
      <c r="J47" s="13">
        <v>0.005917</v>
      </c>
      <c r="K47" s="13">
        <v>0</v>
      </c>
      <c r="L47" s="13">
        <v>0</v>
      </c>
      <c r="M47" s="13">
        <v>0</v>
      </c>
      <c r="N47" s="13">
        <v>0</v>
      </c>
      <c r="O47" s="13" t="s">
        <v>264</v>
      </c>
      <c r="P47" s="13">
        <v>1</v>
      </c>
      <c r="Q47" s="13">
        <v>1</v>
      </c>
      <c r="R47" s="13">
        <v>1</v>
      </c>
      <c r="S47" s="13">
        <v>1</v>
      </c>
      <c r="T47" s="13">
        <v>1</v>
      </c>
      <c r="U47" s="13">
        <v>1</v>
      </c>
      <c r="V47" s="13">
        <v>1</v>
      </c>
      <c r="W47" s="13">
        <v>1</v>
      </c>
      <c r="X47" s="13">
        <v>1</v>
      </c>
      <c r="Y47" s="13">
        <v>1</v>
      </c>
    </row>
    <row r="48" spans="4:25">
      <c r="D48" s="13">
        <v>163937</v>
      </c>
      <c r="E48" s="13">
        <v>0.006289</v>
      </c>
      <c r="F48" s="13">
        <v>0.006711</v>
      </c>
      <c r="G48" s="13">
        <v>0.006369</v>
      </c>
      <c r="H48" s="13">
        <v>0.02439</v>
      </c>
      <c r="I48" s="13">
        <v>0</v>
      </c>
      <c r="J48" s="13">
        <v>0.005917</v>
      </c>
      <c r="K48" s="13">
        <v>0</v>
      </c>
      <c r="L48" s="13">
        <v>0</v>
      </c>
      <c r="M48" s="13">
        <v>0</v>
      </c>
      <c r="N48" s="13">
        <v>0</v>
      </c>
      <c r="O48" s="13" t="s">
        <v>264</v>
      </c>
      <c r="P48" s="13">
        <v>1</v>
      </c>
      <c r="Q48" s="13">
        <v>1</v>
      </c>
      <c r="R48" s="13">
        <v>1</v>
      </c>
      <c r="S48" s="13">
        <v>1</v>
      </c>
      <c r="T48" s="13">
        <v>1</v>
      </c>
      <c r="U48" s="13">
        <v>1</v>
      </c>
      <c r="V48" s="13">
        <v>1</v>
      </c>
      <c r="W48" s="13">
        <v>1</v>
      </c>
      <c r="X48" s="13">
        <v>1</v>
      </c>
      <c r="Y48" s="13">
        <v>1</v>
      </c>
    </row>
    <row r="49" spans="4:25">
      <c r="D49" s="13">
        <v>163981</v>
      </c>
      <c r="E49" s="13">
        <v>0.006289</v>
      </c>
      <c r="F49" s="13">
        <v>0.006711</v>
      </c>
      <c r="G49" s="13">
        <v>0.006369</v>
      </c>
      <c r="H49" s="13">
        <v>0.02439</v>
      </c>
      <c r="I49" s="13">
        <v>0</v>
      </c>
      <c r="J49" s="13">
        <v>0.0059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协同过滤算法</vt:lpstr>
      <vt:lpstr>K-means算法</vt:lpstr>
      <vt:lpstr>基于内容的推荐算法</vt:lpstr>
      <vt:lpstr>功能清单</vt:lpstr>
      <vt:lpstr>推荐算法评价</vt:lpstr>
      <vt:lpstr>UserCF</vt:lpstr>
      <vt:lpstr>Sheet3</vt:lpstr>
      <vt:lpstr>画图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newChenyingtao</dc:creator>
  <cp:lastModifiedBy>没有昵称</cp:lastModifiedBy>
  <dcterms:created xsi:type="dcterms:W3CDTF">2021-03-04T15:28:00Z</dcterms:created>
  <dcterms:modified xsi:type="dcterms:W3CDTF">2021-06-07T16:33:46Z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18343FE87389419F9ECD0D3F6B211201</vt:lpwstr>
  </property>
</Properties>
</file>