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13_ncr:1_{A1F3A389-85DE-4816-B420-EC80D7E9E58F}" xr6:coauthVersionLast="47" xr6:coauthVersionMax="47" xr10:uidLastSave="{00000000-0000-0000-0000-000000000000}"/>
  <bookViews>
    <workbookView xWindow="-108" yWindow="-108" windowWidth="23256" windowHeight="12456" firstSheet="1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7" l="1"/>
  <c r="I16" i="7"/>
  <c r="I15" i="7"/>
  <c r="I14" i="7"/>
  <c r="I13" i="7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O5" i="13"/>
  <c r="K3" i="13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L5" i="5"/>
  <c r="L4" i="5"/>
  <c r="L3" i="5"/>
  <c r="K3" i="5"/>
  <c r="L2" i="5"/>
  <c r="K2" i="5"/>
  <c r="J2" i="5"/>
  <c r="L2" i="12"/>
  <c r="K4" i="12"/>
  <c r="L4" i="12"/>
  <c r="L3" i="12"/>
  <c r="K3" i="12"/>
  <c r="K2" i="12"/>
  <c r="J2" i="12"/>
  <c r="L3" i="1"/>
  <c r="L4" i="1"/>
  <c r="L5" i="1"/>
  <c r="L6" i="1"/>
  <c r="L7" i="1"/>
  <c r="L8" i="1"/>
  <c r="L9" i="1"/>
  <c r="L10" i="1"/>
  <c r="K3" i="1"/>
  <c r="K4" i="1"/>
  <c r="K5" i="1"/>
  <c r="K6" i="1"/>
  <c r="K7" i="1"/>
  <c r="K8" i="1"/>
  <c r="K9" i="1"/>
  <c r="K10" i="1"/>
  <c r="J3" i="1"/>
  <c r="J4" i="1"/>
  <c r="J5" i="1"/>
  <c r="J6" i="1"/>
  <c r="J7" i="1"/>
  <c r="J8" i="1"/>
  <c r="J9" i="1"/>
  <c r="J10" i="1"/>
  <c r="L2" i="1"/>
  <c r="K2" i="1"/>
  <c r="J2" i="1"/>
  <c r="H12" i="6"/>
  <c r="J3" i="6"/>
  <c r="J4" i="6"/>
  <c r="J5" i="6"/>
  <c r="J6" i="6"/>
  <c r="J7" i="6"/>
  <c r="J8" i="6"/>
  <c r="J9" i="6"/>
  <c r="J10" i="6"/>
  <c r="J2" i="6"/>
  <c r="I12" i="3"/>
  <c r="K12" i="3"/>
  <c r="L2" i="3"/>
  <c r="L3" i="3"/>
  <c r="L4" i="3"/>
  <c r="L5" i="3"/>
  <c r="L6" i="3"/>
  <c r="L7" i="3"/>
  <c r="L8" i="3"/>
  <c r="L9" i="3"/>
  <c r="L10" i="3"/>
  <c r="K3" i="3"/>
  <c r="K4" i="3"/>
  <c r="K5" i="3"/>
  <c r="K6" i="3"/>
  <c r="K7" i="3"/>
  <c r="K8" i="3"/>
  <c r="K9" i="3"/>
  <c r="K10" i="3"/>
  <c r="K2" i="3"/>
  <c r="J3" i="3"/>
  <c r="J4" i="3"/>
  <c r="J5" i="3"/>
  <c r="J6" i="3"/>
  <c r="J7" i="3"/>
  <c r="J8" i="3"/>
  <c r="J9" i="3"/>
  <c r="J10" i="3"/>
  <c r="J2" i="3"/>
  <c r="L2" i="4"/>
  <c r="J15" i="2" l="1"/>
  <c r="J14" i="2"/>
  <c r="N2" i="4"/>
  <c r="M2" i="4"/>
  <c r="M4" i="4"/>
  <c r="K13" i="4"/>
  <c r="L4" i="4"/>
  <c r="L5" i="4"/>
  <c r="L6" i="4"/>
  <c r="L7" i="4"/>
  <c r="L8" i="4"/>
  <c r="L9" i="4"/>
  <c r="L10" i="4"/>
  <c r="L13" i="4"/>
  <c r="L12" i="4"/>
  <c r="K3" i="4"/>
  <c r="K4" i="4"/>
  <c r="K5" i="4"/>
  <c r="K6" i="4"/>
  <c r="K7" i="4"/>
  <c r="K8" i="4"/>
  <c r="K9" i="4"/>
  <c r="K10" i="4"/>
  <c r="K12" i="4"/>
  <c r="M3" i="4"/>
  <c r="M5" i="4"/>
  <c r="M6" i="4"/>
  <c r="M7" i="4"/>
  <c r="M8" i="4"/>
  <c r="M9" i="4"/>
  <c r="M10" i="4"/>
  <c r="L3" i="4"/>
  <c r="M4" i="2"/>
  <c r="L4" i="2"/>
  <c r="K2" i="4"/>
  <c r="K3" i="2"/>
  <c r="K4" i="2"/>
  <c r="K5" i="2"/>
  <c r="K6" i="2"/>
  <c r="K7" i="2"/>
  <c r="K8" i="2"/>
  <c r="K9" i="2"/>
  <c r="K10" i="2"/>
  <c r="K2" i="2"/>
  <c r="J3" i="2"/>
  <c r="J4" i="2"/>
  <c r="J5" i="2"/>
  <c r="J6" i="2"/>
  <c r="J7" i="2"/>
  <c r="J8" i="2"/>
  <c r="J9" i="2"/>
  <c r="J10" i="2"/>
  <c r="J2" i="2"/>
  <c r="K2" i="8" a="1"/>
  <c r="K2" i="8" s="1"/>
  <c r="K9" i="8" l="1" a="1"/>
  <c r="K9" i="8" s="1"/>
  <c r="K10" i="8" a="1"/>
  <c r="K10" i="8" s="1"/>
  <c r="K3" i="8" a="1"/>
  <c r="K3" i="8"/>
  <c r="K4" i="8" a="1"/>
  <c r="K4" i="8" s="1"/>
  <c r="K5" i="8" a="1"/>
  <c r="K5" i="8" s="1"/>
  <c r="K6" i="8" a="1"/>
  <c r="K6" i="8"/>
  <c r="K7" i="8" a="1"/>
  <c r="K7" i="8" s="1"/>
  <c r="K8" i="8" a="1"/>
  <c r="K8" i="8" s="1"/>
  <c r="J3" i="8"/>
  <c r="J4" i="8"/>
  <c r="J5" i="8"/>
  <c r="J6" i="8"/>
  <c r="J7" i="8"/>
  <c r="J8" i="8"/>
  <c r="J9" i="8"/>
  <c r="J10" i="8"/>
  <c r="J2" i="8"/>
  <c r="K6" i="9"/>
  <c r="J6" i="9"/>
  <c r="K4" i="9"/>
  <c r="J4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<sst xmlns="http://schemas.openxmlformats.org/spreadsheetml/2006/main" count="605" uniqueCount="110">
  <si>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</si>
  <si>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</si>
  <si>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</si>
  <si>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</si>
  <si>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</si>
  <si>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</si>
  <si>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</si>
  <si>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</si>
  <si>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</si>
  <si>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</si>
  <si>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</si>
  <si>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</si>
  <si>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</si>
  <si>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</si>
  <si>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</si>
  <si>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</si>
  <si>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</si>
  <si>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</si>
  <si>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</si>
  <si>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</si>
  <si>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</si>
  <si>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</si>
  <si>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</si>
  <si>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</si>
  <si>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</si>
  <si>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</si>
  <si>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</si>
  <si>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</si>
  <si>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</si>
  <si>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</si>
  <si>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</si>
  <si>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</si>
  <si>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</si>
  <si>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</si>
  <si>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</si>
  <si>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</si>
  <si>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</si>
  <si>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</si>
  <si>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</si>
  <si>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</si>
  <si>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</si>
  <si>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</si>
  <si>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</si>
  <si>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</si>
  <si>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</si>
  <si>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</si>
  <si>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</si>
  <si>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</si>
  <si>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</si>
  <si>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</si>
  <si>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</si>
  <si>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</si>
  <si>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</si>
  <si>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</si>
  <si>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</si>
  <si>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</si>
  <si>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</si>
  <si>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</si>
  <si>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</si>
  <si>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</si>
  <si>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</si>
  <si>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</si>
  <si>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</si>
  <si>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</si>
  <si>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</si>
  <si>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</si>
  <si>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</si>
  <si>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</si>
  <si>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</si>
  <si>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</si>
  <si>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</si>
  <si>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</si>
  <si>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</si>
  <si>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</si>
  <si>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</si>
  <si>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</si>
  <si>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</si>
  <si>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</si>
  <si>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</si>
  <si>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</si>
  <si>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</si>
  <si>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</si>
  <si>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</si>
  <si>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</si>
  <si>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</si>
  <si>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</si>
  <si>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</si>
  <si>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LAST_NAME_LENGTH</t>
  </si>
  <si>
    <t>RIGHT</t>
  </si>
  <si>
    <t>TEXT</t>
  </si>
  <si>
    <t>12/01/2005</t>
  </si>
  <si>
    <t>DATE FORMAT DOES NOT SUPPORT SO WRONG ANS</t>
  </si>
  <si>
    <t>DATE IN TEXT</t>
  </si>
  <si>
    <t>DATE</t>
  </si>
  <si>
    <t>TEXT(I2,"DD/MM/YYYY")</t>
  </si>
  <si>
    <t>TEXT(I2,"DD/MM/YY")</t>
  </si>
  <si>
    <t>TEXT(I2,"dd-mm-yyyy")</t>
  </si>
  <si>
    <t>WRONG</t>
  </si>
  <si>
    <t>CORRECT</t>
  </si>
  <si>
    <t xml:space="preserve">  KA V   I NA NITIN  </t>
  </si>
  <si>
    <t>CONCATENATE(B2,C2)</t>
  </si>
  <si>
    <t>GMAIL</t>
  </si>
  <si>
    <t>30/8/2017</t>
  </si>
  <si>
    <t>4/12/2003</t>
  </si>
  <si>
    <t>4/2/2015</t>
  </si>
  <si>
    <t>kavina</t>
  </si>
  <si>
    <t>kavina nitin</t>
  </si>
  <si>
    <t>skdluiff8gf8r8vgf</t>
  </si>
  <si>
    <t>no of days</t>
  </si>
  <si>
    <t>no of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</si>
</sst>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49" fontId="0" fillId="2" borderId="0" xfId="0" applyNumberFormat="1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7" sqref="K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79</v>
      </c>
      <c r="K1" s="3" t="s">
        <v>80</v>
      </c>
    </row>
    <row r="2" spans="1:11" x14ac:dyDescent="0.3">
      <c r="A2">
        <v>1006</v>
      </c>
      <c r="B2" t="s">
        <v>8</v>
      </c>
      <c r="C2" t="s">
        <v>9</v>
      </c>
      <c r="D2">
        <v>35</v>
      </c>
      <c r="E2" t="s">
        <v>26</v>
      </c>
      <c r="F2" t="s">
        <v>31</v>
      </c>
      <c r="G2">
        <v>65000</v>
      </c>
      <c r="H2" s="1">
        <v>35040</v>
      </c>
      <c r="I2" s="1">
        <v>41528</v>
      </c>
      <c r="J2" s="1">
        <f>MAX(H7:H15)</f>
        <v>37933</v>
      </c>
      <c r="K2" s="1">
        <f>MIN(I7:I15)</f>
        <v>40800</v>
      </c>
    </row>
    <row r="3" spans="1:11" x14ac:dyDescent="0.3">
      <c r="A3">
        <v>1003</v>
      </c>
      <c r="B3" t="s">
        <v>6</v>
      </c>
      <c r="C3" t="s">
        <v>7</v>
      </c>
      <c r="D3">
        <v>29</v>
      </c>
      <c r="E3" t="s">
        <v>26</v>
      </c>
      <c r="F3" t="s">
        <v>25</v>
      </c>
      <c r="G3">
        <v>63000</v>
      </c>
      <c r="H3" s="1">
        <v>36711</v>
      </c>
      <c r="I3" s="1">
        <v>42986</v>
      </c>
    </row>
    <row r="4" spans="1:11" x14ac:dyDescent="0.3">
      <c r="A4">
        <v>1005</v>
      </c>
      <c r="B4" t="s">
        <v>14</v>
      </c>
      <c r="C4" t="s">
        <v>15</v>
      </c>
      <c r="D4">
        <v>32</v>
      </c>
      <c r="E4" t="s">
        <v>26</v>
      </c>
      <c r="F4" t="s">
        <v>30</v>
      </c>
      <c r="G4">
        <v>50000</v>
      </c>
      <c r="H4" s="1">
        <v>37017</v>
      </c>
      <c r="I4" s="1">
        <v>42977</v>
      </c>
      <c r="J4">
        <f>MAX(G2:G10)</f>
        <v>65000</v>
      </c>
      <c r="K4">
        <f>MIN(G2:G10)</f>
        <v>36000</v>
      </c>
    </row>
    <row r="5" spans="1:11" x14ac:dyDescent="0.3">
      <c r="A5">
        <v>1008</v>
      </c>
      <c r="B5" t="s">
        <v>16</v>
      </c>
      <c r="C5" t="s">
        <v>17</v>
      </c>
      <c r="D5">
        <v>38</v>
      </c>
      <c r="E5" t="s">
        <v>26</v>
      </c>
      <c r="F5" t="s">
        <v>25</v>
      </c>
      <c r="G5">
        <v>48000</v>
      </c>
      <c r="H5" s="1">
        <v>37416</v>
      </c>
      <c r="I5" s="1">
        <v>42116</v>
      </c>
    </row>
    <row r="6" spans="1:11" x14ac:dyDescent="0.3">
      <c r="A6">
        <v>1004</v>
      </c>
      <c r="B6" t="s">
        <v>13</v>
      </c>
      <c r="C6" t="s">
        <v>12</v>
      </c>
      <c r="D6">
        <v>31</v>
      </c>
      <c r="E6" t="s">
        <v>28</v>
      </c>
      <c r="F6" t="s">
        <v>29</v>
      </c>
      <c r="G6">
        <v>47000</v>
      </c>
      <c r="H6" s="1">
        <v>36530</v>
      </c>
      <c r="I6" s="1">
        <v>42341</v>
      </c>
      <c r="J6">
        <f>MAX(D2:D10)</f>
        <v>38</v>
      </c>
      <c r="K6">
        <f>MIN(D2:D10)</f>
        <v>29</v>
      </c>
    </row>
    <row r="7" spans="1:11" x14ac:dyDescent="0.3">
      <c r="A7">
        <v>1001</v>
      </c>
      <c r="B7" t="s">
        <v>2</v>
      </c>
      <c r="C7" t="s">
        <v>3</v>
      </c>
      <c r="D7">
        <v>30</v>
      </c>
      <c r="E7" t="s">
        <v>26</v>
      </c>
      <c r="F7" t="s">
        <v>25</v>
      </c>
      <c r="G7">
        <v>45000</v>
      </c>
      <c r="H7" s="1">
        <v>37197</v>
      </c>
      <c r="I7" s="1">
        <v>42253</v>
      </c>
    </row>
    <row r="8" spans="1:11" x14ac:dyDescent="0.3">
      <c r="A8">
        <v>1009</v>
      </c>
      <c r="B8" t="s">
        <v>10</v>
      </c>
      <c r="C8" t="s">
        <v>11</v>
      </c>
      <c r="D8">
        <v>31</v>
      </c>
      <c r="E8" t="s">
        <v>26</v>
      </c>
      <c r="F8" t="s">
        <v>29</v>
      </c>
      <c r="G8">
        <v>42000</v>
      </c>
      <c r="H8" s="1">
        <v>37843</v>
      </c>
      <c r="I8" s="1">
        <v>40800</v>
      </c>
    </row>
    <row r="9" spans="1:11" x14ac:dyDescent="0.3">
      <c r="A9">
        <v>1007</v>
      </c>
      <c r="B9" t="s">
        <v>33</v>
      </c>
      <c r="C9" t="s">
        <v>34</v>
      </c>
      <c r="D9">
        <v>32</v>
      </c>
      <c r="E9" t="s">
        <v>28</v>
      </c>
      <c r="F9" t="s">
        <v>32</v>
      </c>
      <c r="G9">
        <v>41000</v>
      </c>
      <c r="H9" s="1">
        <v>37933</v>
      </c>
      <c r="I9" s="1">
        <v>41551</v>
      </c>
    </row>
    <row r="10" spans="1:11" x14ac:dyDescent="0.3">
      <c r="A10">
        <v>1002</v>
      </c>
      <c r="B10" t="s">
        <v>4</v>
      </c>
      <c r="C10" t="s">
        <v>5</v>
      </c>
      <c r="D10">
        <v>30</v>
      </c>
      <c r="E10" t="s">
        <v>28</v>
      </c>
      <c r="F10" t="s">
        <v>27</v>
      </c>
      <c r="G10">
        <v>36000</v>
      </c>
      <c r="H10" s="1">
        <v>36436</v>
      </c>
      <c r="I10" s="1">
        <v>42287</v>
      </c>
    </row>
  </sheetData>
  <sortState xmlns:xlrd2="http://schemas.microsoft.com/office/spreadsheetml/2017/richdata2" ref="A2:K10">
    <sortCondition descending="1" ref="G2:G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9" sqref="L9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9" width="10.33203125" bestFit="1" customWidth="1"/>
    <col min="10" max="10" width="8.88671875" bestFit="1" customWidth="1"/>
    <col min="11" max="11" width="14" bestFit="1" customWidth="1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81</v>
      </c>
      <c r="K1" s="3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IF(F2="Salesman","SALES","NO SALES")</f>
        <v>SALES</v>
      </c>
      <c r="K2" s="4" t="str" cm="1">
        <f t="array" ref="K2">IFERROR(_xlfn.IFS(F2="Salesman","SALES",F2="Receptionist","REPORT",F2="Accountant","ACCOUNTANCY",F2="HR","HIRING"),"-")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IF(F3="Salesman","SALES","NO SALES")</f>
        <v>NO SALES</v>
      </c>
      <c r="K3" s="4" t="str" cm="1">
        <f t="array" ref="K3">IFERROR(_xlfn.IFS(F3="Salesman","SALES",F3="Receptionist","REPORT",F3="Accountant","ACCOUNTANCY",F3="HR","HIRING"),"-")</f>
        <v>REPORT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SALES</v>
      </c>
      <c r="K4" s="4" t="str" cm="1">
        <f t="array" ref="K4">IFERROR(_xlfn.IFS(F4="Salesman","SALES",F4="Receptionist","REPORT",F4="Accountant","ACCOUNTANCY",F4="HR","HIRING"),"-")</f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NO SALES</v>
      </c>
      <c r="K5" s="4" t="str" cm="1">
        <f t="array" ref="K5">IFERROR(_xlfn.IFS(F5="Salesman","SALES",F5="Receptionist","REPORT",F5="Accountant","ACCOUNTANCY",F5="HR","HIRING"),"-")</f>
        <v>ACCOUNTANCY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NO SALES</v>
      </c>
      <c r="K6" s="4" t="str" cm="1">
        <f t="array" ref="K6">IFERROR(_xlfn.IFS(F6="Salesman","SALES",F6="Receptionist","REPORT",F6="Accountant","ACCOUNTANCY",F6="HR","HIRING"),"-")</f>
        <v>HIRING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NO SALES</v>
      </c>
      <c r="K7" s="4" t="str" cm="1">
        <f t="array" ref="K7">IFERROR(_xlfn.IFS(F7="Salesman","SALES",F7="Receptionist","REPORT",F7="Accountant","ACCOUNTANCY",F7="HR","HIRING"),"-")</f>
        <v>-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NO SALES</v>
      </c>
      <c r="K8" s="4" t="str" cm="1">
        <f t="array" ref="K8">IFERROR(_xlfn.IFS(F8="Salesman","SALES",F8="Receptionist","REPORT",F8="Accountant","ACCOUNTANCY",F8="HR","HIRING"),"-")</f>
        <v>-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SALES</v>
      </c>
      <c r="K9" s="4" t="str" cm="1">
        <f t="array" ref="K9">IFERROR(_xlfn.IFS(F9="Salesman","SALES",F9="Receptionist","REPORT",F9="Accountant","ACCOUNTANCY",F9="HR","HIRING"),"-")</f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NO SALES</v>
      </c>
      <c r="K10" s="4" t="str" cm="1">
        <f t="array" ref="K10">IFERROR(_xlfn.IFS(F10="Salesman","SALES",F10="Receptionist","REPORT",F10="Accountant","ACCOUNTANCY",F10="HR","HIRING"),"-")</f>
        <v>ACCOUNTANCY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N15"/>
  <sheetViews>
    <sheetView workbookViewId="0">
      <selection activeCell="L7" sqref="L7"/>
    </sheetView>
  </sheetViews>
  <sheetFormatPr defaultColWidth="10.88671875" defaultRowHeight="14.4" x14ac:dyDescent="0.3"/>
  <cols>
    <col min="1" max="1" width="10.77734375" bestFit="1" customWidth="1"/>
    <col min="11" max="11" width="18.88671875" bestFit="1" customWidth="1"/>
  </cols>
  <sheetData>
    <row r="1" spans="1:14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19</v>
      </c>
      <c r="K1" s="3" t="s">
        <v>87</v>
      </c>
      <c r="L1" t="s">
        <v>35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  <c r="K2">
        <f>LEN(C2)</f>
        <v>7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  <c r="K3">
        <f t="shared" ref="K3:K10" si="1">LEN(C3)</f>
        <v>7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  <c r="K4">
        <f t="shared" si="1"/>
        <v>7</v>
      </c>
      <c r="L4">
        <f>LEN(D4)</f>
        <v>2</v>
      </c>
      <c r="M4">
        <f>LEN(G4)</f>
        <v>5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  <c r="K5">
        <f t="shared" si="1"/>
        <v>6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  <c r="K6">
        <f t="shared" si="1"/>
        <v>10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  <c r="K7">
        <f t="shared" si="1"/>
        <v>5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  <c r="K8">
        <f t="shared" si="1"/>
        <v>6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  <c r="K9">
        <f t="shared" si="1"/>
        <v>6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  <c r="K10">
        <f t="shared" si="1"/>
        <v>6</v>
      </c>
    </row>
    <row r="14" spans="1:14" x14ac:dyDescent="0.3">
      <c r="H14" t="s">
        <v>93</v>
      </c>
      <c r="I14" s="1">
        <v>38364</v>
      </c>
      <c r="J14">
        <f>LEN(I14)</f>
        <v>5</v>
      </c>
      <c r="K14" s="7" t="s">
        <v>91</v>
      </c>
      <c r="L14" s="7"/>
      <c r="M14" s="7"/>
      <c r="N14" s="7"/>
    </row>
    <row r="15" spans="1:14" x14ac:dyDescent="0.3">
      <c r="H15" t="s">
        <v>89</v>
      </c>
      <c r="I15" s="2" t="s">
        <v>90</v>
      </c>
      <c r="J15">
        <f>LEN(I15)</f>
        <v>10</v>
      </c>
      <c r="K15" s="5" t="s">
        <v>92</v>
      </c>
    </row>
  </sheetData>
  <mergeCells count="1">
    <mergeCell ref="K14:N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3"/>
  <sheetViews>
    <sheetView topLeftCell="C1" workbookViewId="0">
      <selection activeCell="L3" sqref="L3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4" x14ac:dyDescent="0.3">
      <c r="A1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38</v>
      </c>
      <c r="K1" s="3" t="s">
        <v>85</v>
      </c>
      <c r="L1" s="3" t="s">
        <v>86</v>
      </c>
      <c r="M1" s="3" t="s">
        <v>88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1" t="s">
        <v>56</v>
      </c>
      <c r="J2" s="1" t="s">
        <v>39</v>
      </c>
      <c r="K2" t="str">
        <f>LEFT(E2,2)</f>
        <v>Ma</v>
      </c>
      <c r="L2" t="str">
        <f>RIGHT(C2,3)</f>
        <v>ert</v>
      </c>
      <c r="M2" t="str">
        <f>RIGHT(I2,4)</f>
        <v>2015</v>
      </c>
      <c r="N2" t="str">
        <f>RIGHT(I2,4)</f>
        <v>2015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LEFT(E3,2)</f>
        <v>Fe</v>
      </c>
      <c r="L3" t="str">
        <f>RIGHT(C3,3)</f>
        <v>ley</v>
      </c>
      <c r="M3" t="str">
        <f t="shared" ref="M3:M10" si="1">RIGHT(I3,4)</f>
        <v>2015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Ma</v>
      </c>
      <c r="L4" t="str">
        <f t="shared" ref="L4:L10" si="2">RIGHT(C4,3)</f>
        <v>ute</v>
      </c>
      <c r="M4" t="str">
        <f>RIGHT(I4,4)</f>
        <v>2017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Fe</v>
      </c>
      <c r="L5" t="str">
        <f t="shared" si="2"/>
        <v>tin</v>
      </c>
      <c r="M5" t="str">
        <f t="shared" si="1"/>
        <v>2015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Ma</v>
      </c>
      <c r="L6" t="str">
        <f t="shared" si="2"/>
        <v>son</v>
      </c>
      <c r="M6" t="str">
        <f t="shared" si="1"/>
        <v>2017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Ma</v>
      </c>
      <c r="L7" t="str">
        <f t="shared" si="2"/>
        <v>ott</v>
      </c>
      <c r="M7" t="str">
        <f t="shared" si="1"/>
        <v>2013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Fe</v>
      </c>
      <c r="L8" t="str">
        <f t="shared" si="2"/>
        <v>mer</v>
      </c>
      <c r="M8" t="str">
        <f t="shared" si="1"/>
        <v>2013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Ma</v>
      </c>
      <c r="L9" t="str">
        <f t="shared" si="2"/>
        <v>son</v>
      </c>
      <c r="M9" t="str">
        <f t="shared" si="1"/>
        <v>2015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Ma</v>
      </c>
      <c r="L10" t="str">
        <f t="shared" si="2"/>
        <v>one</v>
      </c>
      <c r="M10" t="str">
        <f t="shared" si="1"/>
        <v>2015</v>
      </c>
    </row>
    <row r="12" spans="1:14" x14ac:dyDescent="0.3">
      <c r="K12" t="str">
        <f>LEFT($D$2,1)</f>
        <v>3</v>
      </c>
      <c r="L12" t="str">
        <f>RIGHT($D$5,1)</f>
        <v>1</v>
      </c>
    </row>
    <row r="13" spans="1:14" x14ac:dyDescent="0.3">
      <c r="K13" t="str">
        <f>LEFT($H$7,3)</f>
        <v>5/6</v>
      </c>
      <c r="L13" t="str">
        <f>RIGHT($I$6,4)</f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7"/>
  <sheetViews>
    <sheetView tabSelected="1" workbookViewId="0">
      <selection activeCell="J14" sqref="J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5.77734375" bestFit="1" customWidth="1"/>
    <col min="10" max="10" width="20.77734375" bestFit="1" customWidth="1"/>
    <col min="11" max="11" width="21.33203125" bestFit="1" customWidth="1"/>
    <col min="12" max="12" width="19.2187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96</v>
      </c>
      <c r="K1" s="6" t="s">
        <v>94</v>
      </c>
      <c r="L1" s="6" t="s">
        <v>95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TEXT(I2,"DD-MM-YYYY")</f>
        <v>06-09-2015</v>
      </c>
      <c r="K2" t="str">
        <f>TEXT(I2,"DD/MM/YYYY")</f>
        <v>06/09/2015</v>
      </c>
      <c r="L2" t="str">
        <f>TEXT(I2,"DD/MM/YY")</f>
        <v>06/09/15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TEXT(I3,"DD-MM-YYYY")</f>
        <v>10-10-2015</v>
      </c>
      <c r="K3" t="str">
        <f t="shared" ref="K3:K10" si="1">TEXT(I3,"DD/MM/YYYY")</f>
        <v>10/10/2015</v>
      </c>
      <c r="L3" t="str">
        <f t="shared" ref="L3:L10" si="2">TEXT(I3,"DD/MM/YY")</f>
        <v>10/10/15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08-09-2017</v>
      </c>
      <c r="K4" t="str">
        <f t="shared" si="1"/>
        <v>08/09/2017</v>
      </c>
      <c r="L4" t="str">
        <f t="shared" si="2"/>
        <v>08/09/17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03-12-2015</v>
      </c>
      <c r="K5" t="str">
        <f t="shared" si="1"/>
        <v>03/12/2015</v>
      </c>
      <c r="L5" t="str">
        <f t="shared" si="2"/>
        <v>03/12/15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30-08-2017</v>
      </c>
      <c r="K6" t="str">
        <f t="shared" si="1"/>
        <v>30/08/2017</v>
      </c>
      <c r="L6" t="str">
        <f t="shared" si="2"/>
        <v>30/08/17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11-09-2013</v>
      </c>
      <c r="K7" t="str">
        <f t="shared" si="1"/>
        <v>11/09/2013</v>
      </c>
      <c r="L7" t="str">
        <f t="shared" si="2"/>
        <v>11/09/13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04-10-2013</v>
      </c>
      <c r="K8" t="str">
        <f t="shared" si="1"/>
        <v>04/10/2013</v>
      </c>
      <c r="L8" t="str">
        <f t="shared" si="2"/>
        <v>04/10/13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22-04-2015</v>
      </c>
      <c r="K9" t="str">
        <f t="shared" si="1"/>
        <v>22/04/2015</v>
      </c>
      <c r="L9" t="str">
        <f t="shared" si="2"/>
        <v>22/04/15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14-09-2011</v>
      </c>
      <c r="K10" t="str">
        <f t="shared" si="1"/>
        <v>14/09/2011</v>
      </c>
      <c r="L10" t="str">
        <f t="shared" si="2"/>
        <v>14/09/11</v>
      </c>
    </row>
    <row r="12" spans="1:12" x14ac:dyDescent="0.3">
      <c r="H12" s="1"/>
      <c r="I12">
        <f>LEN(I10)</f>
        <v>5</v>
      </c>
      <c r="K12">
        <f>LEN(K10)</f>
        <v>10</v>
      </c>
    </row>
    <row r="13" spans="1:12" x14ac:dyDescent="0.3">
      <c r="H13" s="2"/>
      <c r="I13" t="s">
        <v>97</v>
      </c>
      <c r="K13" t="s">
        <v>98</v>
      </c>
    </row>
    <row r="16" spans="1:12" x14ac:dyDescent="0.3">
      <c r="I16" t="s">
        <v>97</v>
      </c>
    </row>
    <row r="17" spans="7:7" x14ac:dyDescent="0.3">
      <c r="G17" t="s">
        <v>97</v>
      </c>
    </row>
  </sheetData>
  <conditionalFormatting sqref="A1:XFD3 A4:B4 D4:XFD4 A5:XFD5 A6:E6 G6:XFD6 A7:XFD14 H15:XFD15 A15:A1048576 L16:XFD20 H21:XFD1048576">
    <cfRule type="containsText" dxfId="16" priority="6" operator="containsText" text="HR">
      <formula>NOT(ISERROR(SEARCH("HR",A1)))</formula>
    </cfRule>
    <cfRule type="containsText" dxfId="15" priority="7" operator="containsText" text="WRONG">
      <formula>NOT(ISERROR(SEARCH("WRONG",A1)))</formula>
    </cfRule>
    <cfRule type="containsText" dxfId="14" priority="9" operator="containsText" text="CORRECT">
      <formula>NOT(ISERROR(SEARCH("CORRECT",A1)))</formula>
    </cfRule>
  </conditionalFormatting>
  <conditionalFormatting sqref="A1:XFD15 A16:E20 L16:XFD20 A21:XFD1048576">
    <cfRule type="containsText" dxfId="13" priority="4" operator="containsText" text="CORRECT">
      <formula>NOT(ISERROR(SEARCH("CORRECT",A1)))</formula>
    </cfRule>
    <cfRule type="containsText" dxfId="12" priority="5" operator="containsText" text="WRONG">
      <formula>NOT(ISERROR(SEARCH("WRONG",A1)))</formula>
    </cfRule>
  </conditionalFormatting>
  <conditionalFormatting sqref="I13">
    <cfRule type="containsText" dxfId="11" priority="10" operator="containsText" text="WRONG">
      <formula>NOT(ISERROR(SEARCH("WRONG",I13)))</formula>
    </cfRule>
    <cfRule type="containsText" dxfId="10" priority="3" operator="containsText" text="WRONG">
      <formula>NOT(ISERROR(SEARCH("WRONG",I13)))</formula>
    </cfRule>
  </conditionalFormatting>
  <conditionalFormatting sqref="J16">
    <cfRule type="containsText" dxfId="9" priority="2" operator="containsText" text="WRONG">
      <formula>NOT(ISERROR(SEARCH("WRONG",J16)))</formula>
    </cfRule>
  </conditionalFormatting>
  <conditionalFormatting sqref="G12:I19">
    <cfRule type="containsText" dxfId="0" priority="1" operator="containsText" text="WRONG">
      <formula>NOT(ISERROR(SEARCH("WRONG",G12)))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2"/>
  <sheetViews>
    <sheetView workbookViewId="0">
      <selection activeCell="H13" sqref="H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6.5546875" bestFit="1" customWidth="1"/>
    <col min="8" max="8" width="13.88671875" bestFit="1" customWidth="1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  <row r="12" spans="1:11" x14ac:dyDescent="0.3">
      <c r="G12" t="s">
        <v>99</v>
      </c>
      <c r="H12" t="str">
        <f>TRIM(G12)</f>
        <v>KA V I NA NITIN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I18" sqref="I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8" max="8" width="14.6640625" bestFit="1" customWidth="1"/>
    <col min="10" max="10" width="13.33203125" bestFit="1" customWidth="1"/>
    <col min="11" max="11" width="14.109375" bestFit="1" customWidth="1"/>
    <col min="12" max="12" width="15.7773437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70</v>
      </c>
      <c r="K1" s="3" t="s">
        <v>71</v>
      </c>
      <c r="L1" s="3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SUBSTITUTE(H2,"/","-",1)</f>
        <v>11-2/2001</v>
      </c>
      <c r="K2" t="str">
        <f>SUBSTITUTE(H2,"/","-",2)</f>
        <v>11/2-2001</v>
      </c>
      <c r="L2" t="str">
        <f>SUBSTITUTE(H2,"/","-")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SUBSTITUTE(H3,"/","-",1)</f>
        <v>10-3/1999</v>
      </c>
      <c r="K3" t="str">
        <f t="shared" ref="K3:K10" si="1">SUBSTITUTE(H3,"/","-",2)</f>
        <v>10/3-1999</v>
      </c>
      <c r="L3" t="str">
        <f t="shared" ref="L3:L10" si="2">SUBSTITUTE(H3,"/","-")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3">
      <c r="H12" s="2"/>
      <c r="I12" s="2"/>
    </row>
    <row r="13" spans="1:12" x14ac:dyDescent="0.3">
      <c r="H13" s="2" t="s">
        <v>105</v>
      </c>
      <c r="I13" t="str">
        <f>SUBSTITUTE(H13,"a","e")</f>
        <v>kevine</v>
      </c>
    </row>
    <row r="14" spans="1:12" x14ac:dyDescent="0.3">
      <c r="H14" s="2" t="s">
        <v>106</v>
      </c>
      <c r="I14" t="str">
        <f>SUBSTITUTE(H14,"i","*",2)</f>
        <v>kavina n*tin</v>
      </c>
    </row>
    <row r="15" spans="1:12" x14ac:dyDescent="0.3">
      <c r="H15" s="2" t="s">
        <v>107</v>
      </c>
      <c r="I15" t="str">
        <f>SUBSTITUTE(H15,"8","-")</f>
        <v>skdluiff-gf-r-vgf</v>
      </c>
    </row>
    <row r="16" spans="1:12" x14ac:dyDescent="0.3">
      <c r="H16" s="2" t="s">
        <v>107</v>
      </c>
      <c r="I16" t="str">
        <f>SUBSTITUTE(H16,"8","-",3)</f>
        <v>skdluiff8gf8r-vgf</v>
      </c>
    </row>
    <row r="17" spans="8:9" x14ac:dyDescent="0.3">
      <c r="H17" s="2" t="s">
        <v>107</v>
      </c>
      <c r="I17" t="str">
        <f>SUBSTITUTE(H17,"8","-",1)</f>
        <v>skdluiff-gf8r8vgf</v>
      </c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5" sqref="M5"/>
    </sheetView>
  </sheetViews>
  <sheetFormatPr defaultColWidth="13" defaultRowHeight="14.4" x14ac:dyDescent="0.3"/>
  <cols>
    <col min="6" max="6" width="15.7773437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73</v>
      </c>
      <c r="K1" s="3" t="s">
        <v>74</v>
      </c>
      <c r="L1" s="3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SUMIF(E2:E10,"Female",G2:G10)</f>
        <v>124000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>
        <f>SUMIF(D2:D10,"&gt;30",G2:G10)</f>
        <v>293000</v>
      </c>
      <c r="L3">
        <f>SUMIFS(G2:G10,E2:E10,"Male",D2:D10,"&lt;30")</f>
        <v>63000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>
        <f>SUMIF(D2:D10,"29",G2:G10)</f>
        <v>63000</v>
      </c>
      <c r="L4">
        <f>SUMIFS(G2:G10,D2:D10,"&gt;30",D2:D10,"&gt;28")</f>
        <v>293000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8" sqref="L8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5.7773437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76</v>
      </c>
      <c r="K1" s="3" t="s">
        <v>77</v>
      </c>
      <c r="L1" s="3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COUNTIF(E2:E10,"Male")</f>
        <v>6</v>
      </c>
      <c r="L2">
        <f>COUNTIFS(E2:E10,"Male",D2:D10,"&gt;30")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>
        <f>COUNTIF(F2:F10,"Salesman")</f>
        <v>3</v>
      </c>
      <c r="L3">
        <f>COUNTIFS(F2:F10,"Salesman",D2:D10,"&gt;30")</f>
        <v>1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>
        <f>COUNTIFS(F2:F10,"Salesman",D2:D10,"&gt;30",E2:E10,"Male")</f>
        <v>1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L5">
        <f>COUNTIFS(F2:F10,"Salesman",D2:D10,"&gt;30",E2:E10,"Female")</f>
        <v>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M5" sqref="M5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9" width="10.33203125" bestFit="1" customWidth="1"/>
    <col min="10" max="10" width="19.44140625" bestFit="1" customWidth="1"/>
    <col min="11" max="11" width="22" bestFit="1" customWidth="1"/>
    <col min="12" max="12" width="24.664062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100</v>
      </c>
      <c r="K1" s="3" t="s">
        <v>18</v>
      </c>
      <c r="L1" s="3" t="s">
        <v>101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CONCATENATE(B2,C2)</f>
        <v>JimHalpert</v>
      </c>
      <c r="K2" t="str">
        <f>CONCATENATE(B2," ",C2)</f>
        <v>Jim Halpert</v>
      </c>
      <c r="L2" t="str">
        <f>CONCATENATE(B2,C2,"@gmail.com")</f>
        <v>JimHalpert@gmail.com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CONCATENATE(B3,C3)</f>
        <v>PamBeasley</v>
      </c>
      <c r="K3" t="str">
        <f t="shared" ref="K3:K10" si="1">CONCATENATE(B3," ",C3)</f>
        <v>Pam Beasley</v>
      </c>
      <c r="L3" t="str">
        <f t="shared" ref="L3:L10" si="2">CONCATENATE(B3,C3,"@gmail.com")</f>
        <v>PamBeasley@gmail.com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DwightSchrute</v>
      </c>
      <c r="K4" t="str">
        <f t="shared" si="1"/>
        <v>Dwight Schrute</v>
      </c>
      <c r="L4" t="str">
        <f t="shared" si="2"/>
        <v>DwightSchrute@gmail.com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AngelaMartin</v>
      </c>
      <c r="K5" t="str">
        <f t="shared" si="1"/>
        <v>Angela Martin</v>
      </c>
      <c r="L5" t="str">
        <f t="shared" si="2"/>
        <v>AngelaMartin@gmail.com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TobyFlenderson</v>
      </c>
      <c r="K6" t="str">
        <f t="shared" si="1"/>
        <v>Toby Flenderson</v>
      </c>
      <c r="L6" t="str">
        <f t="shared" si="2"/>
        <v>TobyFlenderson@gmail.com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MichaelScott</v>
      </c>
      <c r="K7" t="str">
        <f t="shared" si="1"/>
        <v>Michael Scott</v>
      </c>
      <c r="L7" t="str">
        <f t="shared" si="2"/>
        <v>MichaelScott@gmail.com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MeredithPalmer</v>
      </c>
      <c r="K8" t="str">
        <f t="shared" si="1"/>
        <v>Meredith Palmer</v>
      </c>
      <c r="L8" t="str">
        <f t="shared" si="2"/>
        <v>MeredithPalmer@gmail.com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StanleyHudson</v>
      </c>
      <c r="K9" t="str">
        <f t="shared" si="1"/>
        <v>Stanley Hudson</v>
      </c>
      <c r="L9" t="str">
        <f t="shared" si="2"/>
        <v>StanleyHudson@gmail.com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KevinMalone</v>
      </c>
      <c r="K10" t="str">
        <f t="shared" si="1"/>
        <v>Kevin Malone</v>
      </c>
      <c r="L10" t="str">
        <f t="shared" si="2"/>
        <v>KevinMalone@gmail.com</v>
      </c>
    </row>
    <row r="11" spans="1:12" x14ac:dyDescent="0.3">
      <c r="H11" t="str">
        <f t="shared" ref="H11:H12" si="3">CONCATENATE(B11," ",C11)</f>
        <v xml:space="preserve"> </v>
      </c>
    </row>
    <row r="12" spans="1:12" x14ac:dyDescent="0.3">
      <c r="H12" t="str">
        <f t="shared" si="3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O12"/>
  <sheetViews>
    <sheetView workbookViewId="0">
      <selection activeCell="F4" sqref="F4"/>
    </sheetView>
  </sheetViews>
  <sheetFormatPr defaultRowHeight="14.4" x14ac:dyDescent="0.3"/>
  <cols>
    <col min="1" max="1" width="10.77734375" bestFit="1" customWidth="1"/>
    <col min="3" max="3" width="9.88671875" bestFit="1" customWidth="1"/>
    <col min="6" max="6" width="15.77734375" bestFit="1" customWidth="1"/>
    <col min="8" max="8" width="14.44140625" customWidth="1"/>
    <col min="9" max="9" width="13.33203125" customWidth="1"/>
    <col min="10" max="10" width="9.44140625" bestFit="1" customWidth="1"/>
    <col min="11" max="11" width="16.44140625" bestFit="1" customWidth="1"/>
    <col min="13" max="14" width="10.33203125" bestFit="1" customWidth="1"/>
  </cols>
  <sheetData>
    <row r="1" spans="1:15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83</v>
      </c>
      <c r="K1" s="3" t="s">
        <v>84</v>
      </c>
    </row>
    <row r="2" spans="1:15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5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5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5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  <c r="M5" s="1">
        <v>45498</v>
      </c>
      <c r="N5" s="1">
        <v>45505</v>
      </c>
      <c r="O5">
        <f>NETWORKDAYS(M5,N5)</f>
        <v>6</v>
      </c>
    </row>
    <row r="6" spans="1:15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102</v>
      </c>
      <c r="J6">
        <f>_xlfn.DAYS(I6,H6)</f>
        <v>5930</v>
      </c>
      <c r="K6">
        <f t="shared" si="1"/>
        <v>4237</v>
      </c>
    </row>
    <row r="7" spans="1:15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5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5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103</v>
      </c>
      <c r="J9">
        <f t="shared" si="0"/>
        <v>454</v>
      </c>
      <c r="K9">
        <f t="shared" si="1"/>
        <v>325</v>
      </c>
    </row>
    <row r="10" spans="1:15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104</v>
      </c>
      <c r="J10">
        <f t="shared" si="0"/>
        <v>4137</v>
      </c>
      <c r="K10">
        <f t="shared" si="1"/>
        <v>2956</v>
      </c>
    </row>
    <row r="12" spans="1:15" x14ac:dyDescent="0.3">
      <c r="J12" t="s">
        <v>108</v>
      </c>
      <c r="K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kavina sivaraj</cp:lastModifiedBy>
  <dcterms:created xsi:type="dcterms:W3CDTF">2021-12-16T14:18:34Z</dcterms:created>
  <dcterms:modified xsi:type="dcterms:W3CDTF">2025-01-22T20:03:33Z</dcterms:modified>
</cp:coreProperties>
</file>