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kavis\Documents\GitHub\HFrameQuoteTool\"/>
    </mc:Choice>
  </mc:AlternateContent>
  <xr:revisionPtr revIDLastSave="0" documentId="13_ncr:1_{C68F54CC-BAEE-476B-8B6D-72C8F2046A3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" i="1" l="1"/>
  <c r="O149" i="1" l="1"/>
  <c r="O71" i="1"/>
  <c r="O150" i="1"/>
  <c r="O151" i="1"/>
  <c r="O152" i="1"/>
  <c r="O153" i="1"/>
  <c r="O154" i="1"/>
  <c r="O155" i="1"/>
  <c r="O156" i="1"/>
  <c r="O157" i="1"/>
  <c r="O186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14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204" i="1"/>
  <c r="O205" i="1"/>
  <c r="O206" i="1"/>
  <c r="O207" i="1"/>
  <c r="O208" i="1"/>
  <c r="O209" i="1"/>
  <c r="O88" i="1"/>
  <c r="O89" i="1"/>
  <c r="O90" i="1"/>
  <c r="O91" i="1"/>
  <c r="O92" i="1"/>
  <c r="O93" i="1"/>
  <c r="O94" i="1"/>
  <c r="O95" i="1"/>
  <c r="O96" i="1"/>
  <c r="O97" i="1"/>
  <c r="O98" i="1"/>
  <c r="O87" i="1"/>
  <c r="O84" i="1"/>
  <c r="O85" i="1"/>
  <c r="O86" i="1"/>
  <c r="O78" i="1"/>
  <c r="O81" i="1"/>
  <c r="O82" i="1"/>
  <c r="O76" i="1"/>
  <c r="O72" i="1"/>
  <c r="O73" i="1"/>
  <c r="O75" i="1"/>
  <c r="C146" i="1"/>
  <c r="C145" i="1"/>
  <c r="C144" i="1"/>
  <c r="C127" i="1"/>
  <c r="C126" i="1"/>
  <c r="C125" i="1"/>
  <c r="C124" i="1"/>
  <c r="C141" i="1"/>
  <c r="C139" i="1"/>
  <c r="C138" i="1"/>
  <c r="C140" i="1"/>
  <c r="C137" i="1"/>
  <c r="C134" i="1"/>
  <c r="C133" i="1"/>
  <c r="C132" i="1"/>
  <c r="C131" i="1"/>
  <c r="N7" i="1"/>
  <c r="N8" i="1"/>
  <c r="N9" i="1"/>
  <c r="N11" i="1"/>
  <c r="N12" i="1"/>
  <c r="N13" i="1"/>
  <c r="N14" i="1"/>
  <c r="N17" i="1"/>
  <c r="N18" i="1"/>
  <c r="N19" i="1"/>
  <c r="N20" i="1"/>
  <c r="N21" i="1"/>
  <c r="N22" i="1"/>
  <c r="N23" i="1"/>
  <c r="N24" i="1"/>
  <c r="N25" i="1"/>
  <c r="N26" i="1"/>
  <c r="N28" i="1"/>
  <c r="N31" i="1"/>
  <c r="N33" i="1"/>
  <c r="N40" i="1"/>
  <c r="N44" i="1"/>
  <c r="N45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4" i="1"/>
  <c r="N65" i="1"/>
  <c r="N66" i="1"/>
  <c r="N67" i="1"/>
  <c r="N68" i="1"/>
  <c r="N69" i="1"/>
  <c r="N70" i="1"/>
  <c r="N71" i="1"/>
  <c r="N72" i="1"/>
  <c r="N73" i="1"/>
  <c r="N75" i="1"/>
  <c r="N76" i="1"/>
  <c r="N78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86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6" i="1"/>
  <c r="N5" i="1"/>
</calcChain>
</file>

<file path=xl/sharedStrings.xml><?xml version="1.0" encoding="utf-8"?>
<sst xmlns="http://schemas.openxmlformats.org/spreadsheetml/2006/main" count="738" uniqueCount="712">
  <si>
    <t>Item Code</t>
  </si>
  <si>
    <t>Item Description</t>
  </si>
  <si>
    <t>FS-BIME-5x25</t>
  </si>
  <si>
    <t>FS-BIME-5x25 Bimetal stitching screw - EJOT JF3-2-5-5x25 E16</t>
  </si>
  <si>
    <t>FS-BW-M6-EPDM</t>
  </si>
  <si>
    <t>FS-BW-M6-EPDM Bonded Washer M6x19 with EPDM SUS304</t>
  </si>
  <si>
    <t>FS-CA-M10x100</t>
  </si>
  <si>
    <t>FS-CA-M10x100 Chemical Anchor M10x100</t>
  </si>
  <si>
    <t>FS-CA-M12x100</t>
  </si>
  <si>
    <t>FS-CA-M12x100 Chemical Anchor M12x100</t>
  </si>
  <si>
    <t>FS-CA-M8x100</t>
  </si>
  <si>
    <t>FS-CA-M8x100 Chemical Anchor M8x100</t>
  </si>
  <si>
    <t>FS-CAP-M8x12</t>
  </si>
  <si>
    <t>FS-CAP-M8x12 Cap screw - M8x12mm SUS304</t>
  </si>
  <si>
    <t>FS-CAP-M8x16</t>
  </si>
  <si>
    <t>FS-CAP-M8x16 Cap screw - M8x16mm SUS304</t>
  </si>
  <si>
    <t>FS-CAP-M8x20</t>
  </si>
  <si>
    <t>FS-CAP-M8x20 Cap screw - M8x20mm SUS304</t>
  </si>
  <si>
    <t>FS-CAP-M8x25</t>
  </si>
  <si>
    <t>FS-CAP-M8x25 Cap Screw - M8X25mm SUS304</t>
  </si>
  <si>
    <t>FS-CAP-M8x30</t>
  </si>
  <si>
    <t>FS-CAP-M8x30 Cap screw - M8x30mm SUS304</t>
  </si>
  <si>
    <t>FS-CAP-M8x35</t>
  </si>
  <si>
    <t>FS-CAP-M8x35 Cap screw - M8x35mm SUS304</t>
  </si>
  <si>
    <t>FS-CAP-M8x40</t>
  </si>
  <si>
    <t>FS-CAP-M8x40 Cap Screw - M8X40mm SUS304</t>
  </si>
  <si>
    <t>FS-CAP-M8x45</t>
  </si>
  <si>
    <t>FS-CAP-M8x45 Cap screw - M8x45mm SUS304</t>
  </si>
  <si>
    <t>FS-CAP-M8x50</t>
  </si>
  <si>
    <t>FS-CAP-M8x50 Cap screw - M8x50mm SUS304</t>
  </si>
  <si>
    <t>FS-CAP-M8x55</t>
  </si>
  <si>
    <t>FS-CAP-M8x55 Cap screw - M8x55mm SUS304</t>
  </si>
  <si>
    <t>FS-FB-M8x16</t>
  </si>
  <si>
    <t>FS-FB-M8x16 Flange Bolt M8x16mm SUS304</t>
  </si>
  <si>
    <t>FS-FW-M12</t>
  </si>
  <si>
    <t>FS-FW-M12 Flat washer M12 SUS304</t>
  </si>
  <si>
    <t>FS-FW-M8</t>
  </si>
  <si>
    <t>FS-FW-M8 Flat washer M8x16x1.5 SUS304</t>
  </si>
  <si>
    <t>FS-HB-M14x45 Hex Bolt M14x45mm SUS304</t>
  </si>
  <si>
    <t>FS-HB-M8x20</t>
  </si>
  <si>
    <t>FS-HB-M8x20 Hex Bolt M8x20mm SUS304</t>
  </si>
  <si>
    <t>FS-HB-M8x25</t>
  </si>
  <si>
    <t>FS-HB-M8x25 Hex Bolt M8x25mm SUS304</t>
  </si>
  <si>
    <t>FS-HBS-M8x100</t>
  </si>
  <si>
    <t>FS-HBS-M8x100 Hanger bolt - Steel substructure M8x100 SUS304</t>
  </si>
  <si>
    <t>FS-HBW-M10x200</t>
  </si>
  <si>
    <t>FS-HBW-M10x200 Hanger bolt - Wooden substructure M10x200mm</t>
  </si>
  <si>
    <t>FS-N-M12</t>
  </si>
  <si>
    <t>FS-N-M12 Nut M12 Standard SUS304</t>
  </si>
  <si>
    <t>FS-N-M8</t>
  </si>
  <si>
    <t>FS-N-M8 Nut M8 Standard SUS304</t>
  </si>
  <si>
    <t>FS-S-22x6</t>
  </si>
  <si>
    <t>FS-S-22x6 Stitching screw 22mmx6.3mm SUS304</t>
  </si>
  <si>
    <t>FS-S-22x6-C4</t>
  </si>
  <si>
    <t>FS-S-22x6-C4 Stitching screw 22mmx6.3mm Class 4</t>
  </si>
  <si>
    <t>FS-S-S-38x5</t>
  </si>
  <si>
    <t>FS-S-S-38x5 Steel self-drilling screw</t>
  </si>
  <si>
    <t>FS-S-S-50x6-5-C4</t>
  </si>
  <si>
    <t>FS-S-S-50x6-5-C4 Steel self-drilling screw</t>
  </si>
  <si>
    <t>FS-S-S-65x6-5</t>
  </si>
  <si>
    <t>FS-S-S-65x6-5 Steel self-drilling screw</t>
  </si>
  <si>
    <t>FS-S-S-65x6-5-C4</t>
  </si>
  <si>
    <t>FS-S-S-65x6-5-C4 Steel self-drilling screw</t>
  </si>
  <si>
    <t>FS-S-S-75x6-5</t>
  </si>
  <si>
    <t>FS-S-S-75x6-5 Steel self-drilling screw</t>
  </si>
  <si>
    <t>FS-S-W-85x5</t>
  </si>
  <si>
    <t>FS-S-W-85x5 Wood Screw 85mmx5.5mm SUS304</t>
  </si>
  <si>
    <t>FS-S-W-85x5-ZAP</t>
  </si>
  <si>
    <t>FS-S-W-85x5-ZAP 12 (5.5) x 85mm ZAP Hex 304 S/S Bi-Metal </t>
  </si>
  <si>
    <t>FS-SW-M12</t>
  </si>
  <si>
    <t>FS-SW-M12 Spring washer M12 SUS304</t>
  </si>
  <si>
    <t>FS-SW-M8</t>
  </si>
  <si>
    <t>FS-SW-M8 Spring Washer M8 SUS304</t>
  </si>
  <si>
    <t>FS-TT-75x6</t>
  </si>
  <si>
    <t>FS-TT-75x6 Taptite screw 75mmx6.3mm SUS304</t>
  </si>
  <si>
    <t>FS-WA-M10x100</t>
  </si>
  <si>
    <t>FS-WA-M10x100 Wedge Anchor M10x100 SUS304</t>
  </si>
  <si>
    <t>FS-WA-M12x100</t>
  </si>
  <si>
    <t>FS-WA-M12x100 Wedge Anchor M12x100 SUS304</t>
  </si>
  <si>
    <t>LM-AEC30-45-RNS</t>
  </si>
  <si>
    <t>LM-AEC30-45-RNS Adjustable end clamp for framed panels</t>
  </si>
  <si>
    <t>LM-AEC30-45-RNW</t>
  </si>
  <si>
    <t>LM-AEC30-45-RNW Adjustable end clamp for framed panels</t>
  </si>
  <si>
    <t>LM-AEC35-50-RNS</t>
  </si>
  <si>
    <t>LM-AEC35-50-RNS Adjustable end clamp for framed panels</t>
  </si>
  <si>
    <t>LM-AEC35-50-RNW</t>
  </si>
  <si>
    <t>LM-AEC35-50-RNW Adjustable end clamp for framed panels</t>
  </si>
  <si>
    <t>LM-AFP-F</t>
  </si>
  <si>
    <t>LM-AFP-F Angled foot piece - front AL6005 T5 + SUS304</t>
  </si>
  <si>
    <t>LM-AFP-R</t>
  </si>
  <si>
    <t>LM-AFP-R Angled foot piece - rear (10-30deg)</t>
  </si>
  <si>
    <t>LM-AFP-RF</t>
  </si>
  <si>
    <t>LM-AFP-RF Angled foot piece - rear (foot piece only)</t>
  </si>
  <si>
    <t>LM-CC</t>
  </si>
  <si>
    <t>LM-CC Cross Connector angle bracket AL6005 T5 + SUS304</t>
  </si>
  <si>
    <t>LM-CGW</t>
  </si>
  <si>
    <t>LM-CGW Circular generic ground washer SUS304</t>
  </si>
  <si>
    <t>LM-CRL</t>
  </si>
  <si>
    <t>LM-CRL Corrugated sheet short rail with EPDM side fix</t>
  </si>
  <si>
    <t>LM-EC35-RNS</t>
  </si>
  <si>
    <t>LM-EC35-RNS End Clamp for 35mm framed panels</t>
  </si>
  <si>
    <t>LM-EC35-RNW</t>
  </si>
  <si>
    <t>LM-EC35-RNW End Clamp for 35mm framed panels</t>
  </si>
  <si>
    <t>LM-EC40-BARE</t>
  </si>
  <si>
    <t>LM-EC40-BARE End Clamp for 40mm framed panels</t>
  </si>
  <si>
    <t>LM-EC40-RNS</t>
  </si>
  <si>
    <t>LM-EC40-RNS End Clamp for 40mm framed panels</t>
  </si>
  <si>
    <t>LM-EC40-RNW</t>
  </si>
  <si>
    <t>LM-EC40-RNW End Clamp for 40mm framed panels</t>
  </si>
  <si>
    <t>LM-EPDM-375x110</t>
  </si>
  <si>
    <t>LM-EPDM-375x110 EPDM for Z-Plate 375x110x3mm</t>
  </si>
  <si>
    <t>LM-EPDM-80x40</t>
  </si>
  <si>
    <t>LM-EPDM-80x40 EPDM generic 80x40x2mm</t>
  </si>
  <si>
    <t>LM-EW-R</t>
  </si>
  <si>
    <t>LM-EW-R East-West ballast plate - Ridge 3mm hot dip galv</t>
  </si>
  <si>
    <t>LM-EW-V</t>
  </si>
  <si>
    <t>LM-EW-V East-West ballast plate - Valley 3mm hot dip galv</t>
  </si>
  <si>
    <t>LM-FEC-120</t>
  </si>
  <si>
    <t>LM-FEC-120 Frameless end clamp 120mm AL6005 T5 + EPDM</t>
  </si>
  <si>
    <t>LM-FEC-130</t>
  </si>
  <si>
    <t>LM-FEC-130 Frameless end clamp 130mm AL6005 T5 + EPDM</t>
  </si>
  <si>
    <t>LM-FEC-80</t>
  </si>
  <si>
    <t>LM-FEC-80 Frameless end clamp 80mm (First Solar)</t>
  </si>
  <si>
    <t>LM-FIC-120</t>
  </si>
  <si>
    <t>LM-FIC-120 Frameless inter clamp 120mm AL6005 T5 + EPDM</t>
  </si>
  <si>
    <t>LM-FIC-130</t>
  </si>
  <si>
    <t>LM-FIC-130 Frameless inter clamp130mm AL6005 T5 + EPDM</t>
  </si>
  <si>
    <t>LM-FIC-80</t>
  </si>
  <si>
    <t>LM-FIC-80 Frameless inter clamp 80mm (First Solar)</t>
  </si>
  <si>
    <t>LM-FP-120</t>
  </si>
  <si>
    <t>LM-FP-120 Foot piece  for double support bar 120mm</t>
  </si>
  <si>
    <t>LM-FP-90</t>
  </si>
  <si>
    <t>LM-FP-90 Foot piece for single support bar 90mm</t>
  </si>
  <si>
    <t>LM-FP-90A</t>
  </si>
  <si>
    <t>LM-FP-90A Foot piece for single support bar 90mm</t>
  </si>
  <si>
    <t>LM-FS-8TO6-EPDM</t>
  </si>
  <si>
    <t>LM-FS-8TO6-EPDM Sleeve adaptor M8 to M6 EPDM</t>
  </si>
  <si>
    <t>LM-GL-END-16</t>
  </si>
  <si>
    <t>LM-GL-END-16 Grounding lug with rail nut for 1-16sqmm cable</t>
  </si>
  <si>
    <t>LM-GSF-ST-76x1200</t>
  </si>
  <si>
    <t>LM-GSF-ST-76x1200 Ground Screw - Standard thread with Flange</t>
  </si>
  <si>
    <t>LM-GSF-ST-76x1600</t>
  </si>
  <si>
    <t>LM-GSF-ST-76x1600 Ground Screw - Standard thread with Flange</t>
  </si>
  <si>
    <t>LM-GSF-WT-76x1600</t>
  </si>
  <si>
    <t>LM-GSF-WT-76x1600 Ground Screw - Wide thread with Flange</t>
  </si>
  <si>
    <t>LM-IC35-RNS</t>
  </si>
  <si>
    <t>LM-IC35-RNS Inter Clamp For 31mm to 41mmFramed Modules</t>
  </si>
  <si>
    <t>LM-IC35-RNW</t>
  </si>
  <si>
    <t>LM-IC35-RNW Inter Clamp For 31mm to 41mmFramed Modules</t>
  </si>
  <si>
    <t>LM-IC40-Bare</t>
  </si>
  <si>
    <t>LM-IC40-Bare Inter Clamp for 36mm to 46mm Framed Module</t>
  </si>
  <si>
    <t>LM-IC40-RNS</t>
  </si>
  <si>
    <t>LM-IC40-RNS Inter Clamp for 36mm to 46mm Framed Module</t>
  </si>
  <si>
    <t>LM-IC40-RNW</t>
  </si>
  <si>
    <t>LM-IC40-RNW Inter Clamp for 36mm to 46mm Framed Module</t>
  </si>
  <si>
    <t>LM-KS-700</t>
  </si>
  <si>
    <t>LM-KS-700 Lumax Klip-lok/Saflok 700 clamp - 80mm</t>
  </si>
  <si>
    <t>LM-KS-700-F</t>
  </si>
  <si>
    <t>LM-KS-700-F Lumax Klip-lok/Saflok 700 slotted flat top clamp -</t>
  </si>
  <si>
    <t>LM-L-C-L</t>
  </si>
  <si>
    <t>LM-L-C-L L-bracket for corrugated roof with EPDM</t>
  </si>
  <si>
    <t>LM-L-C-P</t>
  </si>
  <si>
    <t>LM-L-C-P L-bracket for corrugated roof with EPDM</t>
  </si>
  <si>
    <t>LM-L-M6</t>
  </si>
  <si>
    <t>LM-L-M6 L-bracket with rail nut and bolt M6</t>
  </si>
  <si>
    <t>LM-L-M6-E</t>
  </si>
  <si>
    <t>LM-L-M6-E L-bracket with EPDM</t>
  </si>
  <si>
    <t>LM-L-M8</t>
  </si>
  <si>
    <t>LM-L-M8 L-bracket with rail nut and bolt M8</t>
  </si>
  <si>
    <t>LM-L-M8-E</t>
  </si>
  <si>
    <t>LM-L-M8-E L-bracket with EPDM</t>
  </si>
  <si>
    <t>LM-NTC</t>
  </si>
  <si>
    <t>LM-NTC Seam clamp for Novotexi AL6005 T5 + SUS304</t>
  </si>
  <si>
    <t>LM-PG</t>
  </si>
  <si>
    <t>LM-PG Pivot grab for tilt alone - AL6005 T5</t>
  </si>
  <si>
    <t>LM-PG+H</t>
  </si>
  <si>
    <t>LM-PG+H Pivot grab + housing assembled (front)-</t>
  </si>
  <si>
    <t>LM-PGF</t>
  </si>
  <si>
    <t>LM-PGF Pivot foot piece (rear) - AL6005 T5</t>
  </si>
  <si>
    <t>LM-PRC</t>
  </si>
  <si>
    <t>LM-PRC Purlin-to-Rafter connector AL6005 T5 + SUS304</t>
  </si>
  <si>
    <t>LM-PSN</t>
  </si>
  <si>
    <t>LM-PSN Plastic rail nut holder</t>
  </si>
  <si>
    <t>LM-R112-1000</t>
  </si>
  <si>
    <t>LM-R112-1000 Purlin 112x1000mm AL6063 T6 Mill</t>
  </si>
  <si>
    <t>LM-R112-3150</t>
  </si>
  <si>
    <t>LM-R112-3150 Purlin 112x3150mm AL6063 T6 Mill</t>
  </si>
  <si>
    <t>LM-R112-4150</t>
  </si>
  <si>
    <t>LM-R112-4150 Purlin 112x4150mm AL6063 T6 Mill</t>
  </si>
  <si>
    <t>LM-R112-5150</t>
  </si>
  <si>
    <t>LM-R112-5150 Purlin 112x5150mm AL6063 T6 Mill</t>
  </si>
  <si>
    <t>LM-R112-6200</t>
  </si>
  <si>
    <t>LM-R112-6200 Purlin 112x6200mm AL6063 T6 Mill</t>
  </si>
  <si>
    <t>LM-R112-L</t>
  </si>
  <si>
    <t>LM-R112-L Purlin 112xL mm AL6063 T6 Mill</t>
  </si>
  <si>
    <t>LM-R20-L</t>
  </si>
  <si>
    <t>LM-R20-L Rail (top fix) 20x1000mm AL6063 T6 Mill</t>
  </si>
  <si>
    <t>LM-R42-1000</t>
  </si>
  <si>
    <t>LM-R42-1000 Rail (top+bottom fix) 42x1000mm AL6063 T6 Mill</t>
  </si>
  <si>
    <t>LM-R42-3150</t>
  </si>
  <si>
    <t>LM-R42-3150 Rail (top+bottom fix) 42x3150mm AL6063 T6 Mill</t>
  </si>
  <si>
    <t>LM-R42-4150</t>
  </si>
  <si>
    <t>LM-R42-4150 Rail (top+bottom fix) 42x4150mm AL6063 T6 Mill</t>
  </si>
  <si>
    <t>LM-R42-5150</t>
  </si>
  <si>
    <t>LM-R42-5150 Rail (top+bottom fix) 42x5150mm AL6063 T6 Mill</t>
  </si>
  <si>
    <t>LM-R42-6200</t>
  </si>
  <si>
    <t>LM-R42-6200 Rail (top+bottom fix) 42x6200mm AL6063 T6 Mill</t>
  </si>
  <si>
    <t>LM-R42-L</t>
  </si>
  <si>
    <t>LM-R42-L Rail (top+bottom fix) 42xLmm AL6063 T6 Mill</t>
  </si>
  <si>
    <t>LM-R48-1000</t>
  </si>
  <si>
    <t>LM-R48-1000 Rail (top+side fix) 48x1000mm AL6063 T6 Mill</t>
  </si>
  <si>
    <t>LM-R48-3150</t>
  </si>
  <si>
    <t>LM-R48-3150 Rail (top+side fix) 48x3150mm AL6063 T6 Mill</t>
  </si>
  <si>
    <t>LM-R48-4150</t>
  </si>
  <si>
    <t>LM-R48-4150 Rail (top+side fix) 48x4150mm AL6063 T6 Mill</t>
  </si>
  <si>
    <t>LM-R48-5150</t>
  </si>
  <si>
    <t>LM-R48-5150 Rail (top+side fix) 48x5150mm AL6063 T6 Mill</t>
  </si>
  <si>
    <t>LM-R48-5150A</t>
  </si>
  <si>
    <t>LM-R48-5150A Rail (top+side fix) 48x5150mm AL6063 T6 Anodized</t>
  </si>
  <si>
    <t>LM-R48-6200</t>
  </si>
  <si>
    <t>LM-R48-6200 Rail (top+side fix) 48x6200mm AL6063 T6 Mill</t>
  </si>
  <si>
    <t>LM-R48-L</t>
  </si>
  <si>
    <t>LM-R48-L Rail (top+side fix) 48xLmm AL6063 T6 Mill</t>
  </si>
  <si>
    <t>LM-R80-1000</t>
  </si>
  <si>
    <t>LM-R80-1000 Rafter 80x1000mm AL6063 T6 Mill</t>
  </si>
  <si>
    <t>LM-R80-3200</t>
  </si>
  <si>
    <t>LM-R80-3200 Rafter 80x3200mm AL6063 T6 Mill</t>
  </si>
  <si>
    <t>LM-R80-3400</t>
  </si>
  <si>
    <t>LM-R80-3400 Rafter 80x3400mm AL6063 T6 Mill</t>
  </si>
  <si>
    <t>LM-R80-5400</t>
  </si>
  <si>
    <t>LM-R80-5400 Rafter 80x5400mm AL6063 T6 Mill</t>
  </si>
  <si>
    <t>LM-R80-L</t>
  </si>
  <si>
    <t>LM-R80-L Rafter 80xLmm AL6063 T6 Mill</t>
  </si>
  <si>
    <t>LM-RB-NT-120</t>
  </si>
  <si>
    <t>LM-RB-NT-120 Rail bridge adaptor for Novotexi</t>
  </si>
  <si>
    <t>LM-RH-S-S</t>
  </si>
  <si>
    <t>LM-RH-S-S Roof hook including woodscrews</t>
  </si>
  <si>
    <t>LM-RN-CAB</t>
  </si>
  <si>
    <t>LM-RN-CAB Rail nut for Cabstrut SUS304</t>
  </si>
  <si>
    <t>LM-RNS</t>
  </si>
  <si>
    <t>LM-RNS Aluminium Rail Nut Serrated AL6005 T5</t>
  </si>
  <si>
    <t>LM-RNW</t>
  </si>
  <si>
    <t>LM-RNW Aluminium Rail Nut Winged AL6005 T5</t>
  </si>
  <si>
    <t>LM-RS-I-R112-300</t>
  </si>
  <si>
    <t>LM-RS-I-R112-300 Purlin splice R112 internal - 300mm AL6005 T5</t>
  </si>
  <si>
    <t>LM-RS-I-R48</t>
  </si>
  <si>
    <t>LM-RS-I-R48 Rail Splice Internal - 150mm AL6005 T5</t>
  </si>
  <si>
    <t>LM-RS-R-H42</t>
  </si>
  <si>
    <t>LM-RS-R-H42 Rail spice Rear for R42 AL6005 T5 + SUS304</t>
  </si>
  <si>
    <t>LM-RS-R-R48</t>
  </si>
  <si>
    <t>LM-RS-R-R48 Rail spice Rear for R48 AL6005 T5 + SUS304</t>
  </si>
  <si>
    <t>LM-SB-L</t>
  </si>
  <si>
    <t>LM-SB-L Support Bar 55x55xLmm AL6063 T6 Mill</t>
  </si>
  <si>
    <t>LM-SGW</t>
  </si>
  <si>
    <t>LM-SGW Square grounding washer - SUS304</t>
  </si>
  <si>
    <t>LM-SRL-M6-E</t>
  </si>
  <si>
    <t>LM-SRL-M6-E Short Rail H48x80mm 3xM6 Holes + EPDM</t>
  </si>
  <si>
    <t>LM-SRL-M8</t>
  </si>
  <si>
    <t>LM-SRL-M8 Short Rail H48x80mm 3xM8</t>
  </si>
  <si>
    <t>LM-SSG</t>
  </si>
  <si>
    <t>LM-SSG Standing seam generic clamp AL6005 T5 + SUS304</t>
  </si>
  <si>
    <t>LM-SSQ</t>
  </si>
  <si>
    <t>LM-SSQ Standing seam square clamp 3x double set screw</t>
  </si>
  <si>
    <t>LM-TBR-06</t>
  </si>
  <si>
    <t>LM-TBR-06 Trapezoidal sheet short rail channel with EPDM</t>
  </si>
  <si>
    <t>LM-TBR-08</t>
  </si>
  <si>
    <t>LM-TBR-08 Short rail channel for seam clamps M8 AL6005 T5</t>
  </si>
  <si>
    <t>LM-TBR-140</t>
  </si>
  <si>
    <t>LM-TBR-140 Short rail channel for Novotexi M8 AL6005 T5</t>
  </si>
  <si>
    <t>LM-TBR-P</t>
  </si>
  <si>
    <t>LM-TBR-P Trapezoidal sheet short rail channel with EPDM</t>
  </si>
  <si>
    <t>LM-TBR-V</t>
  </si>
  <si>
    <t>LM-TBR-V Tall trapezoidal sheet short rail with EPDM</t>
  </si>
  <si>
    <t>LM-TBR-VF</t>
  </si>
  <si>
    <t>LM-TBR-VF Low trapezoidal sheet bracket with EPDM</t>
  </si>
  <si>
    <t>LM-TBR-VL</t>
  </si>
  <si>
    <t>LM-TBR-VL Low trapezoidal sheet short rail with EPDM</t>
  </si>
  <si>
    <t>LM-TTC-120</t>
  </si>
  <si>
    <t>LM-TTC-120 R80 to SB Connector (double) 120mm</t>
  </si>
  <si>
    <t>LM-TTC-60</t>
  </si>
  <si>
    <t>LM-TTC-60 R80 to FP Connector (single) 60mm</t>
  </si>
  <si>
    <t>LM-TTC-90</t>
  </si>
  <si>
    <t>LM-TTC-90 R80 to SB Connecteor (single) 90m</t>
  </si>
  <si>
    <t>LM-XB32-L</t>
  </si>
  <si>
    <t>LM-XB32-L Cross bracing 31.75x19x3.17xl mm AL6063 T6 Mill</t>
  </si>
  <si>
    <t>LM-XB38-L</t>
  </si>
  <si>
    <t>LM-XB38-L Cross bracing 38x38x1.7xl mm AL6063 T6 Mill</t>
  </si>
  <si>
    <t>LM-XB50-L</t>
  </si>
  <si>
    <t>LM-XB50-L Cross bracing 50.8x50.8x3.18xl mm AL6063 T6 Mill</t>
  </si>
  <si>
    <t>LM-Z-10</t>
  </si>
  <si>
    <t>LM-Z-10 North Z-Ballast plate 3mm hot dip galv</t>
  </si>
  <si>
    <t>LM-Z-FWS-10</t>
  </si>
  <si>
    <t>LM-Z-FWS-10 Front wind shield for 10 degree tilt</t>
  </si>
  <si>
    <t>LM-Z-RWS-10</t>
  </si>
  <si>
    <t>LM-Z-RWS-10 Rear wind shield for 10 degree tilt</t>
  </si>
  <si>
    <t>LM-Z-SWS-L-10</t>
  </si>
  <si>
    <t>LM-Z-SWS-L-10 Left side wind shield for 10 degree tilt</t>
  </si>
  <si>
    <t>LM-Z-SWS-R-10</t>
  </si>
  <si>
    <t>LM-Z-SWS-R-10 Right side wind shield for 10 degree tilt</t>
  </si>
  <si>
    <t>Inventory Size &amp; Weight</t>
  </si>
  <si>
    <t xml:space="preserve">Unit
Weight [g] </t>
  </si>
  <si>
    <t>Unit Size [cm]</t>
  </si>
  <si>
    <t>L</t>
  </si>
  <si>
    <t>W</t>
  </si>
  <si>
    <t>H</t>
  </si>
  <si>
    <t>CBCM</t>
  </si>
  <si>
    <t>Unit
Volume</t>
  </si>
  <si>
    <t>Box Size [cm]</t>
  </si>
  <si>
    <t>STANDARD BOXES</t>
  </si>
  <si>
    <t>INVENTORY</t>
  </si>
  <si>
    <t>Box
Weight [kg]</t>
  </si>
  <si>
    <t>CBM</t>
  </si>
  <si>
    <t>B1</t>
  </si>
  <si>
    <t>B2</t>
  </si>
  <si>
    <t>KS Box Type 1</t>
  </si>
  <si>
    <t>KS Box Type 2</t>
  </si>
  <si>
    <t>Box 
QTY</t>
  </si>
  <si>
    <t>400 PACK</t>
  </si>
  <si>
    <t>Pallet</t>
  </si>
  <si>
    <t>Pallets</t>
  </si>
  <si>
    <t xml:space="preserve">pallet weight </t>
  </si>
  <si>
    <t>FS-CA-M24X290</t>
  </si>
  <si>
    <t>FS-CA-M24x290 Chemical Anchor M24x290</t>
  </si>
  <si>
    <t>FS-CAP-M8X60</t>
  </si>
  <si>
    <t>FS-CAP-M8X60 Cap Screw - M8x60mm SUS304</t>
  </si>
  <si>
    <t>FS-FW-M16</t>
  </si>
  <si>
    <t>FS-FW-M16 Flat washer M16 SUS304</t>
  </si>
  <si>
    <t>FS-FW-M14</t>
  </si>
  <si>
    <t>FS-FW-M14 Flat washer M14 SUS304</t>
  </si>
  <si>
    <t>FS-FW-M10</t>
  </si>
  <si>
    <t>FS-FW-M10 Flat washer M10 SUS304</t>
  </si>
  <si>
    <t>FS-HB-M8X100</t>
  </si>
  <si>
    <t>FS-HB-M8X100 Hex Bolt M8x100mm SUS304</t>
  </si>
  <si>
    <t>FS-HB-M24X65</t>
  </si>
  <si>
    <t>FS-HB-M24X50</t>
  </si>
  <si>
    <t>FS-HB-M16X150</t>
  </si>
  <si>
    <t>FS-HB-M16X140</t>
  </si>
  <si>
    <t>FS-HB-M16X140 Hex Bolt M16x140mm SUS304</t>
  </si>
  <si>
    <t>FS-HB-M16X150 Hex Bolt M16x150mm SUS304</t>
  </si>
  <si>
    <t>FS-HB-M24X50 Hex Bolt M24x50mm SUS304</t>
  </si>
  <si>
    <t>FS-HB-M24X65 Hex Bolt M24x65mm SUS304</t>
  </si>
  <si>
    <t>FS-HB-M10X100</t>
  </si>
  <si>
    <t>FS-HB-M10X100 Hex Bolt M10x100mm SUS304</t>
  </si>
  <si>
    <t>FS-HB-M10X90</t>
  </si>
  <si>
    <t>FS-HB-M10X90 Hex Bolt M10x90mm SUS304</t>
  </si>
  <si>
    <t>FS-HBS-ST-M8X85</t>
  </si>
  <si>
    <t>FS-N-M10</t>
  </si>
  <si>
    <t>FS-N-M14</t>
  </si>
  <si>
    <t>FS-N-M16</t>
  </si>
  <si>
    <t>FS-N-M24</t>
  </si>
  <si>
    <t>FS-HBS-ST-M8X85-Hanger bolt self tap steel M10x50/8x85mm SUS304</t>
  </si>
  <si>
    <t>FS-N-M10-Nut M10 Standard SUS304</t>
  </si>
  <si>
    <t>FS-N-M14-Nut M14 Standard SUS304</t>
  </si>
  <si>
    <t>FS-N-M16-Nut M16 Standard SUS304</t>
  </si>
  <si>
    <t>FS-N-M24-Nut M24 Standard SUS304</t>
  </si>
  <si>
    <t>FS-S-22X6-C4</t>
  </si>
  <si>
    <t>FS-S-25X5.5</t>
  </si>
  <si>
    <t>FS-S-25X6</t>
  </si>
  <si>
    <t>Stitching screw 22mmx6.3mm Class 4</t>
  </si>
  <si>
    <t>Self-drilling screw 25mmx5.5mm SUS304 Coated+Carbon Tip</t>
  </si>
  <si>
    <t>Self-drilling screw 25mmx6.3mm SUS304</t>
  </si>
  <si>
    <t>LM-CP-PEC</t>
  </si>
  <si>
    <t>LM-CP-P-R160-2.5-4000</t>
  </si>
  <si>
    <t>LM-CP-P-R160-2.5-4500</t>
  </si>
  <si>
    <t>LM-CP-P-R160-2.5-5000</t>
  </si>
  <si>
    <t>LM-CP-P-R160-2.5-5500</t>
  </si>
  <si>
    <t>LM-CP-P-R160-2.5-6000</t>
  </si>
  <si>
    <t>LM-CP-P-R160-2.5-6500</t>
  </si>
  <si>
    <t>LM-CP-P-R160-2.5-7000</t>
  </si>
  <si>
    <t>LM-CP-P-R160-2.5-7500</t>
  </si>
  <si>
    <t>LM-CP-P-R160-2.5-L</t>
  </si>
  <si>
    <t>LM-CP-P-R160-2.8-4000</t>
  </si>
  <si>
    <t>LM-CP-P-R160-2.8-4500</t>
  </si>
  <si>
    <t>LM-CP-P-R160-2.8-5000</t>
  </si>
  <si>
    <t>LM-CP-P-R160-2.8-5500</t>
  </si>
  <si>
    <t>LM-CP-P-R160-2.8-6000</t>
  </si>
  <si>
    <t>LM-CP-P-R160-2.8-6500</t>
  </si>
  <si>
    <t>LM-CP-P-R160-2.8-7000</t>
  </si>
  <si>
    <t>LM-CP-P-R160-2.8-7500</t>
  </si>
  <si>
    <t>LM-CP-P-R160-2.8-L</t>
  </si>
  <si>
    <t>LM-CP-P-RS-660</t>
  </si>
  <si>
    <t>LM-CP-P-RS-L</t>
  </si>
  <si>
    <t>Carport Purlin End Cap SUS304</t>
  </si>
  <si>
    <t>Carport Purlin 160x4000mm AL6063 T6 Mill</t>
  </si>
  <si>
    <t>Carport Purlin 160x4500mm AL6063 T6 Mill</t>
  </si>
  <si>
    <t>Carport Purlin 160xLmm AL6063 T6 Mill</t>
  </si>
  <si>
    <t>Carport Purlin 160x5000mm AL6063 T6 Mill</t>
  </si>
  <si>
    <t>Carport Purlin 160x5500mm AL6063 T6 Mill</t>
  </si>
  <si>
    <t>Carport Purlin 160x6000mm AL6063 T6 Mill</t>
  </si>
  <si>
    <t>Carport Purlin 160x6500mm AL6063 T6 Mill</t>
  </si>
  <si>
    <t>Carport Purlin 160x7000mm AL6063 T6 Mill</t>
  </si>
  <si>
    <t>Carport Purlin 160x7500mm AL6063 T6 Mill</t>
  </si>
  <si>
    <t>Carport Purlin Splice 660mm AL6063 T6 Mill</t>
  </si>
  <si>
    <t>Carport Purlin Splice Lmm AL6063 T6 Mill</t>
  </si>
  <si>
    <t>Carport Support Bar 118xLmm AL6063 T6 Mill</t>
  </si>
  <si>
    <t>LM-CP-REC</t>
  </si>
  <si>
    <t>LM-CP-RLC-1</t>
  </si>
  <si>
    <t>LM-CP-RLC-2</t>
  </si>
  <si>
    <t>LM-CP-R-R140-MILL-L</t>
  </si>
  <si>
    <t>LM-CP-R-R162-MILL-5000</t>
  </si>
  <si>
    <t>LM-CP-R-R162-MILL-5800</t>
  </si>
  <si>
    <t>LM-CP-R-R162-MILL-6000</t>
  </si>
  <si>
    <t>LM-CP-R-R162-MILL-6200</t>
  </si>
  <si>
    <t>LM-CP-R-R162-MILL-6500</t>
  </si>
  <si>
    <t>LM-CP-R-R162-MILL-7000</t>
  </si>
  <si>
    <t>LM-CP-R-R162-MILL-L</t>
  </si>
  <si>
    <t>LM-CT54-3800</t>
  </si>
  <si>
    <t>LM-CT79-3600</t>
  </si>
  <si>
    <t>LM-CT79-3800</t>
  </si>
  <si>
    <t>LM-CT79-4400</t>
  </si>
  <si>
    <t>LM-CT79-5250</t>
  </si>
  <si>
    <t>Carport Rafter End Cap SUS304</t>
  </si>
  <si>
    <t>Carport rafter to single leg connector assembly</t>
  </si>
  <si>
    <t>Carport rafter to double leg connector assembly</t>
  </si>
  <si>
    <t>Carport Rafter 140xLmm AL6063 T6 Mill</t>
  </si>
  <si>
    <t>LM-CP-R-R162-MILL-3800</t>
  </si>
  <si>
    <t>Carport Rafter 162x3800mm AL6005 T6 Mill</t>
  </si>
  <si>
    <t>Carport Rafter 162x4000mm AL6005 T6 Mill</t>
  </si>
  <si>
    <t>LM-CP-R-R162-MILL-4000</t>
  </si>
  <si>
    <t>Carport Rafter 162x5000mm AL6005 T6 Mill</t>
  </si>
  <si>
    <t>Carport Rafter 162xLmm AL6005 T6 Mill</t>
  </si>
  <si>
    <t>Carport Rafter 162x5800mm AL6005 T6 Mill</t>
  </si>
  <si>
    <t>Carport Rafter 162x6000mm AL6005 T6 Mill</t>
  </si>
  <si>
    <t>Carport Rafter 162x6200mm AL6005 T6 Mill</t>
  </si>
  <si>
    <t>Carport Rafter 162x6500mm AL6005 T6 Mill</t>
  </si>
  <si>
    <t>Carport Rafter 162x7000mm AL6005 T6 Mill</t>
  </si>
  <si>
    <t>Carport Rafter R162 Length: 8800mm Material: AL6063 T6 Finnish: Mill</t>
  </si>
  <si>
    <t>LM-CP-R-R162-MILL-8800</t>
  </si>
  <si>
    <t>Carport Rafter 162x11000mm AL6005 T6 Mill</t>
  </si>
  <si>
    <t>LM-CP-R-R162-MILL-11000</t>
  </si>
  <si>
    <t>LM-CP-R-R162-MILL-13000</t>
  </si>
  <si>
    <t>Carport Rafter 162x13000mm AL6005 T6 Mill</t>
  </si>
  <si>
    <t>Small Cable Tray 3800mm AL6063 T6 Mill</t>
  </si>
  <si>
    <t>Small Cable Tray 1219mm AL6063 T6 Mill</t>
  </si>
  <si>
    <t>LM-CT54-1219</t>
  </si>
  <si>
    <t>Big Cable Tray 3600mm AL6063 T6 Mill</t>
  </si>
  <si>
    <t>Big Cable Tray 3800mm AL6063 T6 Mill</t>
  </si>
  <si>
    <t>Big Cable Tray 4400mm AL6063 T6 Mill</t>
  </si>
  <si>
    <t>Big Cable Tray 5250mm AL6063 T6 Mill</t>
  </si>
  <si>
    <t>LM-IC35-GP1-RNW</t>
  </si>
  <si>
    <t>LM-IC35-GP-RNW</t>
  </si>
  <si>
    <t>One pins Inter Clamp For 31mm to 41mmFramed Modules</t>
  </si>
  <si>
    <t>INTER CLAMP FOR 31-41 PANEL FRAMES INCL FASTENERS MATERIAL:ALU DIMENSIONS:(L)45X(W)42x(H)52 FINISH:ANODISED+MILL FASTENER:SS+ALU</t>
  </si>
  <si>
    <t>LM-PC-60</t>
  </si>
  <si>
    <t>LM-PC-S-120</t>
  </si>
  <si>
    <t>Purlin connector AL6005 T5 + SUS304</t>
  </si>
  <si>
    <t>PILE TO DOUBLE SUPPORT BAR CONNECTION DIM:140x60x127x3mm PROFILE: FLAT MATERIAL: MS FINNISH:HDG</t>
  </si>
  <si>
    <t>LM-R110-3400</t>
  </si>
  <si>
    <t>LM-R110-3600</t>
  </si>
  <si>
    <t>LM-R110-3800</t>
  </si>
  <si>
    <t>LM-R110-4000</t>
  </si>
  <si>
    <t>LM-R110-4400</t>
  </si>
  <si>
    <t>LM-R110-5400</t>
  </si>
  <si>
    <t>LM-R110-6200</t>
  </si>
  <si>
    <t>LM-R110-L</t>
  </si>
  <si>
    <t>LM-R110-REC</t>
  </si>
  <si>
    <t>LM-R112-3300</t>
  </si>
  <si>
    <t>LM-R112-4400</t>
  </si>
  <si>
    <t>LM-R112-5250</t>
  </si>
  <si>
    <t>Rafter 110x3400mm AL6005 T6 Mill</t>
  </si>
  <si>
    <t>Rafter 110x3600mm AL6005 T6 Mill</t>
  </si>
  <si>
    <t>Rafter 110x3800mm AL6005 T6 Mill</t>
  </si>
  <si>
    <t>Rafter 110x4000mm AL6005 T6 Mill</t>
  </si>
  <si>
    <t>Rafter 110x4400mm AL6005 T6 Mill</t>
  </si>
  <si>
    <t>Rafter 110x5400mm AL6005 T6 Mill</t>
  </si>
  <si>
    <t>Rafter 110x6200mm AL6005 T6 Mill</t>
  </si>
  <si>
    <t>Rafter 110xLmm AL6005 T6 Mill</t>
  </si>
  <si>
    <t>Rafter End Cap SUS304</t>
  </si>
  <si>
    <t>Purlin 112x3300mm AL6063 T6 Mill</t>
  </si>
  <si>
    <t>Purlin 112x4400mm AL6063 T6 Mill</t>
  </si>
  <si>
    <t>Purlin 112x5250mm AL6063 T6 Mill</t>
  </si>
  <si>
    <t>LM-R112-PEC</t>
  </si>
  <si>
    <t>LM-R112-W-3300</t>
  </si>
  <si>
    <t>LM-R112-W-4400</t>
  </si>
  <si>
    <t>LM-R112-W-5250</t>
  </si>
  <si>
    <t>LM-R112-W-6200</t>
  </si>
  <si>
    <t>LM-R112-W-L</t>
  </si>
  <si>
    <t>LM-R112-W-PEC</t>
  </si>
  <si>
    <t>LM-R20-2600</t>
  </si>
  <si>
    <t>LM-R20-3900</t>
  </si>
  <si>
    <t>LM-R20-4300</t>
  </si>
  <si>
    <t>LM-R20-5200</t>
  </si>
  <si>
    <t>Purlin End Cap SUS304</t>
  </si>
  <si>
    <t>Wide Purlin 112x3300mm AL6063 T6 Mill</t>
  </si>
  <si>
    <t>Wide Purlin 112x4400mm AL6063 T6 Mill</t>
  </si>
  <si>
    <t>Wide Purlin 112xLmm AL6063 T6 Mill</t>
  </si>
  <si>
    <t>Wide Purlin 112x5250mm AL6063 T6 Mill</t>
  </si>
  <si>
    <t>Wide Purlin 112x6200mm AL6063 T6 Mill</t>
  </si>
  <si>
    <t>Wide Purlin End Cap SUS304</t>
  </si>
  <si>
    <t>TOP FIX RAIL MATERIAL:ALU DIMENSIONS:(L)2600x(W)40x(H)20MM FINNISH:MILL</t>
  </si>
  <si>
    <t>TOP FIX RAIL MATERIAL: ALU          DIMENSIONS:(L)3900x(W)40x(H)20mm FINNISH: MILL</t>
  </si>
  <si>
    <t>TOP FIX RAIL  MATERIAL: ALU        DIMENSIONS: (L)4300x(W)40x(H)20mm FINNISH: MILL</t>
  </si>
  <si>
    <t>TOP FIX RAIL MATERIAL: ALU          DIMENSIONS: (L)5200x(W)40x(H)20mm FINNISH: MILL</t>
  </si>
  <si>
    <t>LM-RS-I-R112-W-300</t>
  </si>
  <si>
    <t>Purlin splice R112 internal - 300mm AL6005 T5</t>
  </si>
  <si>
    <t>Rail Splice Internal - W 112x300mm</t>
  </si>
  <si>
    <t>R80 to SB Connector (double) 120mm</t>
  </si>
  <si>
    <t>R80 to FP Connector (single) 60mm</t>
  </si>
  <si>
    <t>R80 to SB Connector (single) 90m</t>
  </si>
  <si>
    <t>IKA-70007</t>
  </si>
  <si>
    <t>EA/IKA-CV 380+30ML VINYLESTER CART EU APPROVED</t>
  </si>
  <si>
    <t>LM-EC30-RNW</t>
  </si>
  <si>
    <t>END CLAMPS FOR 30mm FRAMED PANELS INCL FASTENERS MATERIAL: ALU+SS        DIMENSIONS: (L)40x(W)32x(H)34mm  FINISH: ANODISED+MILL</t>
  </si>
  <si>
    <t>FS-S-SP-25X5.5-C4</t>
  </si>
  <si>
    <t>Hex head self-piercing screw Class 4</t>
  </si>
  <si>
    <t>Foot piece for single support bar 90mm</t>
  </si>
  <si>
    <t>Foot piece  for double support bar 120mm</t>
  </si>
  <si>
    <t>LM-FP-175</t>
  </si>
  <si>
    <t>Foot piece for three support bar 175mm</t>
  </si>
  <si>
    <t>LM-R90-3300</t>
  </si>
  <si>
    <t>GROUNDMOUNT PURLIN MATERIAL: ALU DIMENSIONS:(L)3300x(W)54x(H)90.02mm FINNISH:MILL</t>
  </si>
  <si>
    <t>LM-R90-3600</t>
  </si>
  <si>
    <t>GROUNDMOUNT PURLIN MATERIAL: ALU DIMENSIONS:(L)3600x(W)54x(H)190.02mm FINNISH:MILL</t>
  </si>
  <si>
    <t>LM-R90-4400</t>
  </si>
  <si>
    <t>GROUNDMOUNT PURLIN MATERIAL: ALU DIMENSIONS:(L)4400x(W)54x(H)90.02mm FINNISH:MILL</t>
  </si>
  <si>
    <t>LM-R90-4650</t>
  </si>
  <si>
    <t>GROUNDMOUNT PURLIN MATERIAL: ALU DIMENSIONS:(L)4650x(W)54x(H)90.02mm FINNISH:MILL</t>
  </si>
  <si>
    <t>LM-R90-5020</t>
  </si>
  <si>
    <t>GROUNDMOUNT PURLIN MATERIAL: ALU DIMENSIONS:(L)5020x(W)54x(H)90.02mm FINNISH:MILL</t>
  </si>
  <si>
    <t>LM-R90-5060</t>
  </si>
  <si>
    <t>GROUNDMOUNT PURLIN MATERIAL: ALU DIMENSIONS:(L)5060x(W)54x(H)90.02mm FINNISH:MILL</t>
  </si>
  <si>
    <t>LM-R90-5250</t>
  </si>
  <si>
    <t>GROUNDMOUNT PURLIN MATERIAL: ALU DIMENSIONS:(L)5250x(W)54x(H)90.02mm FINNISH:MILL</t>
  </si>
  <si>
    <t>LM-RS-I-R90-250</t>
  </si>
  <si>
    <t>Purlin splice R90 internal - 250mm AL6005 T5</t>
  </si>
  <si>
    <t>FS-HB-M10X140</t>
  </si>
  <si>
    <t>FS-HB-M10X140 Hex Bolt M10x100mm SUS304</t>
  </si>
  <si>
    <t>LM-ATTC</t>
  </si>
  <si>
    <t>R80 to SB East-West connector 4-20 degr. assembly</t>
  </si>
  <si>
    <t>LM-CRL-F</t>
  </si>
  <si>
    <t>SLOTTED FLAT TOP SHORT RAIL W/ EPDM FOR CORRUGATED SHEETING W/ 4xM6HOLES-PORTRAIT MATERIAL:ALU DIMENSIONS:(L)55x(W)70x(H)75 FINISH:ANODIZED+MILL</t>
  </si>
  <si>
    <t>LM-SQT38-6000</t>
  </si>
  <si>
    <t>SQUARETUBE MATERIAL:ALU DIMENSIONS:(L)6000x(W)38x38 FINNISH:MILL</t>
  </si>
  <si>
    <t>FS-TR-M12</t>
  </si>
  <si>
    <t>FS-TR-M12X160</t>
  </si>
  <si>
    <t>Threaded rod M12 x 160mm SUS304</t>
  </si>
  <si>
    <t>FS-TR-M12 Threaded rod M12 x 1000mm SUS304</t>
  </si>
  <si>
    <t>LM-CP-CFW</t>
  </si>
  <si>
    <t>Corrugated flat washer for carport foot piece</t>
  </si>
  <si>
    <t>LM-SB-450</t>
  </si>
  <si>
    <t>Support Bar 55x55x450mm AL6063 T6 Mill</t>
  </si>
  <si>
    <t>LM-SB-530</t>
  </si>
  <si>
    <t>Support Bar 55x55x530mm AL6063 T6 Mill</t>
  </si>
  <si>
    <t>LM-SB-550</t>
  </si>
  <si>
    <t>Support Bar 55x55x550mm AL6063 T6 Mill</t>
  </si>
  <si>
    <t>LM-SB-590</t>
  </si>
  <si>
    <t>Support Bar 55x55x590mm AL6063 T6 Mill</t>
  </si>
  <si>
    <t>LM-SB-615</t>
  </si>
  <si>
    <t>Support Bar 55x55x615mm AL6063 T6 Mill</t>
  </si>
  <si>
    <t>LM-SB-1500</t>
  </si>
  <si>
    <t>Support Bar 55x55x1500mm AL6063 T6 Mill</t>
  </si>
  <si>
    <t>LM-SB-1550</t>
  </si>
  <si>
    <t>Support Bar 55x55x1550mm AL6063 T6 Mill</t>
  </si>
  <si>
    <t>LM-SB-1560</t>
  </si>
  <si>
    <t>Support Bar 55x55x1560mm AL6063 T6 Mill</t>
  </si>
  <si>
    <t>LM-SB-1740</t>
  </si>
  <si>
    <t>Support Bar 55x55x1740mm AL6063 T6 Mill</t>
  </si>
  <si>
    <t>LM-SB-1800</t>
  </si>
  <si>
    <t>Support Bar 55x55x1800mm AL6063 T6 Mill</t>
  </si>
  <si>
    <t>LM-SB-1815</t>
  </si>
  <si>
    <t>Support Bar 55x55x1815mm AL6063 T6 Mill</t>
  </si>
  <si>
    <t>LM-SB-1870</t>
  </si>
  <si>
    <t>Support Bar 55x55x1870mm AL6063 T6 Mill</t>
  </si>
  <si>
    <t>LM-SB-1875</t>
  </si>
  <si>
    <t>Support Bar 55x55x1875mm AL6063 T6 Mill</t>
  </si>
  <si>
    <t>LM-SB-1960</t>
  </si>
  <si>
    <t>Support Bar 55x55x1960mm AL6063 T6 Mill</t>
  </si>
  <si>
    <t>LM-SB-2525</t>
  </si>
  <si>
    <t>Support Bar 55x55x2525mm AL6063 T6 Mill</t>
  </si>
  <si>
    <t>LM-SB-2540</t>
  </si>
  <si>
    <t>Support Bar 55x55x2540mm AL6063 T6 Mill</t>
  </si>
  <si>
    <t>LM-SB-2610</t>
  </si>
  <si>
    <t>Support Bar 55x55x2610mm AL6063 T6 Mill</t>
  </si>
  <si>
    <t>LM-SB-2615</t>
  </si>
  <si>
    <t>Support Bar 55x55x2615mm AL6063 T6 Mill</t>
  </si>
  <si>
    <t>LM-SB-2670</t>
  </si>
  <si>
    <t>Support Bar 55x55x2670mm AL6063 T6 Mill</t>
  </si>
  <si>
    <t>LM-SB-2710</t>
  </si>
  <si>
    <t>Support Bar 55x55x2710mm AL6063 T6 Mill</t>
  </si>
  <si>
    <t>LM-SB-2795</t>
  </si>
  <si>
    <t>Support Bar 55x55x2795mm AL6063 T6 Mill</t>
  </si>
  <si>
    <t>LM-SB-2820</t>
  </si>
  <si>
    <t>Support Bar 55x55x2820mm AL6063 T6 Mill</t>
  </si>
  <si>
    <t>LM-SB-2840</t>
  </si>
  <si>
    <t>Support Bar 55x55x2840mm AL6063 T6 Mill</t>
  </si>
  <si>
    <t>LM-SB-2890</t>
  </si>
  <si>
    <t>Support Bar 55x55x2890mm AL6063 T6 Mill</t>
  </si>
  <si>
    <t>LM-SB-3000</t>
  </si>
  <si>
    <t>Support Bar 55x55x3000mm AL6063 T6 Mill</t>
  </si>
  <si>
    <t>LM-SB-3340</t>
  </si>
  <si>
    <t>Support Bar 55x55x3340mm AL6063 T6 Mill</t>
  </si>
  <si>
    <t>LM-SB-5000</t>
  </si>
  <si>
    <t>Support Bar 55x55x5000mm AL6063 T6 Mill</t>
  </si>
  <si>
    <t>LM-SB-6000</t>
  </si>
  <si>
    <t>Support Bar 55x55x6000mm AL6063 T6 Mill</t>
  </si>
  <si>
    <t xml:space="preserve">Unit Weight [g] </t>
  </si>
  <si>
    <t>FS-HB-M14X45</t>
  </si>
  <si>
    <t>LM-CP-SB-MILL-L</t>
  </si>
  <si>
    <t>FS-HB-M24x75</t>
  </si>
  <si>
    <t>FS-HB-M24X65 Hex Bolt M24x75mm SUS304</t>
  </si>
  <si>
    <t>FS-HB-M16x65</t>
  </si>
  <si>
    <t>FS-HB-M16X65 Hex Bolt M16x65mm SUS304</t>
  </si>
  <si>
    <t>LM-CP-SB-MILL-1075</t>
  </si>
  <si>
    <t>Carport Support Bar 118x1075mm AL6063 T6 Mill</t>
  </si>
  <si>
    <t>LM-CP-SB-MILL-1100</t>
  </si>
  <si>
    <t>Carport Support Bar 118x1100mm AL6063 T6 Mill</t>
  </si>
  <si>
    <t>LM-CP-SB-MILL-1180</t>
  </si>
  <si>
    <t>Carport Support Bar 118x1180mm AL6063 T6 Mill</t>
  </si>
  <si>
    <t>LM-CP-SB-MILL-1265</t>
  </si>
  <si>
    <t>Carport Support Bar 118x1265mm AL6063 T6 Mill</t>
  </si>
  <si>
    <t>LM-CP-SB-MILL-1300</t>
  </si>
  <si>
    <t>Carport Support Bar 118x1300mm AL6063 T6 Mill</t>
  </si>
  <si>
    <t>LM-CP-SB-MILL-1360</t>
  </si>
  <si>
    <t>Carport Support Bar 118x1360mm AL6063 T6 Mill</t>
  </si>
  <si>
    <t>LM-CP-SB-MILL-1370</t>
  </si>
  <si>
    <t>Carport Support Bar 118x1370mm AL6063 T6 Mill</t>
  </si>
  <si>
    <t>LM-CP-SB-MILL-1410</t>
  </si>
  <si>
    <t>Carport Support Bar 118x1410mm AL6063 T6 Mill</t>
  </si>
  <si>
    <t>LM-CP-SB-MILL-1450</t>
  </si>
  <si>
    <t>Carport Support Bar 118x1450mm AL6063 T6 Mill</t>
  </si>
  <si>
    <t>LM-CP-SB-MILL-1500</t>
  </si>
  <si>
    <t>Carport Support Bar 118x1500mm AL6063 T6 Mill</t>
  </si>
  <si>
    <t>LM-CP-SB-MILL-1620</t>
  </si>
  <si>
    <t>Carport Support Bar 118x1620mm AL6063 T6 Mill</t>
  </si>
  <si>
    <t>LM-CP-SB-MILL-1690</t>
  </si>
  <si>
    <t>Carport Support Bar 118x1690mm AL6063 T6 Mill</t>
  </si>
  <si>
    <t>LM-CP-SB-MILL-1710</t>
  </si>
  <si>
    <t>Carport Support Bar 118x1710mm AL6063 T6 Mill</t>
  </si>
  <si>
    <t>LM-CP-SB-MILL-1740</t>
  </si>
  <si>
    <t>Carport Support Bar 118x1740mm AL6063 T6 Mill</t>
  </si>
  <si>
    <t>LM-CP-SB-MILL-1780</t>
  </si>
  <si>
    <t>Carport Support Bar 118x1780mm AL6063 T6 Mill</t>
  </si>
  <si>
    <t>LM-CP-SB-MILL-2130</t>
  </si>
  <si>
    <t>Carport Support Bar 118x2130mm AL6063 T6 Mill</t>
  </si>
  <si>
    <t>LM-CP-SB-MILL-2250</t>
  </si>
  <si>
    <t>Carport Support Bar 118x2250mm AL6063 T6 Mill</t>
  </si>
  <si>
    <t>LM-CP-SB-MILL-2280</t>
  </si>
  <si>
    <t>Carport Support Bar 118x2280mm AL6063 T6 Mill</t>
  </si>
  <si>
    <t>LM-CP-SB-MILL-2300</t>
  </si>
  <si>
    <t>Carport Support Bar 118x2300mm AL6063 T6 Mill</t>
  </si>
  <si>
    <t>LM-CP-SB-MILL-2320</t>
  </si>
  <si>
    <t>Carport Support Bar 118x2320mm AL6063 T6 Mill</t>
  </si>
  <si>
    <t>LM-CP-SB-MILL-2440</t>
  </si>
  <si>
    <t>Carport Support Bar 118x2440mm AL6063 T6 Mill</t>
  </si>
  <si>
    <t>LM-CP-SB-MILL-2480</t>
  </si>
  <si>
    <t>Carport Support Bar 118x2480mm AL6063 T6 Mill</t>
  </si>
  <si>
    <t>LM-CP-SB-MILL-2510</t>
  </si>
  <si>
    <t>Carport Support Bar 118x2510mm AL6063 T6 Mill</t>
  </si>
  <si>
    <t>LM-CP-SB-MILL-2530</t>
  </si>
  <si>
    <t>Carport Support Bar 118x2530mm AL6063 T6 Mill</t>
  </si>
  <si>
    <t>LM-CP-SB-MILL-2580</t>
  </si>
  <si>
    <t>Carport Support Bar 118x2580mm AL6063 T6 Mill</t>
  </si>
  <si>
    <t>LM-CP-SB-MILL-2700</t>
  </si>
  <si>
    <t>Carport Support Bar 118x2700mm AL6063 T6 Mill</t>
  </si>
  <si>
    <t>LM-CP-SB-MILL-2750</t>
  </si>
  <si>
    <t>Carport Support Bar 118x2750mm AL6063 T6 Mill</t>
  </si>
  <si>
    <t>LM-CP-SB-MILL-2930</t>
  </si>
  <si>
    <t>Carport Support Bar 118x2930mm AL6063 T6 Mill</t>
  </si>
  <si>
    <t>LM-CP-SB-MILL-2980</t>
  </si>
  <si>
    <t>Carport Support Bar 118x2980mm AL6063 T6 Mill</t>
  </si>
  <si>
    <t>LM-CP-SB-MILL-3390</t>
  </si>
  <si>
    <t>Carport Support Bar 118x3390mm AL6063 T6 Mill</t>
  </si>
  <si>
    <t>LM-CP-SB-MILL-3400</t>
  </si>
  <si>
    <t>Carport Support Bar 118x3400mm AL6063 T6 Mill</t>
  </si>
  <si>
    <t>LM-CP-SB-MILL-3425</t>
  </si>
  <si>
    <t>Carport Support Bar 118x3425mm AL6063 T6 Mill</t>
  </si>
  <si>
    <t>LM-CP-SB-MILL-3440</t>
  </si>
  <si>
    <t>Carport Support Bar 118x3440mm AL6063 T6 Mill</t>
  </si>
  <si>
    <t>LM-CP-SB-MILL-3497</t>
  </si>
  <si>
    <t>Carport Support Bar 118x3497mm AL6063 T6 Mill</t>
  </si>
  <si>
    <t>LM-CP-SB-MILL-3580</t>
  </si>
  <si>
    <t>Carport Support Bar 118x3580mm AL6063 T6 Mill</t>
  </si>
  <si>
    <t>LM-CP-SB-MILL-3610</t>
  </si>
  <si>
    <t>Carport Support Bar 118x3610mm AL6063 T6 Mill</t>
  </si>
  <si>
    <t>LM-CP-SB-MILL-3670</t>
  </si>
  <si>
    <t>Carport Support Bar 118x3670mm AL6063 T6 Mill</t>
  </si>
  <si>
    <t>LM-CP-SB-MILL-3680</t>
  </si>
  <si>
    <t>Carport Support Bar 118x3680mm AL6063 T6 Mill</t>
  </si>
  <si>
    <t>LM-CP-SB-MILL-3715</t>
  </si>
  <si>
    <t>Carport Support Bar 118x3715mm AL6063 T6 Mill</t>
  </si>
  <si>
    <t>LM-CP-SB-MILL-3730</t>
  </si>
  <si>
    <t>Carport Support Bar 118x3730mm AL6063 T6 Mill</t>
  </si>
  <si>
    <t>LM-CP-SB-MILL-3820</t>
  </si>
  <si>
    <t>Carport Support Bar 118x3820mm AL6063 T6 Mill</t>
  </si>
  <si>
    <t>LM-CP-SB-MILL-3905</t>
  </si>
  <si>
    <t>Carport Support Bar 118x3905mm AL6063 T6 Mill</t>
  </si>
  <si>
    <t>LM-CP-SB-MILL-3940</t>
  </si>
  <si>
    <t>Carport Support Bar 118x3940mm AL6063 T6 Mill</t>
  </si>
  <si>
    <t>LM-CP-SB-MILL-3945</t>
  </si>
  <si>
    <t>Carport Support Bar 118x3945mm AL6063 T6 Mill</t>
  </si>
  <si>
    <t>LM-CP-SB-MILL-3990</t>
  </si>
  <si>
    <t>Carport Support Bar 118x3990mm AL6063 T6 Mill</t>
  </si>
  <si>
    <t>LM-CP-SB-MILL-4000</t>
  </si>
  <si>
    <t>Carport Support Bar 118x4000mm AL6063 T6 Mill</t>
  </si>
  <si>
    <t>LM-CP-SB-MILL-4020</t>
  </si>
  <si>
    <t>Carport Support Bar 118x4020mm AL6063 T6 Mill</t>
  </si>
  <si>
    <t>LM-CP-SB-MILL-4050</t>
  </si>
  <si>
    <t>Carport Support Bar 118x4050mm AL6063 T6 Mill</t>
  </si>
  <si>
    <t>LM-CP-SB-MILL-4180</t>
  </si>
  <si>
    <t>Carport Support Bar 118x4180mm AL6063 T6 Mill</t>
  </si>
  <si>
    <t>LM-CP-SB-MILL-4270</t>
  </si>
  <si>
    <t>Carport Support Bar 118x4270mm AL6063 T6 Mill</t>
  </si>
  <si>
    <t>LM-CP-SB-MILL-4320</t>
  </si>
  <si>
    <t>Carport Support Bar 118x4320mm AL6063 T6 Mill</t>
  </si>
  <si>
    <t>LM-CP-SB-MILL-4360</t>
  </si>
  <si>
    <t>Carport Support Bar 118x4360mm AL6063 T6 Mill</t>
  </si>
  <si>
    <t>LM-CP-SB-MILL-4420</t>
  </si>
  <si>
    <t>Carport Support Bar 118x4420mm AL6063 T6 Mill</t>
  </si>
  <si>
    <t>LM-CP-SB-MILL-4580</t>
  </si>
  <si>
    <t>Carport Support Bar 118x4580mm AL6063 T6 Mill</t>
  </si>
  <si>
    <t>LM-CP-SB-MILL-4760</t>
  </si>
  <si>
    <t>Carport Support Bar 118x4760mm AL6063 T6 Mill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</si>
</sst>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8"/>
      <name val="Arial"/>
      <family val="2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sz val="8"/>
      <color theme="1"/>
      <name val="Arial"/>
      <family val="2"/>
    </font>
    <font>
      <sz val="11"/>
      <color rgb="FF3F3F76"/>
      <name val="Calibri"/>
      <family val="2"/>
      <scheme val="minor"/>
    </font>
    <font>
      <sz val="9"/>
      <color theme="1"/>
      <name val="Arial"/>
      <family val="2"/>
    </font>
    <font>
      <sz val="10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rgb="FFE9E8D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5" borderId="2" applyNumberFormat="0" applyAlignment="0" applyProtection="0"/>
  </cellStyleXfs>
  <cellXfs count="32">
    <xf numFmtId="0" fontId="0" fillId="0" borderId="0" xfId="0"/>
    <xf numFmtId="2" fontId="4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/>
    <xf numFmtId="1" fontId="0" fillId="0" borderId="0" xfId="0" applyNumberFormat="1"/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2" fontId="4" fillId="0" borderId="1" xfId="0" applyNumberFormat="1" applyFont="1" applyBorder="1" applyAlignment="1">
      <alignment horizontal="right"/>
    </xf>
    <xf numFmtId="1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" fontId="1" fillId="3" borderId="1" xfId="0" applyNumberFormat="1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right"/>
    </xf>
    <xf numFmtId="1" fontId="0" fillId="0" borderId="1" xfId="0" applyNumberFormat="1" applyBorder="1"/>
    <xf numFmtId="2" fontId="6" fillId="5" borderId="2" xfId="1" applyNumberFormat="1" applyAlignment="1">
      <alignment horizontal="right"/>
    </xf>
    <xf numFmtId="0" fontId="7" fillId="0" borderId="1" xfId="0" applyFont="1" applyBorder="1"/>
    <xf numFmtId="0" fontId="8" fillId="6" borderId="0" xfId="0" applyFont="1" applyFill="1" applyAlignment="1">
      <alignment horizontal="left"/>
    </xf>
    <xf numFmtId="0" fontId="7" fillId="7" borderId="1" xfId="0" applyFont="1" applyFill="1" applyBorder="1"/>
    <xf numFmtId="0" fontId="7" fillId="7" borderId="0" xfId="0" applyFont="1" applyFill="1"/>
    <xf numFmtId="0" fontId="0" fillId="7" borderId="0" xfId="0" applyFill="1"/>
    <xf numFmtId="0" fontId="1" fillId="2" borderId="1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2"/>
  <sheetViews>
    <sheetView tabSelected="1" zoomScaleNormal="100" workbookViewId="0">
      <pane xSplit="2" ySplit="3" topLeftCell="C219" activePane="bottomRight" state="frozen"/>
      <selection pane="topRight" activeCell="C1" sqref="C1"/>
      <selection pane="bottomLeft" activeCell="A4" sqref="A4"/>
      <selection pane="bottomRight" activeCell="G243" sqref="G243"/>
    </sheetView>
  </sheetViews>
  <sheetFormatPr defaultRowHeight="14.5" x14ac:dyDescent="0.35"/>
  <cols>
    <col min="1" max="1" width="21.1796875" bestFit="1" customWidth="1"/>
    <col min="2" max="2" width="57.453125" customWidth="1"/>
    <col min="3" max="3" width="9.453125" customWidth="1"/>
    <col min="4" max="6" width="5.453125" customWidth="1"/>
    <col min="7" max="7" width="8.08984375" customWidth="1"/>
    <col min="8" max="8" width="3.36328125" customWidth="1"/>
    <col min="9" max="9" width="8" customWidth="1"/>
    <col min="10" max="10" width="11.36328125" customWidth="1"/>
    <col min="11" max="13" width="5.453125" customWidth="1"/>
    <col min="15" max="15" width="12.08984375" customWidth="1"/>
  </cols>
  <sheetData>
    <row r="1" spans="1:18" ht="23" x14ac:dyDescent="0.5">
      <c r="A1" s="7"/>
      <c r="B1" s="8" t="s">
        <v>299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8" s="3" customFormat="1" ht="29" x14ac:dyDescent="0.35">
      <c r="A2" s="9"/>
      <c r="B2" s="9"/>
      <c r="C2" s="10"/>
      <c r="D2" s="31" t="s">
        <v>301</v>
      </c>
      <c r="E2" s="31"/>
      <c r="F2" s="31"/>
      <c r="G2" s="11" t="s">
        <v>306</v>
      </c>
      <c r="H2" s="11"/>
      <c r="I2" s="11"/>
      <c r="J2" s="11"/>
      <c r="K2" s="31" t="s">
        <v>307</v>
      </c>
      <c r="L2" s="31"/>
      <c r="M2" s="31"/>
      <c r="N2" s="11" t="s">
        <v>306</v>
      </c>
      <c r="O2" s="10"/>
      <c r="P2" s="4"/>
      <c r="Q2" s="4"/>
    </row>
    <row r="3" spans="1:18" s="2" customFormat="1" ht="29" x14ac:dyDescent="0.35">
      <c r="A3" s="12" t="s">
        <v>0</v>
      </c>
      <c r="B3" s="12" t="s">
        <v>1</v>
      </c>
      <c r="C3" s="13" t="s">
        <v>300</v>
      </c>
      <c r="D3" s="14" t="s">
        <v>302</v>
      </c>
      <c r="E3" s="14" t="s">
        <v>303</v>
      </c>
      <c r="F3" s="14" t="s">
        <v>304</v>
      </c>
      <c r="G3" s="14" t="s">
        <v>305</v>
      </c>
      <c r="H3" s="14"/>
      <c r="I3" s="15" t="s">
        <v>316</v>
      </c>
      <c r="J3" s="15" t="s">
        <v>310</v>
      </c>
      <c r="K3" s="14" t="s">
        <v>302</v>
      </c>
      <c r="L3" s="14" t="s">
        <v>303</v>
      </c>
      <c r="M3" s="14" t="s">
        <v>304</v>
      </c>
      <c r="N3" s="14" t="s">
        <v>311</v>
      </c>
      <c r="O3" s="16" t="s">
        <v>320</v>
      </c>
      <c r="P3" s="5"/>
      <c r="Q3" s="5"/>
    </row>
    <row r="4" spans="1:18" s="2" customFormat="1" x14ac:dyDescent="0.35">
      <c r="A4" s="12"/>
      <c r="B4" s="12" t="s">
        <v>308</v>
      </c>
      <c r="C4" s="13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6"/>
      <c r="P4" s="5"/>
      <c r="Q4" s="5"/>
    </row>
    <row r="5" spans="1:18" x14ac:dyDescent="0.35">
      <c r="A5" s="17" t="s">
        <v>312</v>
      </c>
      <c r="B5" s="18" t="s">
        <v>314</v>
      </c>
      <c r="C5" s="19"/>
      <c r="D5" s="19"/>
      <c r="E5" s="19"/>
      <c r="F5" s="19"/>
      <c r="G5" s="19"/>
      <c r="H5" s="19"/>
      <c r="I5" s="20"/>
      <c r="J5" s="21">
        <v>0.59599999999999997</v>
      </c>
      <c r="K5" s="20">
        <v>55</v>
      </c>
      <c r="L5" s="20">
        <v>22</v>
      </c>
      <c r="M5" s="20">
        <v>22</v>
      </c>
      <c r="N5" s="21">
        <f>K5/100*L5/100*M5/100</f>
        <v>2.6620000000000005E-2</v>
      </c>
      <c r="O5" s="19"/>
      <c r="P5" s="1"/>
      <c r="Q5" s="1"/>
      <c r="R5" s="1"/>
    </row>
    <row r="6" spans="1:18" x14ac:dyDescent="0.35">
      <c r="A6" s="17" t="s">
        <v>313</v>
      </c>
      <c r="B6" s="18" t="s">
        <v>315</v>
      </c>
      <c r="C6" s="19"/>
      <c r="D6" s="19"/>
      <c r="E6" s="19"/>
      <c r="F6" s="19"/>
      <c r="G6" s="19"/>
      <c r="H6" s="19"/>
      <c r="I6" s="20"/>
      <c r="J6" s="19">
        <v>0.15</v>
      </c>
      <c r="K6" s="20">
        <v>26</v>
      </c>
      <c r="L6" s="20">
        <v>26</v>
      </c>
      <c r="M6" s="20">
        <v>16</v>
      </c>
      <c r="N6" s="21">
        <f>K6/100*L6/100*M6/100</f>
        <v>1.0815999999999999E-2</v>
      </c>
      <c r="O6" s="19"/>
      <c r="P6" s="1"/>
      <c r="Q6" s="1"/>
      <c r="R6" s="1"/>
    </row>
    <row r="7" spans="1:18" x14ac:dyDescent="0.35">
      <c r="A7" s="17"/>
      <c r="B7" s="18"/>
      <c r="C7" s="19"/>
      <c r="D7" s="19"/>
      <c r="E7" s="19"/>
      <c r="F7" s="19"/>
      <c r="G7" s="19"/>
      <c r="H7" s="19"/>
      <c r="I7" s="20"/>
      <c r="J7" s="19"/>
      <c r="K7" s="20"/>
      <c r="L7" s="20"/>
      <c r="M7" s="20"/>
      <c r="N7" s="21">
        <f t="shared" ref="N7:N90" si="0">K7/100*L7/100*M7/100</f>
        <v>0</v>
      </c>
      <c r="O7" s="19"/>
      <c r="P7" s="1"/>
      <c r="Q7" s="1"/>
      <c r="R7" s="1"/>
    </row>
    <row r="8" spans="1:18" x14ac:dyDescent="0.35">
      <c r="A8" s="17"/>
      <c r="B8" s="18"/>
      <c r="C8" s="19"/>
      <c r="D8" s="19"/>
      <c r="E8" s="19"/>
      <c r="F8" s="19"/>
      <c r="G8" s="19"/>
      <c r="H8" s="19"/>
      <c r="I8" s="20"/>
      <c r="J8" s="19"/>
      <c r="K8" s="20"/>
      <c r="L8" s="20"/>
      <c r="M8" s="20"/>
      <c r="N8" s="21">
        <f t="shared" si="0"/>
        <v>0</v>
      </c>
      <c r="O8" s="19"/>
      <c r="P8" s="1"/>
      <c r="Q8" s="1"/>
      <c r="R8" s="1"/>
    </row>
    <row r="9" spans="1:18" x14ac:dyDescent="0.35">
      <c r="A9" s="17"/>
      <c r="B9" s="18"/>
      <c r="C9" s="19"/>
      <c r="D9" s="19"/>
      <c r="E9" s="19"/>
      <c r="F9" s="19"/>
      <c r="G9" s="19"/>
      <c r="H9" s="19"/>
      <c r="I9" s="20"/>
      <c r="J9" s="19"/>
      <c r="K9" s="20"/>
      <c r="L9" s="20"/>
      <c r="M9" s="20"/>
      <c r="N9" s="21">
        <f t="shared" si="0"/>
        <v>0</v>
      </c>
      <c r="O9" s="19"/>
      <c r="P9" s="1"/>
      <c r="Q9" s="1"/>
      <c r="R9" s="1"/>
    </row>
    <row r="10" spans="1:18" s="2" customFormat="1" ht="24" x14ac:dyDescent="0.35">
      <c r="A10" s="12" t="s">
        <v>0</v>
      </c>
      <c r="B10" s="12" t="s">
        <v>309</v>
      </c>
      <c r="C10" s="13" t="s">
        <v>595</v>
      </c>
      <c r="D10" s="14"/>
      <c r="E10" s="14"/>
      <c r="F10" s="14"/>
      <c r="G10" s="14"/>
      <c r="H10" s="14"/>
      <c r="I10" s="22"/>
      <c r="J10" s="14"/>
      <c r="K10" s="14"/>
      <c r="L10" s="14"/>
      <c r="M10" s="14"/>
      <c r="N10" s="14"/>
      <c r="O10" s="16"/>
      <c r="P10" s="5"/>
      <c r="Q10" s="5"/>
    </row>
    <row r="11" spans="1:18" x14ac:dyDescent="0.35">
      <c r="A11" s="17" t="s">
        <v>2</v>
      </c>
      <c r="B11" s="7" t="s">
        <v>3</v>
      </c>
      <c r="C11" s="19">
        <v>6.8</v>
      </c>
      <c r="D11" s="23"/>
      <c r="E11" s="23"/>
      <c r="F11" s="23"/>
      <c r="G11" s="23"/>
      <c r="H11" s="23"/>
      <c r="I11" s="20">
        <v>500</v>
      </c>
      <c r="J11" s="19"/>
      <c r="K11" s="20">
        <v>23.5</v>
      </c>
      <c r="L11" s="20">
        <v>12</v>
      </c>
      <c r="M11" s="20">
        <v>8</v>
      </c>
      <c r="N11" s="21">
        <f t="shared" si="0"/>
        <v>2.2559999999999998E-3</v>
      </c>
      <c r="O11" s="19"/>
      <c r="P11" s="1"/>
      <c r="Q11" s="1"/>
      <c r="R11" s="1"/>
    </row>
    <row r="12" spans="1:18" x14ac:dyDescent="0.35">
      <c r="A12" s="17" t="s">
        <v>4</v>
      </c>
      <c r="B12" s="7" t="s">
        <v>5</v>
      </c>
      <c r="C12" s="19">
        <v>2.5</v>
      </c>
      <c r="D12" s="23"/>
      <c r="E12" s="23"/>
      <c r="F12" s="23"/>
      <c r="G12" s="23"/>
      <c r="H12" s="23"/>
      <c r="I12" s="20"/>
      <c r="J12" s="19"/>
      <c r="K12" s="20"/>
      <c r="L12" s="20"/>
      <c r="M12" s="20"/>
      <c r="N12" s="21">
        <f t="shared" si="0"/>
        <v>0</v>
      </c>
      <c r="O12" s="19"/>
      <c r="P12" s="1"/>
      <c r="Q12" s="1"/>
      <c r="R12" s="1"/>
    </row>
    <row r="13" spans="1:18" x14ac:dyDescent="0.35">
      <c r="A13" s="17" t="s">
        <v>6</v>
      </c>
      <c r="B13" s="7" t="s">
        <v>7</v>
      </c>
      <c r="C13" s="19"/>
      <c r="D13" s="23"/>
      <c r="E13" s="23"/>
      <c r="F13" s="23"/>
      <c r="G13" s="23"/>
      <c r="H13" s="23"/>
      <c r="I13" s="20"/>
      <c r="J13" s="19"/>
      <c r="K13" s="20"/>
      <c r="L13" s="20"/>
      <c r="M13" s="20"/>
      <c r="N13" s="21">
        <f t="shared" si="0"/>
        <v>0</v>
      </c>
      <c r="O13" s="19"/>
      <c r="P13" s="1"/>
      <c r="Q13" s="1"/>
      <c r="R13" s="1"/>
    </row>
    <row r="14" spans="1:18" x14ac:dyDescent="0.35">
      <c r="A14" s="17" t="s">
        <v>8</v>
      </c>
      <c r="B14" s="7" t="s">
        <v>9</v>
      </c>
      <c r="C14" s="19">
        <v>14.5</v>
      </c>
      <c r="D14" s="23"/>
      <c r="E14" s="23"/>
      <c r="F14" s="23"/>
      <c r="G14" s="23"/>
      <c r="H14" s="23"/>
      <c r="I14" s="20">
        <v>250</v>
      </c>
      <c r="J14" s="19">
        <v>4.7629999999999999</v>
      </c>
      <c r="K14" s="20">
        <v>55</v>
      </c>
      <c r="L14" s="20">
        <v>22</v>
      </c>
      <c r="M14" s="20">
        <v>22</v>
      </c>
      <c r="N14" s="21">
        <f t="shared" si="0"/>
        <v>2.6620000000000005E-2</v>
      </c>
      <c r="O14" s="19"/>
      <c r="P14" s="1"/>
      <c r="Q14" s="1"/>
      <c r="R14" s="1"/>
    </row>
    <row r="15" spans="1:18" x14ac:dyDescent="0.35">
      <c r="A15" s="26" t="s">
        <v>321</v>
      </c>
      <c r="B15" s="27" t="s">
        <v>322</v>
      </c>
      <c r="C15" s="19">
        <v>13.3</v>
      </c>
      <c r="D15" s="23"/>
      <c r="E15" s="23"/>
      <c r="F15" s="23"/>
      <c r="G15" s="23"/>
      <c r="H15" s="23"/>
      <c r="I15" s="20"/>
      <c r="J15" s="19"/>
      <c r="K15" s="20"/>
      <c r="L15" s="20"/>
      <c r="M15" s="20"/>
      <c r="N15" s="21"/>
      <c r="O15" s="19"/>
      <c r="P15" s="1"/>
      <c r="Q15" s="1"/>
      <c r="R15" s="1"/>
    </row>
    <row r="16" spans="1:18" x14ac:dyDescent="0.35">
      <c r="A16" s="17" t="s">
        <v>10</v>
      </c>
      <c r="B16" s="7" t="s">
        <v>11</v>
      </c>
      <c r="C16" s="19"/>
      <c r="D16" s="23"/>
      <c r="E16" s="23"/>
      <c r="F16" s="23"/>
      <c r="G16" s="23"/>
      <c r="H16" s="23"/>
      <c r="I16" s="20"/>
      <c r="J16" s="19"/>
      <c r="K16" s="20"/>
      <c r="L16" s="20"/>
      <c r="M16" s="20"/>
      <c r="N16" s="21">
        <f t="shared" si="0"/>
        <v>0</v>
      </c>
      <c r="O16" s="19"/>
      <c r="P16" s="1"/>
      <c r="Q16" s="1"/>
      <c r="R16" s="1"/>
    </row>
    <row r="17" spans="1:18" x14ac:dyDescent="0.35">
      <c r="A17" s="17" t="s">
        <v>12</v>
      </c>
      <c r="B17" s="7" t="s">
        <v>13</v>
      </c>
      <c r="C17" s="19">
        <v>10.5</v>
      </c>
      <c r="D17" s="23"/>
      <c r="E17" s="23"/>
      <c r="F17" s="23"/>
      <c r="G17" s="23"/>
      <c r="H17" s="23"/>
      <c r="I17" s="20">
        <v>350</v>
      </c>
      <c r="J17" s="19">
        <v>3.69</v>
      </c>
      <c r="K17" s="20">
        <v>14</v>
      </c>
      <c r="L17" s="20">
        <v>12</v>
      </c>
      <c r="M17" s="20">
        <v>8</v>
      </c>
      <c r="N17" s="21">
        <f t="shared" si="0"/>
        <v>1.3440000000000001E-3</v>
      </c>
      <c r="O17" s="19"/>
      <c r="P17" s="1"/>
      <c r="Q17" s="1"/>
      <c r="R17" s="1"/>
    </row>
    <row r="18" spans="1:18" x14ac:dyDescent="0.35">
      <c r="A18" s="17" t="s">
        <v>14</v>
      </c>
      <c r="B18" s="7" t="s">
        <v>15</v>
      </c>
      <c r="C18" s="19">
        <v>11.5</v>
      </c>
      <c r="D18" s="23"/>
      <c r="E18" s="23"/>
      <c r="F18" s="23"/>
      <c r="G18" s="23"/>
      <c r="H18" s="23"/>
      <c r="I18" s="20">
        <v>250</v>
      </c>
      <c r="J18" s="19">
        <v>2.95</v>
      </c>
      <c r="K18" s="20">
        <v>14</v>
      </c>
      <c r="L18" s="20">
        <v>12</v>
      </c>
      <c r="M18" s="20">
        <v>8</v>
      </c>
      <c r="N18" s="21">
        <f t="shared" si="0"/>
        <v>1.3440000000000001E-3</v>
      </c>
      <c r="O18" s="19"/>
      <c r="P18" s="1"/>
      <c r="Q18" s="1"/>
      <c r="R18" s="1"/>
    </row>
    <row r="19" spans="1:18" x14ac:dyDescent="0.35">
      <c r="A19" s="17" t="s">
        <v>16</v>
      </c>
      <c r="B19" s="7" t="s">
        <v>17</v>
      </c>
      <c r="C19" s="19">
        <v>14.5</v>
      </c>
      <c r="D19" s="23"/>
      <c r="E19" s="23"/>
      <c r="F19" s="23"/>
      <c r="G19" s="23"/>
      <c r="H19" s="23"/>
      <c r="I19" s="20">
        <v>2400</v>
      </c>
      <c r="J19" s="19"/>
      <c r="K19" s="20">
        <v>26</v>
      </c>
      <c r="L19" s="20">
        <v>26</v>
      </c>
      <c r="M19" s="20">
        <v>16</v>
      </c>
      <c r="N19" s="21">
        <f t="shared" si="0"/>
        <v>1.0815999999999999E-2</v>
      </c>
      <c r="O19" s="19"/>
      <c r="P19" s="1"/>
      <c r="Q19" s="1"/>
      <c r="R19" s="1"/>
    </row>
    <row r="20" spans="1:18" x14ac:dyDescent="0.35">
      <c r="A20" s="17" t="s">
        <v>18</v>
      </c>
      <c r="B20" s="7" t="s">
        <v>19</v>
      </c>
      <c r="C20" s="19">
        <v>14.28</v>
      </c>
      <c r="D20" s="23"/>
      <c r="E20" s="23"/>
      <c r="F20" s="23"/>
      <c r="G20" s="23"/>
      <c r="H20" s="23"/>
      <c r="I20" s="20">
        <v>2400</v>
      </c>
      <c r="J20" s="19"/>
      <c r="K20" s="20">
        <v>26</v>
      </c>
      <c r="L20" s="20">
        <v>26</v>
      </c>
      <c r="M20" s="20">
        <v>16</v>
      </c>
      <c r="N20" s="21">
        <f t="shared" si="0"/>
        <v>1.0815999999999999E-2</v>
      </c>
      <c r="O20" s="19"/>
      <c r="P20" s="1"/>
      <c r="Q20" s="1"/>
      <c r="R20" s="1"/>
    </row>
    <row r="21" spans="1:18" x14ac:dyDescent="0.35">
      <c r="A21" s="17" t="s">
        <v>20</v>
      </c>
      <c r="B21" s="7" t="s">
        <v>21</v>
      </c>
      <c r="C21" s="19">
        <v>15.5</v>
      </c>
      <c r="D21" s="23"/>
      <c r="E21" s="23"/>
      <c r="F21" s="23"/>
      <c r="G21" s="23"/>
      <c r="H21" s="23"/>
      <c r="I21" s="20">
        <v>1800</v>
      </c>
      <c r="J21" s="19"/>
      <c r="K21" s="20">
        <v>26</v>
      </c>
      <c r="L21" s="20">
        <v>26</v>
      </c>
      <c r="M21" s="20">
        <v>16</v>
      </c>
      <c r="N21" s="21">
        <f t="shared" si="0"/>
        <v>1.0815999999999999E-2</v>
      </c>
      <c r="O21" s="19"/>
      <c r="P21" s="1"/>
      <c r="Q21" s="1"/>
      <c r="R21" s="1"/>
    </row>
    <row r="22" spans="1:18" x14ac:dyDescent="0.35">
      <c r="A22" s="17" t="s">
        <v>22</v>
      </c>
      <c r="B22" s="7" t="s">
        <v>23</v>
      </c>
      <c r="C22" s="19">
        <v>17.5</v>
      </c>
      <c r="D22" s="23"/>
      <c r="E22" s="23"/>
      <c r="F22" s="23"/>
      <c r="G22" s="23"/>
      <c r="H22" s="23"/>
      <c r="I22" s="20">
        <v>1500</v>
      </c>
      <c r="J22" s="19"/>
      <c r="K22" s="20">
        <v>26</v>
      </c>
      <c r="L22" s="20">
        <v>26</v>
      </c>
      <c r="M22" s="20">
        <v>16</v>
      </c>
      <c r="N22" s="21">
        <f t="shared" si="0"/>
        <v>1.0815999999999999E-2</v>
      </c>
      <c r="O22" s="19"/>
      <c r="P22" s="1"/>
      <c r="Q22" s="1"/>
      <c r="R22" s="1"/>
    </row>
    <row r="23" spans="1:18" x14ac:dyDescent="0.35">
      <c r="A23" s="17" t="s">
        <v>24</v>
      </c>
      <c r="B23" s="7" t="s">
        <v>25</v>
      </c>
      <c r="C23" s="19">
        <v>19</v>
      </c>
      <c r="D23" s="23"/>
      <c r="E23" s="23"/>
      <c r="F23" s="23"/>
      <c r="G23" s="23"/>
      <c r="H23" s="23"/>
      <c r="I23" s="20">
        <v>1600</v>
      </c>
      <c r="J23" s="19"/>
      <c r="K23" s="20">
        <v>26</v>
      </c>
      <c r="L23" s="20">
        <v>26</v>
      </c>
      <c r="M23" s="20">
        <v>16</v>
      </c>
      <c r="N23" s="21">
        <f t="shared" si="0"/>
        <v>1.0815999999999999E-2</v>
      </c>
      <c r="O23" s="19"/>
      <c r="P23" s="1"/>
      <c r="Q23" s="1"/>
      <c r="R23" s="1"/>
    </row>
    <row r="24" spans="1:18" x14ac:dyDescent="0.35">
      <c r="A24" s="17" t="s">
        <v>26</v>
      </c>
      <c r="B24" s="7" t="s">
        <v>27</v>
      </c>
      <c r="C24" s="19">
        <v>20.5</v>
      </c>
      <c r="D24" s="23"/>
      <c r="E24" s="23"/>
      <c r="F24" s="23"/>
      <c r="G24" s="23"/>
      <c r="H24" s="23"/>
      <c r="I24" s="20">
        <v>1200</v>
      </c>
      <c r="J24" s="19"/>
      <c r="K24" s="20">
        <v>26</v>
      </c>
      <c r="L24" s="20">
        <v>26</v>
      </c>
      <c r="M24" s="20">
        <v>16</v>
      </c>
      <c r="N24" s="21">
        <f t="shared" si="0"/>
        <v>1.0815999999999999E-2</v>
      </c>
      <c r="O24" s="19"/>
      <c r="P24" s="1"/>
      <c r="Q24" s="1"/>
      <c r="R24" s="1"/>
    </row>
    <row r="25" spans="1:18" x14ac:dyDescent="0.35">
      <c r="A25" s="17" t="s">
        <v>28</v>
      </c>
      <c r="B25" s="7" t="s">
        <v>29</v>
      </c>
      <c r="C25" s="19">
        <v>24</v>
      </c>
      <c r="D25" s="23"/>
      <c r="E25" s="23"/>
      <c r="F25" s="23"/>
      <c r="G25" s="23"/>
      <c r="H25" s="23"/>
      <c r="I25" s="20">
        <v>2400</v>
      </c>
      <c r="J25" s="19"/>
      <c r="K25" s="20">
        <v>27</v>
      </c>
      <c r="L25" s="20">
        <v>21</v>
      </c>
      <c r="M25" s="20">
        <v>21</v>
      </c>
      <c r="N25" s="21">
        <f t="shared" si="0"/>
        <v>1.1907000000000001E-2</v>
      </c>
      <c r="O25" s="19"/>
      <c r="P25" s="1"/>
      <c r="Q25" s="1"/>
      <c r="R25" s="1"/>
    </row>
    <row r="26" spans="1:18" x14ac:dyDescent="0.35">
      <c r="A26" s="17" t="s">
        <v>30</v>
      </c>
      <c r="B26" s="7" t="s">
        <v>31</v>
      </c>
      <c r="C26" s="19">
        <v>25</v>
      </c>
      <c r="D26" s="23"/>
      <c r="E26" s="23"/>
      <c r="F26" s="23"/>
      <c r="G26" s="23"/>
      <c r="H26" s="23"/>
      <c r="I26" s="20"/>
      <c r="J26" s="19"/>
      <c r="K26" s="20"/>
      <c r="L26" s="20"/>
      <c r="M26" s="20"/>
      <c r="N26" s="21">
        <f t="shared" si="0"/>
        <v>0</v>
      </c>
      <c r="O26" s="19"/>
      <c r="P26" s="1"/>
      <c r="Q26" s="1"/>
      <c r="R26" s="1"/>
    </row>
    <row r="27" spans="1:18" x14ac:dyDescent="0.35">
      <c r="A27" s="26" t="s">
        <v>323</v>
      </c>
      <c r="B27" s="26" t="s">
        <v>324</v>
      </c>
      <c r="C27" s="19">
        <v>27</v>
      </c>
      <c r="D27" s="23"/>
      <c r="E27" s="23"/>
      <c r="F27" s="23"/>
      <c r="G27" s="23"/>
      <c r="H27" s="23"/>
      <c r="I27" s="20"/>
      <c r="J27" s="19"/>
      <c r="K27" s="20"/>
      <c r="L27" s="20"/>
      <c r="M27" s="20"/>
      <c r="N27" s="21"/>
      <c r="O27" s="19"/>
      <c r="P27" s="1"/>
      <c r="Q27" s="1"/>
      <c r="R27" s="1"/>
    </row>
    <row r="28" spans="1:18" x14ac:dyDescent="0.35">
      <c r="A28" s="17" t="s">
        <v>32</v>
      </c>
      <c r="B28" s="7" t="s">
        <v>33</v>
      </c>
      <c r="C28" s="19">
        <v>17</v>
      </c>
      <c r="D28" s="23"/>
      <c r="E28" s="23"/>
      <c r="F28" s="23"/>
      <c r="G28" s="23"/>
      <c r="H28" s="23"/>
      <c r="I28" s="20"/>
      <c r="J28" s="19"/>
      <c r="K28" s="20"/>
      <c r="L28" s="20"/>
      <c r="M28" s="20"/>
      <c r="N28" s="21">
        <f t="shared" si="0"/>
        <v>0</v>
      </c>
      <c r="O28" s="19"/>
      <c r="P28" s="1"/>
      <c r="Q28" s="1"/>
      <c r="R28" s="1"/>
    </row>
    <row r="29" spans="1:18" x14ac:dyDescent="0.35">
      <c r="A29" s="26" t="s">
        <v>325</v>
      </c>
      <c r="B29" s="26" t="s">
        <v>326</v>
      </c>
      <c r="C29" s="19">
        <v>8.4</v>
      </c>
      <c r="D29" s="23"/>
      <c r="E29" s="23"/>
      <c r="F29" s="23"/>
      <c r="G29" s="23"/>
      <c r="H29" s="23"/>
      <c r="I29" s="20"/>
      <c r="J29" s="19"/>
      <c r="K29" s="20"/>
      <c r="L29" s="20"/>
      <c r="M29" s="20"/>
      <c r="N29" s="21"/>
      <c r="O29" s="19"/>
      <c r="P29" s="1"/>
      <c r="Q29" s="1"/>
      <c r="R29" s="1"/>
    </row>
    <row r="30" spans="1:18" x14ac:dyDescent="0.35">
      <c r="A30" s="17" t="s">
        <v>327</v>
      </c>
      <c r="B30" s="17" t="s">
        <v>328</v>
      </c>
      <c r="C30" s="19">
        <v>4.4000000000000004</v>
      </c>
      <c r="D30" s="23"/>
      <c r="E30" s="23"/>
      <c r="F30" s="23"/>
      <c r="G30" s="23"/>
      <c r="H30" s="23"/>
      <c r="I30" s="20"/>
      <c r="J30" s="19"/>
      <c r="K30" s="20"/>
      <c r="L30" s="20"/>
      <c r="M30" s="20"/>
      <c r="N30" s="21"/>
      <c r="O30" s="19"/>
      <c r="P30" s="1"/>
      <c r="Q30" s="1"/>
      <c r="R30" s="1"/>
    </row>
    <row r="31" spans="1:18" x14ac:dyDescent="0.35">
      <c r="A31" s="17" t="s">
        <v>34</v>
      </c>
      <c r="B31" s="7" t="s">
        <v>35</v>
      </c>
      <c r="C31" s="19">
        <v>3.2</v>
      </c>
      <c r="D31" s="23"/>
      <c r="E31" s="23"/>
      <c r="F31" s="23"/>
      <c r="G31" s="23"/>
      <c r="H31" s="23"/>
      <c r="I31" s="20"/>
      <c r="J31" s="19"/>
      <c r="K31" s="20"/>
      <c r="L31" s="20"/>
      <c r="M31" s="20"/>
      <c r="N31" s="21">
        <f t="shared" si="0"/>
        <v>0</v>
      </c>
      <c r="O31" s="19"/>
      <c r="P31" s="1"/>
      <c r="Q31" s="1"/>
      <c r="R31" s="1"/>
    </row>
    <row r="32" spans="1:18" x14ac:dyDescent="0.35">
      <c r="A32" s="17" t="s">
        <v>329</v>
      </c>
      <c r="B32" s="17" t="s">
        <v>330</v>
      </c>
      <c r="C32" s="19">
        <v>2.25</v>
      </c>
      <c r="D32" s="23"/>
      <c r="E32" s="23"/>
      <c r="F32" s="23"/>
      <c r="G32" s="23"/>
      <c r="H32" s="23"/>
      <c r="I32" s="20"/>
      <c r="J32" s="19"/>
      <c r="K32" s="20"/>
      <c r="L32" s="20"/>
      <c r="M32" s="20"/>
      <c r="N32" s="21"/>
      <c r="O32" s="19"/>
      <c r="P32" s="1"/>
      <c r="Q32" s="1"/>
      <c r="R32" s="1"/>
    </row>
    <row r="33" spans="1:18" x14ac:dyDescent="0.35">
      <c r="A33" s="17" t="s">
        <v>36</v>
      </c>
      <c r="B33" s="7" t="s">
        <v>37</v>
      </c>
      <c r="C33" s="19">
        <v>4.8</v>
      </c>
      <c r="D33" s="23"/>
      <c r="E33" s="23"/>
      <c r="F33" s="23"/>
      <c r="G33" s="23"/>
      <c r="H33" s="23"/>
      <c r="I33" s="20">
        <v>7000</v>
      </c>
      <c r="J33" s="19"/>
      <c r="K33" s="20">
        <v>26</v>
      </c>
      <c r="L33" s="20">
        <v>26</v>
      </c>
      <c r="M33" s="20">
        <v>16</v>
      </c>
      <c r="N33" s="21">
        <f t="shared" si="0"/>
        <v>1.0815999999999999E-2</v>
      </c>
      <c r="O33" s="19"/>
      <c r="P33" s="1"/>
      <c r="Q33" s="1"/>
      <c r="R33" s="1"/>
    </row>
    <row r="34" spans="1:18" x14ac:dyDescent="0.35">
      <c r="A34" s="28" t="s">
        <v>333</v>
      </c>
      <c r="B34" s="28" t="s">
        <v>340</v>
      </c>
      <c r="C34" s="19">
        <v>320</v>
      </c>
      <c r="D34" s="23"/>
      <c r="E34" s="23"/>
      <c r="F34" s="23"/>
      <c r="G34" s="23"/>
      <c r="H34" s="23"/>
      <c r="I34" s="20"/>
      <c r="J34" s="19"/>
      <c r="K34" s="20"/>
      <c r="L34" s="20"/>
      <c r="M34" s="20"/>
      <c r="N34" s="21"/>
      <c r="O34" s="19"/>
      <c r="P34" s="1"/>
      <c r="Q34" s="1"/>
      <c r="R34" s="1"/>
    </row>
    <row r="35" spans="1:18" x14ac:dyDescent="0.35">
      <c r="A35" s="28" t="s">
        <v>334</v>
      </c>
      <c r="B35" s="28" t="s">
        <v>339</v>
      </c>
      <c r="C35" s="19">
        <v>275</v>
      </c>
      <c r="D35" s="23"/>
      <c r="E35" s="23"/>
      <c r="F35" s="23"/>
      <c r="G35" s="23"/>
      <c r="H35" s="23"/>
      <c r="I35" s="20"/>
      <c r="J35" s="19"/>
      <c r="K35" s="20"/>
      <c r="L35" s="20"/>
      <c r="M35" s="20"/>
      <c r="N35" s="21"/>
      <c r="O35" s="19"/>
      <c r="P35" s="1"/>
      <c r="Q35" s="1"/>
      <c r="R35" s="1"/>
    </row>
    <row r="36" spans="1:18" x14ac:dyDescent="0.35">
      <c r="A36" s="28" t="s">
        <v>598</v>
      </c>
      <c r="B36" s="28" t="s">
        <v>599</v>
      </c>
      <c r="C36" s="19">
        <v>350</v>
      </c>
      <c r="D36" s="23"/>
      <c r="E36" s="23"/>
      <c r="F36" s="23"/>
      <c r="G36" s="23"/>
      <c r="H36" s="23"/>
      <c r="I36" s="20"/>
      <c r="J36" s="19"/>
      <c r="K36" s="20"/>
      <c r="L36" s="20"/>
      <c r="M36" s="20"/>
      <c r="N36" s="21"/>
      <c r="O36" s="19"/>
      <c r="P36" s="1"/>
      <c r="Q36" s="1"/>
      <c r="R36" s="1"/>
    </row>
    <row r="37" spans="1:18" x14ac:dyDescent="0.35">
      <c r="A37" s="28" t="s">
        <v>335</v>
      </c>
      <c r="B37" s="28" t="s">
        <v>338</v>
      </c>
      <c r="C37" s="19">
        <v>250</v>
      </c>
      <c r="D37" s="23"/>
      <c r="E37" s="23"/>
      <c r="F37" s="23"/>
      <c r="G37" s="23"/>
      <c r="H37" s="23"/>
      <c r="I37" s="20"/>
      <c r="J37" s="19"/>
      <c r="K37" s="20"/>
      <c r="L37" s="20"/>
      <c r="M37" s="20"/>
      <c r="N37" s="21"/>
      <c r="O37" s="19"/>
      <c r="P37" s="1"/>
      <c r="Q37" s="1"/>
      <c r="R37" s="1"/>
    </row>
    <row r="38" spans="1:18" x14ac:dyDescent="0.35">
      <c r="A38" s="28" t="s">
        <v>336</v>
      </c>
      <c r="B38" s="28" t="s">
        <v>337</v>
      </c>
      <c r="C38" s="19">
        <v>235</v>
      </c>
      <c r="D38" s="23"/>
      <c r="E38" s="23"/>
      <c r="F38" s="23"/>
      <c r="G38" s="23"/>
      <c r="H38" s="23"/>
      <c r="I38" s="20"/>
      <c r="J38" s="19"/>
      <c r="K38" s="20"/>
      <c r="L38" s="20"/>
      <c r="M38" s="20"/>
      <c r="N38" s="21"/>
      <c r="O38" s="19"/>
      <c r="P38" s="1"/>
      <c r="Q38" s="1"/>
      <c r="R38" s="1"/>
    </row>
    <row r="39" spans="1:18" x14ac:dyDescent="0.35">
      <c r="A39" s="28" t="s">
        <v>600</v>
      </c>
      <c r="B39" s="28" t="s">
        <v>601</v>
      </c>
      <c r="C39" s="19">
        <v>122.5</v>
      </c>
      <c r="D39" s="23"/>
      <c r="E39" s="23"/>
      <c r="F39" s="23"/>
      <c r="G39" s="23"/>
      <c r="H39" s="23"/>
      <c r="I39" s="20"/>
      <c r="J39" s="19"/>
      <c r="K39" s="20"/>
      <c r="L39" s="20"/>
      <c r="M39" s="20"/>
      <c r="N39" s="21"/>
      <c r="O39" s="19"/>
      <c r="P39" s="1"/>
      <c r="Q39" s="1"/>
      <c r="R39" s="1"/>
    </row>
    <row r="40" spans="1:18" x14ac:dyDescent="0.35">
      <c r="A40" s="17" t="s">
        <v>596</v>
      </c>
      <c r="B40" s="7" t="s">
        <v>38</v>
      </c>
      <c r="C40" s="19">
        <v>71</v>
      </c>
      <c r="D40" s="23"/>
      <c r="E40" s="23"/>
      <c r="F40" s="23"/>
      <c r="G40" s="23"/>
      <c r="H40" s="23"/>
      <c r="I40" s="20">
        <v>240</v>
      </c>
      <c r="J40" s="19"/>
      <c r="K40" s="20"/>
      <c r="L40" s="20"/>
      <c r="M40" s="20"/>
      <c r="N40" s="21">
        <f t="shared" si="0"/>
        <v>0</v>
      </c>
      <c r="O40" s="19"/>
      <c r="P40" s="1"/>
      <c r="Q40" s="1"/>
      <c r="R40" s="1"/>
    </row>
    <row r="41" spans="1:18" x14ac:dyDescent="0.35">
      <c r="A41" s="28" t="s">
        <v>525</v>
      </c>
      <c r="B41" s="28" t="s">
        <v>526</v>
      </c>
      <c r="C41" s="19">
        <v>82.5</v>
      </c>
      <c r="D41" s="23"/>
      <c r="E41" s="23"/>
      <c r="F41" s="23"/>
      <c r="G41" s="23"/>
      <c r="H41" s="23"/>
      <c r="I41" s="20"/>
      <c r="J41" s="19"/>
      <c r="K41" s="20"/>
      <c r="L41" s="20"/>
      <c r="M41" s="20"/>
      <c r="N41" s="21"/>
      <c r="O41" s="19"/>
      <c r="P41" s="1"/>
      <c r="Q41" s="1"/>
      <c r="R41" s="1"/>
    </row>
    <row r="42" spans="1:18" x14ac:dyDescent="0.35">
      <c r="A42" s="28" t="s">
        <v>341</v>
      </c>
      <c r="B42" s="28" t="s">
        <v>342</v>
      </c>
      <c r="C42" s="19">
        <v>60.5</v>
      </c>
      <c r="D42" s="23"/>
      <c r="E42" s="23"/>
      <c r="F42" s="23"/>
      <c r="G42" s="23"/>
      <c r="H42" s="23"/>
      <c r="I42" s="20"/>
      <c r="J42" s="19"/>
      <c r="K42" s="20"/>
      <c r="L42" s="20"/>
      <c r="M42" s="20"/>
      <c r="N42" s="21"/>
      <c r="O42" s="19"/>
      <c r="P42" s="1"/>
      <c r="Q42" s="1"/>
      <c r="R42" s="1"/>
    </row>
    <row r="43" spans="1:18" x14ac:dyDescent="0.35">
      <c r="A43" s="28" t="s">
        <v>343</v>
      </c>
      <c r="B43" s="28" t="s">
        <v>344</v>
      </c>
      <c r="C43" s="19">
        <v>55</v>
      </c>
      <c r="D43" s="23"/>
      <c r="E43" s="23"/>
      <c r="F43" s="23"/>
      <c r="G43" s="23"/>
      <c r="H43" s="23"/>
      <c r="I43" s="20"/>
      <c r="J43" s="19"/>
      <c r="K43" s="20"/>
      <c r="L43" s="20"/>
      <c r="M43" s="20"/>
      <c r="N43" s="21"/>
      <c r="O43" s="19"/>
      <c r="P43" s="1"/>
      <c r="Q43" s="1"/>
      <c r="R43" s="1"/>
    </row>
    <row r="44" spans="1:18" x14ac:dyDescent="0.35">
      <c r="A44" s="17" t="s">
        <v>39</v>
      </c>
      <c r="B44" s="7" t="s">
        <v>40</v>
      </c>
      <c r="C44" s="19">
        <v>14.5</v>
      </c>
      <c r="D44" s="23"/>
      <c r="E44" s="23"/>
      <c r="F44" s="23"/>
      <c r="G44" s="23"/>
      <c r="H44" s="23"/>
      <c r="I44" s="20">
        <v>2400</v>
      </c>
      <c r="J44" s="19"/>
      <c r="K44" s="20">
        <v>26</v>
      </c>
      <c r="L44" s="20">
        <v>26</v>
      </c>
      <c r="M44" s="20">
        <v>16</v>
      </c>
      <c r="N44" s="21">
        <f t="shared" si="0"/>
        <v>1.0815999999999999E-2</v>
      </c>
      <c r="O44" s="19"/>
      <c r="P44" s="1"/>
      <c r="Q44" s="1"/>
      <c r="R44" s="1"/>
    </row>
    <row r="45" spans="1:18" x14ac:dyDescent="0.35">
      <c r="A45" s="17" t="s">
        <v>41</v>
      </c>
      <c r="B45" s="7" t="s">
        <v>42</v>
      </c>
      <c r="C45" s="19">
        <v>4.8</v>
      </c>
      <c r="D45" s="23"/>
      <c r="E45" s="23"/>
      <c r="F45" s="23"/>
      <c r="G45" s="23"/>
      <c r="H45" s="23"/>
      <c r="I45" s="20">
        <v>2400</v>
      </c>
      <c r="J45" s="19"/>
      <c r="K45" s="20">
        <v>26</v>
      </c>
      <c r="L45" s="20">
        <v>26</v>
      </c>
      <c r="M45" s="20">
        <v>16</v>
      </c>
      <c r="N45" s="21">
        <f t="shared" si="0"/>
        <v>1.0815999999999999E-2</v>
      </c>
      <c r="O45" s="19"/>
      <c r="P45" s="1"/>
      <c r="Q45" s="1"/>
      <c r="R45" s="1"/>
    </row>
    <row r="46" spans="1:18" x14ac:dyDescent="0.35">
      <c r="A46" s="26" t="s">
        <v>331</v>
      </c>
      <c r="B46" s="26" t="s">
        <v>332</v>
      </c>
      <c r="C46" s="19">
        <v>3.8</v>
      </c>
      <c r="D46" s="23"/>
      <c r="E46" s="23"/>
      <c r="F46" s="23"/>
      <c r="G46" s="23"/>
      <c r="H46" s="23"/>
      <c r="I46" s="20"/>
      <c r="J46" s="19"/>
      <c r="K46" s="20"/>
      <c r="L46" s="20"/>
      <c r="M46" s="20"/>
      <c r="N46" s="21"/>
      <c r="O46" s="19"/>
      <c r="P46" s="1"/>
      <c r="Q46" s="1"/>
      <c r="R46" s="1"/>
    </row>
    <row r="47" spans="1:18" x14ac:dyDescent="0.35">
      <c r="A47" s="17" t="s">
        <v>43</v>
      </c>
      <c r="B47" s="7" t="s">
        <v>44</v>
      </c>
      <c r="C47" s="19">
        <v>89.5</v>
      </c>
      <c r="D47" s="23"/>
      <c r="E47" s="23"/>
      <c r="F47" s="23"/>
      <c r="G47" s="23"/>
      <c r="H47" s="23"/>
      <c r="I47" s="20">
        <v>25</v>
      </c>
      <c r="J47" s="19"/>
      <c r="K47" s="20">
        <v>24</v>
      </c>
      <c r="L47" s="20">
        <v>12</v>
      </c>
      <c r="M47" s="20">
        <v>8</v>
      </c>
      <c r="N47" s="21">
        <f t="shared" si="0"/>
        <v>2.3040000000000001E-3</v>
      </c>
      <c r="O47" s="19"/>
      <c r="P47" s="1"/>
      <c r="Q47" s="1"/>
      <c r="R47" s="1"/>
    </row>
    <row r="48" spans="1:18" x14ac:dyDescent="0.35">
      <c r="A48" s="17" t="s">
        <v>45</v>
      </c>
      <c r="B48" s="7" t="s">
        <v>46</v>
      </c>
      <c r="C48" s="19">
        <v>123</v>
      </c>
      <c r="D48" s="23"/>
      <c r="E48" s="23"/>
      <c r="F48" s="23"/>
      <c r="G48" s="23"/>
      <c r="H48" s="23"/>
      <c r="I48" s="20">
        <v>100</v>
      </c>
      <c r="J48" s="19"/>
      <c r="K48" s="20">
        <v>26</v>
      </c>
      <c r="L48" s="20">
        <v>26</v>
      </c>
      <c r="M48" s="20">
        <v>16</v>
      </c>
      <c r="N48" s="21">
        <f t="shared" si="0"/>
        <v>1.0815999999999999E-2</v>
      </c>
      <c r="O48" s="19"/>
      <c r="P48" s="1"/>
      <c r="Q48" s="1"/>
      <c r="R48" s="1"/>
    </row>
    <row r="49" spans="1:18" x14ac:dyDescent="0.35">
      <c r="A49" s="17" t="s">
        <v>47</v>
      </c>
      <c r="B49" s="7" t="s">
        <v>48</v>
      </c>
      <c r="C49" s="19">
        <v>14.5</v>
      </c>
      <c r="D49" s="23"/>
      <c r="E49" s="23"/>
      <c r="F49" s="23"/>
      <c r="G49" s="23"/>
      <c r="H49" s="23"/>
      <c r="I49" s="20">
        <v>400</v>
      </c>
      <c r="J49" s="19"/>
      <c r="K49" s="20"/>
      <c r="L49" s="20"/>
      <c r="M49" s="20"/>
      <c r="N49" s="21">
        <f t="shared" si="0"/>
        <v>0</v>
      </c>
      <c r="O49" s="19"/>
      <c r="P49" s="1"/>
      <c r="Q49" s="1"/>
      <c r="R49" s="1"/>
    </row>
    <row r="50" spans="1:18" x14ac:dyDescent="0.35">
      <c r="A50" s="17" t="s">
        <v>49</v>
      </c>
      <c r="B50" s="7" t="s">
        <v>50</v>
      </c>
      <c r="C50" s="19">
        <v>5</v>
      </c>
      <c r="D50" s="23"/>
      <c r="E50" s="23"/>
      <c r="F50" s="23"/>
      <c r="G50" s="23"/>
      <c r="H50" s="23"/>
      <c r="I50" s="20">
        <v>6000</v>
      </c>
      <c r="J50" s="19"/>
      <c r="K50" s="20">
        <v>29</v>
      </c>
      <c r="L50" s="20">
        <v>25</v>
      </c>
      <c r="M50" s="20">
        <v>16</v>
      </c>
      <c r="N50" s="21">
        <f t="shared" si="0"/>
        <v>1.1599999999999999E-2</v>
      </c>
      <c r="O50" s="19"/>
      <c r="P50" s="1"/>
      <c r="Q50" s="1"/>
      <c r="R50" s="1"/>
    </row>
    <row r="51" spans="1:18" x14ac:dyDescent="0.35">
      <c r="A51" s="17" t="s">
        <v>51</v>
      </c>
      <c r="B51" s="7" t="s">
        <v>52</v>
      </c>
      <c r="C51" s="19">
        <v>6</v>
      </c>
      <c r="D51" s="23"/>
      <c r="E51" s="23"/>
      <c r="F51" s="23"/>
      <c r="G51" s="23"/>
      <c r="H51" s="23"/>
      <c r="I51" s="20"/>
      <c r="J51" s="19"/>
      <c r="K51" s="20"/>
      <c r="L51" s="20"/>
      <c r="M51" s="20"/>
      <c r="N51" s="21">
        <f t="shared" si="0"/>
        <v>0</v>
      </c>
      <c r="O51" s="19"/>
      <c r="P51" s="1"/>
      <c r="Q51" s="1"/>
      <c r="R51" s="1"/>
    </row>
    <row r="52" spans="1:18" x14ac:dyDescent="0.35">
      <c r="A52" s="17" t="s">
        <v>53</v>
      </c>
      <c r="B52" s="7" t="s">
        <v>54</v>
      </c>
      <c r="C52" s="19">
        <v>6</v>
      </c>
      <c r="D52" s="23"/>
      <c r="E52" s="23"/>
      <c r="F52" s="23"/>
      <c r="G52" s="23"/>
      <c r="H52" s="23"/>
      <c r="I52" s="20">
        <v>1300</v>
      </c>
      <c r="J52" s="19"/>
      <c r="K52" s="20">
        <v>28</v>
      </c>
      <c r="L52" s="20">
        <v>25</v>
      </c>
      <c r="M52" s="20">
        <v>20</v>
      </c>
      <c r="N52" s="21">
        <f t="shared" si="0"/>
        <v>1.4000000000000002E-2</v>
      </c>
      <c r="O52" s="19"/>
      <c r="P52" s="1"/>
      <c r="Q52" s="1"/>
      <c r="R52" s="1"/>
    </row>
    <row r="53" spans="1:18" x14ac:dyDescent="0.35">
      <c r="A53" s="17" t="s">
        <v>55</v>
      </c>
      <c r="B53" s="7" t="s">
        <v>56</v>
      </c>
      <c r="C53" s="19">
        <v>6</v>
      </c>
      <c r="D53" s="23"/>
      <c r="E53" s="23"/>
      <c r="F53" s="23"/>
      <c r="G53" s="23"/>
      <c r="H53" s="23"/>
      <c r="I53" s="20"/>
      <c r="J53" s="19"/>
      <c r="K53" s="20">
        <v>27</v>
      </c>
      <c r="L53" s="20">
        <v>24</v>
      </c>
      <c r="M53" s="20">
        <v>16</v>
      </c>
      <c r="N53" s="21">
        <f t="shared" si="0"/>
        <v>1.0368000000000002E-2</v>
      </c>
      <c r="O53" s="19"/>
      <c r="P53" s="1"/>
      <c r="Q53" s="1"/>
      <c r="R53" s="1"/>
    </row>
    <row r="54" spans="1:18" x14ac:dyDescent="0.35">
      <c r="A54" s="17" t="s">
        <v>57</v>
      </c>
      <c r="B54" s="7" t="s">
        <v>58</v>
      </c>
      <c r="C54" s="19">
        <v>8.5</v>
      </c>
      <c r="D54" s="23"/>
      <c r="E54" s="23"/>
      <c r="F54" s="23"/>
      <c r="G54" s="23"/>
      <c r="H54" s="23"/>
      <c r="I54" s="20"/>
      <c r="J54" s="19"/>
      <c r="K54" s="20">
        <v>27</v>
      </c>
      <c r="L54" s="20">
        <v>24</v>
      </c>
      <c r="M54" s="20">
        <v>16</v>
      </c>
      <c r="N54" s="21">
        <f t="shared" si="0"/>
        <v>1.0368000000000002E-2</v>
      </c>
      <c r="O54" s="19"/>
      <c r="P54" s="1"/>
      <c r="Q54" s="1"/>
      <c r="R54" s="1"/>
    </row>
    <row r="55" spans="1:18" x14ac:dyDescent="0.35">
      <c r="A55" s="17" t="s">
        <v>59</v>
      </c>
      <c r="B55" s="7" t="s">
        <v>60</v>
      </c>
      <c r="C55" s="19">
        <v>9</v>
      </c>
      <c r="D55" s="23"/>
      <c r="E55" s="23"/>
      <c r="F55" s="23"/>
      <c r="G55" s="23"/>
      <c r="H55" s="23"/>
      <c r="I55" s="20"/>
      <c r="J55" s="19"/>
      <c r="K55" s="20">
        <v>27</v>
      </c>
      <c r="L55" s="20">
        <v>24</v>
      </c>
      <c r="M55" s="20">
        <v>16</v>
      </c>
      <c r="N55" s="21">
        <f t="shared" si="0"/>
        <v>1.0368000000000002E-2</v>
      </c>
      <c r="O55" s="19"/>
      <c r="P55" s="1"/>
      <c r="Q55" s="1"/>
      <c r="R55" s="1"/>
    </row>
    <row r="56" spans="1:18" x14ac:dyDescent="0.35">
      <c r="A56" s="17" t="s">
        <v>61</v>
      </c>
      <c r="B56" s="7" t="s">
        <v>62</v>
      </c>
      <c r="C56" s="19"/>
      <c r="D56" s="23"/>
      <c r="E56" s="23"/>
      <c r="F56" s="23"/>
      <c r="G56" s="23"/>
      <c r="H56" s="23"/>
      <c r="I56" s="20"/>
      <c r="J56" s="19"/>
      <c r="K56" s="20"/>
      <c r="L56" s="20"/>
      <c r="M56" s="20"/>
      <c r="N56" s="21">
        <f t="shared" si="0"/>
        <v>0</v>
      </c>
      <c r="O56" s="19"/>
      <c r="P56" s="1"/>
      <c r="Q56" s="1"/>
      <c r="R56" s="1"/>
    </row>
    <row r="57" spans="1:18" x14ac:dyDescent="0.35">
      <c r="A57" s="17" t="s">
        <v>63</v>
      </c>
      <c r="B57" s="7" t="s">
        <v>64</v>
      </c>
      <c r="C57" s="19">
        <v>11.5</v>
      </c>
      <c r="D57" s="23"/>
      <c r="E57" s="23"/>
      <c r="F57" s="23"/>
      <c r="G57" s="23"/>
      <c r="H57" s="23"/>
      <c r="I57" s="20"/>
      <c r="J57" s="19"/>
      <c r="K57" s="20">
        <v>27</v>
      </c>
      <c r="L57" s="20">
        <v>24</v>
      </c>
      <c r="M57" s="20">
        <v>16</v>
      </c>
      <c r="N57" s="21">
        <f t="shared" si="0"/>
        <v>1.0368000000000002E-2</v>
      </c>
      <c r="O57" s="19"/>
      <c r="P57" s="1"/>
      <c r="Q57" s="1"/>
      <c r="R57" s="1"/>
    </row>
    <row r="58" spans="1:18" x14ac:dyDescent="0.35">
      <c r="A58" s="17" t="s">
        <v>65</v>
      </c>
      <c r="B58" s="7" t="s">
        <v>66</v>
      </c>
      <c r="C58" s="19"/>
      <c r="D58" s="23"/>
      <c r="E58" s="23"/>
      <c r="F58" s="23"/>
      <c r="G58" s="23"/>
      <c r="H58" s="23"/>
      <c r="I58" s="20"/>
      <c r="J58" s="19"/>
      <c r="K58" s="20"/>
      <c r="L58" s="20"/>
      <c r="M58" s="20"/>
      <c r="N58" s="21">
        <f t="shared" si="0"/>
        <v>0</v>
      </c>
      <c r="O58" s="19"/>
      <c r="P58" s="1"/>
      <c r="Q58" s="1"/>
      <c r="R58" s="1"/>
    </row>
    <row r="59" spans="1:18" x14ac:dyDescent="0.35">
      <c r="A59" s="17" t="s">
        <v>67</v>
      </c>
      <c r="B59" s="7" t="s">
        <v>68</v>
      </c>
      <c r="C59" s="19">
        <v>12</v>
      </c>
      <c r="D59" s="23"/>
      <c r="E59" s="23"/>
      <c r="F59" s="23"/>
      <c r="G59" s="23"/>
      <c r="H59" s="23"/>
      <c r="I59" s="20"/>
      <c r="J59" s="19"/>
      <c r="K59" s="20">
        <v>27</v>
      </c>
      <c r="L59" s="20">
        <v>24</v>
      </c>
      <c r="M59" s="20">
        <v>16</v>
      </c>
      <c r="N59" s="21">
        <f t="shared" si="0"/>
        <v>1.0368000000000002E-2</v>
      </c>
      <c r="O59" s="19"/>
      <c r="P59" s="1"/>
      <c r="Q59" s="1"/>
      <c r="R59" s="1"/>
    </row>
    <row r="60" spans="1:18" x14ac:dyDescent="0.35">
      <c r="A60" s="17" t="s">
        <v>69</v>
      </c>
      <c r="B60" s="7" t="s">
        <v>70</v>
      </c>
      <c r="C60" s="19">
        <v>3.5</v>
      </c>
      <c r="D60" s="23"/>
      <c r="E60" s="23"/>
      <c r="F60" s="23"/>
      <c r="G60" s="23"/>
      <c r="H60" s="23"/>
      <c r="I60" s="20" t="s">
        <v>317</v>
      </c>
      <c r="J60" s="19"/>
      <c r="K60" s="20"/>
      <c r="L60" s="20"/>
      <c r="M60" s="20"/>
      <c r="N60" s="21">
        <f t="shared" si="0"/>
        <v>0</v>
      </c>
      <c r="O60" s="19"/>
      <c r="P60" s="1"/>
      <c r="Q60" s="1"/>
      <c r="R60" s="1"/>
    </row>
    <row r="61" spans="1:18" x14ac:dyDescent="0.35">
      <c r="A61" s="17" t="s">
        <v>71</v>
      </c>
      <c r="B61" s="7" t="s">
        <v>72</v>
      </c>
      <c r="C61" s="19">
        <v>0.98</v>
      </c>
      <c r="D61" s="23"/>
      <c r="E61" s="23"/>
      <c r="F61" s="23"/>
      <c r="G61" s="23"/>
      <c r="H61" s="23"/>
      <c r="I61" s="20">
        <v>17000</v>
      </c>
      <c r="J61" s="19"/>
      <c r="K61" s="20">
        <v>26</v>
      </c>
      <c r="L61" s="20">
        <v>26</v>
      </c>
      <c r="M61" s="20">
        <v>16</v>
      </c>
      <c r="N61" s="21">
        <f t="shared" si="0"/>
        <v>1.0815999999999999E-2</v>
      </c>
      <c r="O61" s="19"/>
      <c r="P61" s="1"/>
      <c r="Q61" s="1"/>
      <c r="R61" s="1"/>
    </row>
    <row r="62" spans="1:18" x14ac:dyDescent="0.35">
      <c r="A62" s="17" t="s">
        <v>533</v>
      </c>
      <c r="B62" s="7" t="s">
        <v>536</v>
      </c>
      <c r="C62" s="19">
        <v>645.5</v>
      </c>
      <c r="D62" s="23"/>
      <c r="E62" s="23"/>
      <c r="F62" s="23"/>
      <c r="G62" s="23"/>
      <c r="H62" s="23"/>
      <c r="I62" s="20"/>
      <c r="J62" s="19"/>
      <c r="K62" s="20"/>
      <c r="L62" s="20"/>
      <c r="M62" s="20"/>
      <c r="N62" s="21">
        <f t="shared" si="0"/>
        <v>0</v>
      </c>
      <c r="O62" s="19"/>
      <c r="P62" s="1"/>
      <c r="Q62" s="1"/>
      <c r="R62" s="1"/>
    </row>
    <row r="63" spans="1:18" x14ac:dyDescent="0.35">
      <c r="A63" s="17" t="s">
        <v>534</v>
      </c>
      <c r="B63" s="7" t="s">
        <v>535</v>
      </c>
      <c r="C63" s="19">
        <v>111.5</v>
      </c>
      <c r="D63" s="23"/>
      <c r="E63" s="23"/>
      <c r="F63" s="23"/>
      <c r="G63" s="23"/>
      <c r="H63" s="23"/>
      <c r="I63" s="20"/>
      <c r="J63" s="19"/>
      <c r="K63" s="20"/>
      <c r="L63" s="20"/>
      <c r="M63" s="20"/>
      <c r="N63" s="21"/>
      <c r="O63" s="19"/>
      <c r="P63" s="1"/>
      <c r="Q63" s="1"/>
      <c r="R63" s="1"/>
    </row>
    <row r="64" spans="1:18" x14ac:dyDescent="0.35">
      <c r="A64" s="17" t="s">
        <v>73</v>
      </c>
      <c r="B64" s="7" t="s">
        <v>74</v>
      </c>
      <c r="C64" s="19">
        <v>15</v>
      </c>
      <c r="D64" s="23"/>
      <c r="E64" s="23"/>
      <c r="F64" s="23"/>
      <c r="G64" s="23"/>
      <c r="H64" s="23"/>
      <c r="I64" s="20"/>
      <c r="J64" s="19"/>
      <c r="K64" s="20"/>
      <c r="L64" s="20"/>
      <c r="M64" s="20"/>
      <c r="N64" s="21">
        <f t="shared" si="0"/>
        <v>0</v>
      </c>
      <c r="O64" s="19"/>
      <c r="P64" s="1"/>
      <c r="Q64" s="1"/>
      <c r="R64" s="1"/>
    </row>
    <row r="65" spans="1:18" x14ac:dyDescent="0.35">
      <c r="A65" s="17" t="s">
        <v>75</v>
      </c>
      <c r="B65" s="7" t="s">
        <v>76</v>
      </c>
      <c r="C65" s="19">
        <v>81</v>
      </c>
      <c r="D65" s="23"/>
      <c r="E65" s="23"/>
      <c r="F65" s="23"/>
      <c r="G65" s="23"/>
      <c r="H65" s="23"/>
      <c r="I65" s="20">
        <v>320</v>
      </c>
      <c r="J65" s="19"/>
      <c r="K65" s="20">
        <v>55</v>
      </c>
      <c r="L65" s="20">
        <v>22</v>
      </c>
      <c r="M65" s="20">
        <v>22</v>
      </c>
      <c r="N65" s="21">
        <f t="shared" si="0"/>
        <v>2.6620000000000005E-2</v>
      </c>
      <c r="O65" s="19"/>
      <c r="P65" s="1"/>
      <c r="Q65" s="1"/>
      <c r="R65" s="1"/>
    </row>
    <row r="66" spans="1:18" x14ac:dyDescent="0.35">
      <c r="A66" s="17" t="s">
        <v>77</v>
      </c>
      <c r="B66" s="7" t="s">
        <v>78</v>
      </c>
      <c r="C66" s="19"/>
      <c r="D66" s="23"/>
      <c r="E66" s="23"/>
      <c r="F66" s="23"/>
      <c r="G66" s="23"/>
      <c r="H66" s="23"/>
      <c r="I66" s="20"/>
      <c r="J66" s="19"/>
      <c r="K66" s="20"/>
      <c r="L66" s="20"/>
      <c r="M66" s="20"/>
      <c r="N66" s="21">
        <f t="shared" si="0"/>
        <v>0</v>
      </c>
      <c r="O66" s="19"/>
      <c r="P66" s="1"/>
      <c r="Q66" s="1"/>
      <c r="R66" s="1"/>
    </row>
    <row r="67" spans="1:18" x14ac:dyDescent="0.35">
      <c r="A67" s="17" t="s">
        <v>79</v>
      </c>
      <c r="B67" s="7" t="s">
        <v>80</v>
      </c>
      <c r="C67" s="19"/>
      <c r="D67" s="23"/>
      <c r="E67" s="23"/>
      <c r="F67" s="23"/>
      <c r="G67" s="23"/>
      <c r="H67" s="23"/>
      <c r="I67" s="20"/>
      <c r="J67" s="19"/>
      <c r="K67" s="20"/>
      <c r="L67" s="20"/>
      <c r="M67" s="20"/>
      <c r="N67" s="21">
        <f t="shared" si="0"/>
        <v>0</v>
      </c>
      <c r="O67" s="19"/>
      <c r="P67" s="1"/>
      <c r="Q67" s="1"/>
      <c r="R67" s="1"/>
    </row>
    <row r="68" spans="1:18" x14ac:dyDescent="0.35">
      <c r="A68" s="17" t="s">
        <v>81</v>
      </c>
      <c r="B68" s="7" t="s">
        <v>82</v>
      </c>
      <c r="C68" s="19"/>
      <c r="D68" s="23"/>
      <c r="E68" s="23"/>
      <c r="F68" s="23"/>
      <c r="G68" s="23"/>
      <c r="H68" s="23"/>
      <c r="I68" s="20"/>
      <c r="J68" s="19"/>
      <c r="K68" s="20"/>
      <c r="L68" s="20"/>
      <c r="M68" s="20"/>
      <c r="N68" s="21">
        <f t="shared" si="0"/>
        <v>0</v>
      </c>
      <c r="O68" s="19"/>
      <c r="P68" s="1"/>
      <c r="Q68" s="1"/>
      <c r="R68" s="1"/>
    </row>
    <row r="69" spans="1:18" x14ac:dyDescent="0.35">
      <c r="A69" s="17" t="s">
        <v>83</v>
      </c>
      <c r="B69" s="7" t="s">
        <v>84</v>
      </c>
      <c r="C69" s="19">
        <v>66</v>
      </c>
      <c r="D69" s="23"/>
      <c r="E69" s="23"/>
      <c r="F69" s="23"/>
      <c r="G69" s="23"/>
      <c r="H69" s="23"/>
      <c r="I69" s="20"/>
      <c r="J69" s="19"/>
      <c r="K69" s="20">
        <v>55</v>
      </c>
      <c r="L69" s="20">
        <v>22</v>
      </c>
      <c r="M69" s="20">
        <v>22</v>
      </c>
      <c r="N69" s="21">
        <f t="shared" si="0"/>
        <v>2.6620000000000005E-2</v>
      </c>
      <c r="O69" s="19"/>
      <c r="P69" s="1"/>
      <c r="Q69" s="1"/>
      <c r="R69" s="1"/>
    </row>
    <row r="70" spans="1:18" x14ac:dyDescent="0.35">
      <c r="A70" s="17" t="s">
        <v>85</v>
      </c>
      <c r="B70" s="7" t="s">
        <v>86</v>
      </c>
      <c r="C70" s="19">
        <v>66</v>
      </c>
      <c r="D70" s="23"/>
      <c r="E70" s="23"/>
      <c r="F70" s="23"/>
      <c r="G70" s="23"/>
      <c r="H70" s="23"/>
      <c r="I70" s="20"/>
      <c r="J70" s="19"/>
      <c r="K70" s="20">
        <v>55</v>
      </c>
      <c r="L70" s="20">
        <v>22</v>
      </c>
      <c r="M70" s="20">
        <v>22</v>
      </c>
      <c r="N70" s="21">
        <f t="shared" si="0"/>
        <v>2.6620000000000005E-2</v>
      </c>
      <c r="O70" s="19"/>
      <c r="P70" s="1"/>
      <c r="Q70" s="1"/>
      <c r="R70" s="1"/>
    </row>
    <row r="71" spans="1:18" x14ac:dyDescent="0.35">
      <c r="A71" s="17" t="s">
        <v>87</v>
      </c>
      <c r="B71" s="7" t="s">
        <v>88</v>
      </c>
      <c r="C71" s="19">
        <v>103</v>
      </c>
      <c r="D71" s="23"/>
      <c r="E71" s="23"/>
      <c r="F71" s="23"/>
      <c r="G71" s="23"/>
      <c r="H71" s="23"/>
      <c r="I71" s="20">
        <v>20</v>
      </c>
      <c r="J71" s="19"/>
      <c r="K71" s="20">
        <v>55</v>
      </c>
      <c r="L71" s="20">
        <v>22</v>
      </c>
      <c r="M71" s="20">
        <v>22</v>
      </c>
      <c r="N71" s="21">
        <f t="shared" si="0"/>
        <v>2.6620000000000005E-2</v>
      </c>
      <c r="O71" s="19">
        <f>SUM(I71*C71*90/1000)</f>
        <v>185.4</v>
      </c>
      <c r="P71" s="1"/>
      <c r="Q71" s="1"/>
      <c r="R71" s="1"/>
    </row>
    <row r="72" spans="1:18" x14ac:dyDescent="0.35">
      <c r="A72" s="17" t="s">
        <v>89</v>
      </c>
      <c r="B72" s="7" t="s">
        <v>90</v>
      </c>
      <c r="C72" s="19">
        <v>558.5</v>
      </c>
      <c r="D72" s="23"/>
      <c r="E72" s="23"/>
      <c r="F72" s="23"/>
      <c r="G72" s="23"/>
      <c r="H72" s="23"/>
      <c r="I72" s="20">
        <v>20</v>
      </c>
      <c r="J72" s="19"/>
      <c r="K72" s="20">
        <v>55</v>
      </c>
      <c r="L72" s="20">
        <v>22</v>
      </c>
      <c r="M72" s="20">
        <v>22</v>
      </c>
      <c r="N72" s="21">
        <f t="shared" si="0"/>
        <v>2.6620000000000005E-2</v>
      </c>
      <c r="O72" s="19">
        <f t="shared" ref="O72" si="1">SUM(I72*C72*100/1000)</f>
        <v>1117</v>
      </c>
      <c r="P72" s="1"/>
      <c r="Q72" s="1"/>
      <c r="R72" s="1"/>
    </row>
    <row r="73" spans="1:18" x14ac:dyDescent="0.35">
      <c r="A73" s="17" t="s">
        <v>91</v>
      </c>
      <c r="B73" s="7" t="s">
        <v>92</v>
      </c>
      <c r="C73" s="19">
        <v>84</v>
      </c>
      <c r="D73" s="23"/>
      <c r="E73" s="23"/>
      <c r="F73" s="23"/>
      <c r="G73" s="23"/>
      <c r="H73" s="23"/>
      <c r="I73" s="20">
        <v>240</v>
      </c>
      <c r="J73" s="19"/>
      <c r="K73" s="20">
        <v>55</v>
      </c>
      <c r="L73" s="20">
        <v>22</v>
      </c>
      <c r="M73" s="20">
        <v>22</v>
      </c>
      <c r="N73" s="21">
        <f t="shared" si="0"/>
        <v>2.6620000000000005E-2</v>
      </c>
      <c r="O73" s="19">
        <f>SUM(I73*C73*100/1000)</f>
        <v>2016</v>
      </c>
      <c r="P73" s="1"/>
      <c r="Q73" s="1"/>
      <c r="R73" s="1"/>
    </row>
    <row r="74" spans="1:18" x14ac:dyDescent="0.35">
      <c r="A74" s="17" t="s">
        <v>527</v>
      </c>
      <c r="B74" s="7" t="s">
        <v>528</v>
      </c>
      <c r="C74" s="19">
        <v>350</v>
      </c>
      <c r="D74" s="23"/>
      <c r="E74" s="23"/>
      <c r="F74" s="23"/>
      <c r="G74" s="23"/>
      <c r="H74" s="23"/>
      <c r="I74" s="20"/>
      <c r="J74" s="19"/>
      <c r="K74" s="20"/>
      <c r="L74" s="20"/>
      <c r="M74" s="20"/>
      <c r="N74" s="21"/>
      <c r="O74" s="19"/>
      <c r="P74" s="1"/>
      <c r="Q74" s="1"/>
      <c r="R74" s="1"/>
    </row>
    <row r="75" spans="1:18" x14ac:dyDescent="0.35">
      <c r="A75" s="17" t="s">
        <v>93</v>
      </c>
      <c r="B75" s="7" t="s">
        <v>94</v>
      </c>
      <c r="C75" s="19">
        <v>97</v>
      </c>
      <c r="D75" s="23"/>
      <c r="E75" s="23"/>
      <c r="F75" s="23"/>
      <c r="G75" s="23"/>
      <c r="H75" s="23"/>
      <c r="I75" s="20">
        <v>200</v>
      </c>
      <c r="J75" s="19"/>
      <c r="K75" s="20">
        <v>55</v>
      </c>
      <c r="L75" s="20">
        <v>22</v>
      </c>
      <c r="M75" s="20">
        <v>22</v>
      </c>
      <c r="N75" s="21">
        <f t="shared" si="0"/>
        <v>2.6620000000000005E-2</v>
      </c>
      <c r="O75" s="19">
        <f>SUM(I75*C75*100/1000)</f>
        <v>1940</v>
      </c>
      <c r="P75" s="1"/>
      <c r="Q75" s="1"/>
      <c r="R75" s="1"/>
    </row>
    <row r="76" spans="1:18" x14ac:dyDescent="0.35">
      <c r="A76" s="17" t="s">
        <v>95</v>
      </c>
      <c r="B76" s="7" t="s">
        <v>96</v>
      </c>
      <c r="C76" s="19">
        <v>3</v>
      </c>
      <c r="D76" s="23"/>
      <c r="E76" s="23"/>
      <c r="F76" s="23"/>
      <c r="G76" s="23"/>
      <c r="H76" s="23"/>
      <c r="I76" s="20">
        <v>3000</v>
      </c>
      <c r="J76" s="19"/>
      <c r="K76" s="20">
        <v>55</v>
      </c>
      <c r="L76" s="20">
        <v>22</v>
      </c>
      <c r="M76" s="20">
        <v>22</v>
      </c>
      <c r="N76" s="21">
        <f t="shared" si="0"/>
        <v>2.6620000000000005E-2</v>
      </c>
      <c r="O76" s="19">
        <f>SUM(I76*C76*100/1000)</f>
        <v>900</v>
      </c>
      <c r="P76" s="1"/>
      <c r="Q76" s="1"/>
      <c r="R76" s="1"/>
    </row>
    <row r="77" spans="1:18" x14ac:dyDescent="0.35">
      <c r="A77" s="17" t="s">
        <v>537</v>
      </c>
      <c r="B77" s="7" t="s">
        <v>538</v>
      </c>
      <c r="C77" s="19">
        <v>40</v>
      </c>
      <c r="D77" s="23"/>
      <c r="E77" s="23"/>
      <c r="F77" s="23"/>
      <c r="G77" s="23"/>
      <c r="H77" s="23"/>
      <c r="I77" s="20"/>
      <c r="J77" s="19"/>
      <c r="K77" s="20"/>
      <c r="L77" s="20"/>
      <c r="M77" s="20"/>
      <c r="N77" s="21"/>
      <c r="O77" s="19"/>
      <c r="P77" s="1"/>
      <c r="Q77" s="1"/>
      <c r="R77" s="1"/>
    </row>
    <row r="78" spans="1:18" x14ac:dyDescent="0.35">
      <c r="A78" s="17" t="s">
        <v>97</v>
      </c>
      <c r="B78" s="7" t="s">
        <v>98</v>
      </c>
      <c r="C78" s="19">
        <v>57</v>
      </c>
      <c r="D78" s="23"/>
      <c r="E78" s="23"/>
      <c r="F78" s="23"/>
      <c r="G78" s="23"/>
      <c r="H78" s="23"/>
      <c r="I78" s="20">
        <v>240</v>
      </c>
      <c r="J78" s="19"/>
      <c r="K78" s="20">
        <v>55</v>
      </c>
      <c r="L78" s="20">
        <v>22</v>
      </c>
      <c r="M78" s="20">
        <v>22</v>
      </c>
      <c r="N78" s="21">
        <f t="shared" si="0"/>
        <v>2.6620000000000005E-2</v>
      </c>
      <c r="O78" s="19">
        <f t="shared" ref="O78:O82" si="2">SUM(I78*C78*100/1000)</f>
        <v>1368</v>
      </c>
      <c r="P78" s="1"/>
      <c r="Q78" s="1"/>
      <c r="R78" s="1"/>
    </row>
    <row r="79" spans="1:18" x14ac:dyDescent="0.35">
      <c r="A79" s="17" t="s">
        <v>529</v>
      </c>
      <c r="B79" s="7" t="s">
        <v>530</v>
      </c>
      <c r="C79" s="19">
        <v>90</v>
      </c>
      <c r="D79" s="23"/>
      <c r="E79" s="23"/>
      <c r="F79" s="23"/>
      <c r="G79" s="23"/>
      <c r="H79" s="23"/>
      <c r="I79" s="20"/>
      <c r="J79" s="19"/>
      <c r="K79" s="20"/>
      <c r="L79" s="20"/>
      <c r="M79" s="20"/>
      <c r="N79" s="21"/>
      <c r="O79" s="19"/>
      <c r="P79" s="1"/>
      <c r="Q79" s="1"/>
      <c r="R79" s="1"/>
    </row>
    <row r="80" spans="1:18" x14ac:dyDescent="0.35">
      <c r="A80" s="17" t="s">
        <v>501</v>
      </c>
      <c r="B80" s="7" t="s">
        <v>502</v>
      </c>
      <c r="C80" s="19">
        <v>50</v>
      </c>
      <c r="D80" s="23"/>
      <c r="E80" s="23"/>
      <c r="F80" s="23"/>
      <c r="G80" s="23"/>
      <c r="H80" s="23"/>
      <c r="I80" s="20"/>
      <c r="J80" s="19"/>
      <c r="K80" s="20"/>
      <c r="L80" s="20"/>
      <c r="M80" s="20"/>
      <c r="N80" s="21"/>
      <c r="O80" s="19"/>
      <c r="P80" s="1"/>
      <c r="Q80" s="1"/>
      <c r="R80" s="1"/>
    </row>
    <row r="81" spans="1:18" x14ac:dyDescent="0.35">
      <c r="A81" s="17" t="s">
        <v>99</v>
      </c>
      <c r="B81" s="7" t="s">
        <v>100</v>
      </c>
      <c r="C81" s="19">
        <v>45</v>
      </c>
      <c r="D81" s="23"/>
      <c r="E81" s="23"/>
      <c r="F81" s="23"/>
      <c r="G81" s="23"/>
      <c r="H81" s="23"/>
      <c r="I81" s="20">
        <v>350</v>
      </c>
      <c r="J81" s="19"/>
      <c r="K81" s="20">
        <v>55</v>
      </c>
      <c r="L81" s="20">
        <v>22</v>
      </c>
      <c r="M81" s="20">
        <v>22</v>
      </c>
      <c r="N81" s="21">
        <f t="shared" si="0"/>
        <v>2.6620000000000005E-2</v>
      </c>
      <c r="O81" s="19">
        <f t="shared" si="2"/>
        <v>1575</v>
      </c>
      <c r="P81" s="1"/>
      <c r="Q81" s="1"/>
      <c r="R81" s="1"/>
    </row>
    <row r="82" spans="1:18" x14ac:dyDescent="0.35">
      <c r="A82" s="17" t="s">
        <v>101</v>
      </c>
      <c r="B82" s="7" t="s">
        <v>102</v>
      </c>
      <c r="C82" s="19">
        <v>45</v>
      </c>
      <c r="D82" s="23"/>
      <c r="E82" s="23"/>
      <c r="F82" s="23"/>
      <c r="G82" s="23"/>
      <c r="H82" s="23"/>
      <c r="I82" s="20">
        <v>350</v>
      </c>
      <c r="J82" s="19"/>
      <c r="K82" s="20">
        <v>55</v>
      </c>
      <c r="L82" s="20">
        <v>22</v>
      </c>
      <c r="M82" s="20">
        <v>22</v>
      </c>
      <c r="N82" s="21">
        <f t="shared" si="0"/>
        <v>2.6620000000000005E-2</v>
      </c>
      <c r="O82" s="19">
        <f t="shared" si="2"/>
        <v>1575</v>
      </c>
      <c r="P82" s="1"/>
      <c r="Q82" s="1"/>
      <c r="R82" s="1"/>
    </row>
    <row r="83" spans="1:18" x14ac:dyDescent="0.35">
      <c r="A83" s="17" t="s">
        <v>103</v>
      </c>
      <c r="B83" s="7" t="s">
        <v>104</v>
      </c>
      <c r="C83" s="19">
        <v>24.5</v>
      </c>
      <c r="D83" s="23"/>
      <c r="E83" s="23"/>
      <c r="F83" s="23"/>
      <c r="G83" s="23"/>
      <c r="H83" s="23"/>
      <c r="I83" s="20"/>
      <c r="J83" s="19"/>
      <c r="K83" s="20"/>
      <c r="L83" s="20"/>
      <c r="M83" s="20"/>
      <c r="N83" s="21">
        <f t="shared" si="0"/>
        <v>0</v>
      </c>
      <c r="O83" s="19"/>
      <c r="P83" s="1"/>
      <c r="Q83" s="1"/>
      <c r="R83" s="1"/>
    </row>
    <row r="84" spans="1:18" x14ac:dyDescent="0.35">
      <c r="A84" s="17" t="s">
        <v>105</v>
      </c>
      <c r="B84" s="7" t="s">
        <v>106</v>
      </c>
      <c r="C84" s="19">
        <v>46.46</v>
      </c>
      <c r="D84" s="23"/>
      <c r="E84" s="23"/>
      <c r="F84" s="23"/>
      <c r="G84" s="23"/>
      <c r="H84" s="23"/>
      <c r="I84" s="20">
        <v>350</v>
      </c>
      <c r="J84" s="19">
        <v>16.945</v>
      </c>
      <c r="K84" s="20">
        <v>55</v>
      </c>
      <c r="L84" s="20">
        <v>22</v>
      </c>
      <c r="M84" s="20">
        <v>22</v>
      </c>
      <c r="N84" s="21">
        <f t="shared" si="0"/>
        <v>2.6620000000000005E-2</v>
      </c>
      <c r="O84" s="19">
        <f>SUM(I84*C84*100/1000)</f>
        <v>1626.1</v>
      </c>
      <c r="P84" s="1"/>
      <c r="Q84" s="1"/>
      <c r="R84" s="1"/>
    </row>
    <row r="85" spans="1:18" x14ac:dyDescent="0.35">
      <c r="A85" s="17" t="s">
        <v>107</v>
      </c>
      <c r="B85" s="7" t="s">
        <v>108</v>
      </c>
      <c r="C85" s="19">
        <v>46.46</v>
      </c>
      <c r="D85" s="23"/>
      <c r="E85" s="23"/>
      <c r="F85" s="23"/>
      <c r="G85" s="23"/>
      <c r="H85" s="23"/>
      <c r="I85" s="20">
        <v>350</v>
      </c>
      <c r="J85" s="19">
        <v>16.945</v>
      </c>
      <c r="K85" s="20">
        <v>55</v>
      </c>
      <c r="L85" s="20">
        <v>22</v>
      </c>
      <c r="M85" s="20">
        <v>22</v>
      </c>
      <c r="N85" s="21">
        <f t="shared" si="0"/>
        <v>2.6620000000000005E-2</v>
      </c>
      <c r="O85" s="19">
        <f t="shared" ref="O85:O121" si="3">SUM(I85*C85*100/1000)</f>
        <v>1626.1</v>
      </c>
      <c r="P85" s="1"/>
      <c r="Q85" s="1"/>
      <c r="R85" s="1"/>
    </row>
    <row r="86" spans="1:18" x14ac:dyDescent="0.35">
      <c r="A86" s="17" t="s">
        <v>109</v>
      </c>
      <c r="B86" s="7" t="s">
        <v>110</v>
      </c>
      <c r="C86" s="19">
        <v>172</v>
      </c>
      <c r="D86" s="23"/>
      <c r="E86" s="23"/>
      <c r="F86" s="23"/>
      <c r="G86" s="23"/>
      <c r="H86" s="23"/>
      <c r="I86" s="20">
        <v>300</v>
      </c>
      <c r="J86" s="19"/>
      <c r="K86" s="20">
        <v>52</v>
      </c>
      <c r="L86" s="20">
        <v>35</v>
      </c>
      <c r="M86" s="20">
        <v>35</v>
      </c>
      <c r="N86" s="21">
        <f t="shared" si="0"/>
        <v>6.3700000000000007E-2</v>
      </c>
      <c r="O86" s="19">
        <f t="shared" si="3"/>
        <v>5160</v>
      </c>
      <c r="P86" s="1"/>
      <c r="Q86" s="1"/>
      <c r="R86" s="1"/>
    </row>
    <row r="87" spans="1:18" ht="15" customHeight="1" x14ac:dyDescent="0.35">
      <c r="A87" s="17" t="s">
        <v>111</v>
      </c>
      <c r="B87" s="7" t="s">
        <v>112</v>
      </c>
      <c r="C87" s="19"/>
      <c r="D87" s="23"/>
      <c r="E87" s="23"/>
      <c r="F87" s="23"/>
      <c r="G87" s="23"/>
      <c r="H87" s="23"/>
      <c r="I87" s="20"/>
      <c r="J87" s="19"/>
      <c r="K87" s="20"/>
      <c r="L87" s="20"/>
      <c r="M87" s="20"/>
      <c r="N87" s="21">
        <f t="shared" si="0"/>
        <v>0</v>
      </c>
      <c r="O87" s="19">
        <f t="shared" si="3"/>
        <v>0</v>
      </c>
      <c r="P87" s="1"/>
      <c r="Q87" s="1"/>
      <c r="R87" s="1"/>
    </row>
    <row r="88" spans="1:18" x14ac:dyDescent="0.35">
      <c r="A88" s="17" t="s">
        <v>113</v>
      </c>
      <c r="B88" s="7" t="s">
        <v>114</v>
      </c>
      <c r="C88" s="19">
        <v>2824.5</v>
      </c>
      <c r="D88" s="23"/>
      <c r="E88" s="23"/>
      <c r="F88" s="23"/>
      <c r="G88" s="23"/>
      <c r="H88" s="23"/>
      <c r="I88" s="20" t="s">
        <v>318</v>
      </c>
      <c r="J88" s="19"/>
      <c r="K88" s="20"/>
      <c r="L88" s="20"/>
      <c r="M88" s="20"/>
      <c r="N88" s="21">
        <f t="shared" si="0"/>
        <v>0</v>
      </c>
      <c r="O88" s="19" t="e">
        <f t="shared" si="3"/>
        <v>#VALUE!</v>
      </c>
      <c r="P88" s="1"/>
      <c r="Q88" s="1"/>
      <c r="R88" s="1"/>
    </row>
    <row r="89" spans="1:18" x14ac:dyDescent="0.35">
      <c r="A89" s="17" t="s">
        <v>115</v>
      </c>
      <c r="B89" s="7" t="s">
        <v>116</v>
      </c>
      <c r="C89" s="19">
        <v>3815.5</v>
      </c>
      <c r="D89" s="23"/>
      <c r="E89" s="23"/>
      <c r="F89" s="23"/>
      <c r="G89" s="23"/>
      <c r="H89" s="23"/>
      <c r="I89" s="20" t="s">
        <v>318</v>
      </c>
      <c r="J89" s="19"/>
      <c r="K89" s="20"/>
      <c r="L89" s="20"/>
      <c r="M89" s="20"/>
      <c r="N89" s="21">
        <f t="shared" si="0"/>
        <v>0</v>
      </c>
      <c r="O89" s="19" t="e">
        <f t="shared" si="3"/>
        <v>#VALUE!</v>
      </c>
      <c r="P89" s="1"/>
      <c r="Q89" s="1"/>
      <c r="R89" s="1"/>
    </row>
    <row r="90" spans="1:18" x14ac:dyDescent="0.35">
      <c r="A90" s="17" t="s">
        <v>117</v>
      </c>
      <c r="B90" s="7" t="s">
        <v>118</v>
      </c>
      <c r="C90" s="19"/>
      <c r="D90" s="23"/>
      <c r="E90" s="23"/>
      <c r="F90" s="23"/>
      <c r="G90" s="23"/>
      <c r="H90" s="23"/>
      <c r="I90" s="20"/>
      <c r="J90" s="19"/>
      <c r="K90" s="20"/>
      <c r="L90" s="20"/>
      <c r="M90" s="20"/>
      <c r="N90" s="21">
        <f t="shared" si="0"/>
        <v>0</v>
      </c>
      <c r="O90" s="19">
        <f t="shared" si="3"/>
        <v>0</v>
      </c>
      <c r="P90" s="1"/>
      <c r="Q90" s="1"/>
      <c r="R90" s="1"/>
    </row>
    <row r="91" spans="1:18" x14ac:dyDescent="0.35">
      <c r="A91" s="17" t="s">
        <v>119</v>
      </c>
      <c r="B91" s="7" t="s">
        <v>120</v>
      </c>
      <c r="C91" s="19">
        <v>114</v>
      </c>
      <c r="D91" s="23"/>
      <c r="E91" s="23"/>
      <c r="F91" s="23"/>
      <c r="G91" s="23"/>
      <c r="H91" s="23"/>
      <c r="I91" s="20">
        <v>100</v>
      </c>
      <c r="J91" s="19"/>
      <c r="K91" s="20">
        <v>24</v>
      </c>
      <c r="L91" s="20">
        <v>23</v>
      </c>
      <c r="M91" s="20">
        <v>28</v>
      </c>
      <c r="N91" s="21">
        <f t="shared" ref="N91:N154" si="4">K91/100*L91/100*M91/100</f>
        <v>1.5455999999999999E-2</v>
      </c>
      <c r="O91" s="19">
        <f t="shared" si="3"/>
        <v>1140</v>
      </c>
      <c r="P91" s="1"/>
      <c r="Q91" s="1"/>
      <c r="R91" s="1"/>
    </row>
    <row r="92" spans="1:18" x14ac:dyDescent="0.35">
      <c r="A92" s="17" t="s">
        <v>121</v>
      </c>
      <c r="B92" s="7" t="s">
        <v>122</v>
      </c>
      <c r="C92" s="19"/>
      <c r="D92" s="23"/>
      <c r="E92" s="23"/>
      <c r="F92" s="23"/>
      <c r="G92" s="23"/>
      <c r="H92" s="23"/>
      <c r="I92" s="20"/>
      <c r="J92" s="19"/>
      <c r="K92" s="20"/>
      <c r="L92" s="20"/>
      <c r="M92" s="20"/>
      <c r="N92" s="21">
        <f t="shared" si="4"/>
        <v>0</v>
      </c>
      <c r="O92" s="19">
        <f t="shared" si="3"/>
        <v>0</v>
      </c>
      <c r="P92" s="1"/>
      <c r="Q92" s="1"/>
      <c r="R92" s="1"/>
    </row>
    <row r="93" spans="1:18" x14ac:dyDescent="0.35">
      <c r="A93" s="17" t="s">
        <v>123</v>
      </c>
      <c r="B93" s="7" t="s">
        <v>124</v>
      </c>
      <c r="C93" s="19">
        <v>160</v>
      </c>
      <c r="D93" s="23"/>
      <c r="E93" s="23"/>
      <c r="F93" s="23"/>
      <c r="G93" s="23"/>
      <c r="H93" s="23"/>
      <c r="I93" s="20">
        <v>90</v>
      </c>
      <c r="J93" s="19"/>
      <c r="K93" s="20">
        <v>24</v>
      </c>
      <c r="L93" s="20">
        <v>23</v>
      </c>
      <c r="M93" s="20">
        <v>28</v>
      </c>
      <c r="N93" s="21">
        <f t="shared" si="4"/>
        <v>1.5455999999999999E-2</v>
      </c>
      <c r="O93" s="19">
        <f t="shared" si="3"/>
        <v>1440</v>
      </c>
      <c r="P93" s="1"/>
      <c r="Q93" s="1"/>
      <c r="R93" s="1"/>
    </row>
    <row r="94" spans="1:18" x14ac:dyDescent="0.35">
      <c r="A94" s="17" t="s">
        <v>125</v>
      </c>
      <c r="B94" s="7" t="s">
        <v>126</v>
      </c>
      <c r="C94" s="19">
        <v>121</v>
      </c>
      <c r="D94" s="23"/>
      <c r="E94" s="23"/>
      <c r="F94" s="23"/>
      <c r="G94" s="23"/>
      <c r="H94" s="23"/>
      <c r="I94" s="20">
        <v>90</v>
      </c>
      <c r="J94" s="19"/>
      <c r="K94" s="20">
        <v>24</v>
      </c>
      <c r="L94" s="20">
        <v>23</v>
      </c>
      <c r="M94" s="20">
        <v>28</v>
      </c>
      <c r="N94" s="21">
        <f t="shared" si="4"/>
        <v>1.5455999999999999E-2</v>
      </c>
      <c r="O94" s="19">
        <f t="shared" si="3"/>
        <v>1089</v>
      </c>
      <c r="P94" s="1"/>
      <c r="Q94" s="1"/>
      <c r="R94" s="1"/>
    </row>
    <row r="95" spans="1:18" x14ac:dyDescent="0.35">
      <c r="A95" s="17" t="s">
        <v>127</v>
      </c>
      <c r="B95" s="7" t="s">
        <v>128</v>
      </c>
      <c r="C95" s="19"/>
      <c r="D95" s="23"/>
      <c r="E95" s="23"/>
      <c r="F95" s="23"/>
      <c r="G95" s="23"/>
      <c r="H95" s="23"/>
      <c r="I95" s="20"/>
      <c r="J95" s="19"/>
      <c r="K95" s="20"/>
      <c r="L95" s="20"/>
      <c r="M95" s="20"/>
      <c r="N95" s="21">
        <f t="shared" si="4"/>
        <v>0</v>
      </c>
      <c r="O95" s="19">
        <f t="shared" si="3"/>
        <v>0</v>
      </c>
      <c r="P95" s="1"/>
      <c r="Q95" s="1"/>
      <c r="R95" s="1"/>
    </row>
    <row r="96" spans="1:18" x14ac:dyDescent="0.35">
      <c r="A96" s="17" t="s">
        <v>129</v>
      </c>
      <c r="B96" s="7" t="s">
        <v>130</v>
      </c>
      <c r="C96" s="19">
        <v>595.5</v>
      </c>
      <c r="D96" s="23"/>
      <c r="E96" s="23"/>
      <c r="F96" s="23"/>
      <c r="G96" s="23"/>
      <c r="H96" s="23"/>
      <c r="I96" s="20" t="s">
        <v>319</v>
      </c>
      <c r="J96" s="19"/>
      <c r="K96" s="20"/>
      <c r="L96" s="20"/>
      <c r="M96" s="20"/>
      <c r="N96" s="21">
        <f t="shared" si="4"/>
        <v>0</v>
      </c>
      <c r="O96" s="19" t="e">
        <f t="shared" si="3"/>
        <v>#VALUE!</v>
      </c>
      <c r="P96" s="1"/>
      <c r="Q96" s="1"/>
      <c r="R96" s="1"/>
    </row>
    <row r="97" spans="1:18" x14ac:dyDescent="0.35">
      <c r="A97" s="17" t="s">
        <v>131</v>
      </c>
      <c r="B97" s="7" t="s">
        <v>132</v>
      </c>
      <c r="C97" s="19">
        <v>467</v>
      </c>
      <c r="D97" s="23"/>
      <c r="E97" s="23"/>
      <c r="F97" s="23"/>
      <c r="G97" s="23"/>
      <c r="H97" s="23"/>
      <c r="I97" s="20" t="s">
        <v>319</v>
      </c>
      <c r="J97" s="19"/>
      <c r="K97" s="20"/>
      <c r="L97" s="20"/>
      <c r="M97" s="20"/>
      <c r="N97" s="21">
        <f t="shared" si="4"/>
        <v>0</v>
      </c>
      <c r="O97" s="19" t="e">
        <f t="shared" si="3"/>
        <v>#VALUE!</v>
      </c>
      <c r="P97" s="1"/>
      <c r="Q97" s="1"/>
      <c r="R97" s="1"/>
    </row>
    <row r="98" spans="1:18" x14ac:dyDescent="0.35">
      <c r="A98" s="17" t="s">
        <v>133</v>
      </c>
      <c r="B98" s="7" t="s">
        <v>134</v>
      </c>
      <c r="C98" s="19">
        <v>449.5</v>
      </c>
      <c r="D98" s="23"/>
      <c r="E98" s="23"/>
      <c r="F98" s="23"/>
      <c r="G98" s="23"/>
      <c r="H98" s="23"/>
      <c r="I98" s="20" t="s">
        <v>319</v>
      </c>
      <c r="J98" s="19"/>
      <c r="K98" s="20"/>
      <c r="L98" s="20"/>
      <c r="M98" s="20"/>
      <c r="N98" s="21">
        <f t="shared" si="4"/>
        <v>0</v>
      </c>
      <c r="O98" s="19" t="e">
        <f t="shared" si="3"/>
        <v>#VALUE!</v>
      </c>
      <c r="P98" s="1"/>
      <c r="Q98" s="1"/>
      <c r="R98" s="1"/>
    </row>
    <row r="99" spans="1:18" x14ac:dyDescent="0.35">
      <c r="A99" s="17" t="s">
        <v>135</v>
      </c>
      <c r="B99" s="7" t="s">
        <v>136</v>
      </c>
      <c r="C99" s="19"/>
      <c r="D99" s="23"/>
      <c r="E99" s="23"/>
      <c r="F99" s="23"/>
      <c r="G99" s="23"/>
      <c r="H99" s="23"/>
      <c r="I99" s="20"/>
      <c r="J99" s="19"/>
      <c r="K99" s="20"/>
      <c r="L99" s="20"/>
      <c r="M99" s="20"/>
      <c r="N99" s="21">
        <f t="shared" si="4"/>
        <v>0</v>
      </c>
      <c r="O99" s="19">
        <f t="shared" si="3"/>
        <v>0</v>
      </c>
      <c r="P99" s="1"/>
      <c r="Q99" s="1"/>
      <c r="R99" s="1"/>
    </row>
    <row r="100" spans="1:18" x14ac:dyDescent="0.35">
      <c r="A100" s="17" t="s">
        <v>137</v>
      </c>
      <c r="B100" s="7" t="s">
        <v>138</v>
      </c>
      <c r="C100" s="19">
        <v>38</v>
      </c>
      <c r="D100" s="23"/>
      <c r="E100" s="23"/>
      <c r="F100" s="23"/>
      <c r="G100" s="23"/>
      <c r="H100" s="23"/>
      <c r="I100" s="20"/>
      <c r="J100" s="19"/>
      <c r="K100" s="20">
        <v>55</v>
      </c>
      <c r="L100" s="20">
        <v>22</v>
      </c>
      <c r="M100" s="20">
        <v>22</v>
      </c>
      <c r="N100" s="21">
        <f t="shared" si="4"/>
        <v>2.6620000000000005E-2</v>
      </c>
      <c r="O100" s="19">
        <f t="shared" si="3"/>
        <v>0</v>
      </c>
      <c r="P100" s="1"/>
      <c r="Q100" s="1"/>
      <c r="R100" s="1"/>
    </row>
    <row r="101" spans="1:18" x14ac:dyDescent="0.35">
      <c r="A101" s="17" t="s">
        <v>139</v>
      </c>
      <c r="B101" s="7" t="s">
        <v>140</v>
      </c>
      <c r="C101" s="25">
        <v>13000</v>
      </c>
      <c r="D101" s="23"/>
      <c r="E101" s="23"/>
      <c r="F101" s="23"/>
      <c r="G101" s="23"/>
      <c r="H101" s="23"/>
      <c r="I101" s="20">
        <v>90</v>
      </c>
      <c r="J101" s="19"/>
      <c r="K101" s="20">
        <v>130</v>
      </c>
      <c r="L101" s="20">
        <v>106</v>
      </c>
      <c r="M101" s="20">
        <v>110</v>
      </c>
      <c r="N101" s="21">
        <f t="shared" si="4"/>
        <v>1.5158</v>
      </c>
      <c r="O101" s="19">
        <f t="shared" si="3"/>
        <v>117000</v>
      </c>
      <c r="P101" s="1"/>
      <c r="Q101" s="1"/>
      <c r="R101" s="1"/>
    </row>
    <row r="102" spans="1:18" x14ac:dyDescent="0.35">
      <c r="A102" s="17" t="s">
        <v>141</v>
      </c>
      <c r="B102" s="7" t="s">
        <v>142</v>
      </c>
      <c r="C102" s="25">
        <v>13000</v>
      </c>
      <c r="D102" s="23"/>
      <c r="E102" s="23"/>
      <c r="F102" s="23"/>
      <c r="G102" s="23"/>
      <c r="H102" s="23"/>
      <c r="I102" s="20">
        <v>90</v>
      </c>
      <c r="J102" s="19"/>
      <c r="K102" s="20">
        <v>170</v>
      </c>
      <c r="L102" s="20">
        <v>106</v>
      </c>
      <c r="M102" s="20">
        <v>110</v>
      </c>
      <c r="N102" s="21">
        <f t="shared" si="4"/>
        <v>1.9821999999999997</v>
      </c>
      <c r="O102" s="19">
        <f t="shared" si="3"/>
        <v>117000</v>
      </c>
      <c r="P102" s="1"/>
      <c r="Q102" s="1"/>
      <c r="R102" s="1"/>
    </row>
    <row r="103" spans="1:18" x14ac:dyDescent="0.35">
      <c r="A103" s="17" t="s">
        <v>143</v>
      </c>
      <c r="B103" s="7" t="s">
        <v>144</v>
      </c>
      <c r="C103" s="25">
        <v>13000</v>
      </c>
      <c r="D103" s="23"/>
      <c r="E103" s="23"/>
      <c r="F103" s="23"/>
      <c r="G103" s="23"/>
      <c r="H103" s="23"/>
      <c r="I103" s="20">
        <v>90</v>
      </c>
      <c r="J103" s="19"/>
      <c r="K103" s="20">
        <v>170</v>
      </c>
      <c r="L103" s="20">
        <v>106</v>
      </c>
      <c r="M103" s="20">
        <v>110</v>
      </c>
      <c r="N103" s="21">
        <f t="shared" si="4"/>
        <v>1.9821999999999997</v>
      </c>
      <c r="O103" s="19">
        <f t="shared" si="3"/>
        <v>117000</v>
      </c>
      <c r="P103" s="1"/>
      <c r="Q103" s="1"/>
      <c r="R103" s="1"/>
    </row>
    <row r="104" spans="1:18" x14ac:dyDescent="0.35">
      <c r="A104" s="17" t="s">
        <v>145</v>
      </c>
      <c r="B104" s="7" t="s">
        <v>146</v>
      </c>
      <c r="C104" s="19">
        <v>48.5</v>
      </c>
      <c r="D104" s="23"/>
      <c r="E104" s="23"/>
      <c r="F104" s="23"/>
      <c r="G104" s="23"/>
      <c r="H104" s="23"/>
      <c r="I104" s="20"/>
      <c r="J104" s="19"/>
      <c r="K104" s="20"/>
      <c r="L104" s="20"/>
      <c r="M104" s="20"/>
      <c r="N104" s="21">
        <f t="shared" si="4"/>
        <v>0</v>
      </c>
      <c r="O104" s="19">
        <f t="shared" si="3"/>
        <v>0</v>
      </c>
      <c r="P104" s="1"/>
      <c r="Q104" s="1"/>
      <c r="R104" s="1"/>
    </row>
    <row r="105" spans="1:18" x14ac:dyDescent="0.35">
      <c r="A105" s="17" t="s">
        <v>147</v>
      </c>
      <c r="B105" s="7" t="s">
        <v>148</v>
      </c>
      <c r="C105" s="19">
        <v>49.5</v>
      </c>
      <c r="D105" s="23"/>
      <c r="E105" s="23"/>
      <c r="F105" s="23"/>
      <c r="G105" s="23"/>
      <c r="H105" s="23"/>
      <c r="I105" s="20"/>
      <c r="J105" s="19"/>
      <c r="K105" s="20"/>
      <c r="L105" s="20"/>
      <c r="M105" s="20"/>
      <c r="N105" s="21">
        <f t="shared" si="4"/>
        <v>0</v>
      </c>
      <c r="O105" s="19">
        <f t="shared" si="3"/>
        <v>0</v>
      </c>
      <c r="P105" s="1"/>
      <c r="Q105" s="1"/>
      <c r="R105" s="1"/>
    </row>
    <row r="106" spans="1:18" x14ac:dyDescent="0.35">
      <c r="A106" s="17" t="s">
        <v>149</v>
      </c>
      <c r="B106" s="7" t="s">
        <v>150</v>
      </c>
      <c r="C106" s="19">
        <v>20</v>
      </c>
      <c r="D106" s="23"/>
      <c r="E106" s="23"/>
      <c r="F106" s="23"/>
      <c r="G106" s="23"/>
      <c r="H106" s="23"/>
      <c r="I106" s="20">
        <v>60</v>
      </c>
      <c r="J106" s="19"/>
      <c r="K106" s="20">
        <v>55</v>
      </c>
      <c r="L106" s="20">
        <v>22</v>
      </c>
      <c r="M106" s="20">
        <v>22</v>
      </c>
      <c r="N106" s="21">
        <f t="shared" si="4"/>
        <v>2.6620000000000005E-2</v>
      </c>
      <c r="O106" s="19">
        <f t="shared" si="3"/>
        <v>120</v>
      </c>
      <c r="P106" s="1"/>
      <c r="Q106" s="1"/>
      <c r="R106" s="1"/>
    </row>
    <row r="107" spans="1:18" x14ac:dyDescent="0.35">
      <c r="A107" s="17" t="s">
        <v>151</v>
      </c>
      <c r="B107" s="7" t="s">
        <v>152</v>
      </c>
      <c r="C107" s="19">
        <v>50.19</v>
      </c>
      <c r="D107" s="23"/>
      <c r="E107" s="23"/>
      <c r="F107" s="23"/>
      <c r="G107" s="23"/>
      <c r="H107" s="23"/>
      <c r="I107" s="20">
        <v>300</v>
      </c>
      <c r="J107" s="19">
        <v>15.779</v>
      </c>
      <c r="K107" s="20">
        <v>55</v>
      </c>
      <c r="L107" s="20">
        <v>22</v>
      </c>
      <c r="M107" s="20">
        <v>22</v>
      </c>
      <c r="N107" s="21">
        <f t="shared" si="4"/>
        <v>2.6620000000000005E-2</v>
      </c>
      <c r="O107" s="19">
        <f t="shared" si="3"/>
        <v>1505.7</v>
      </c>
      <c r="P107" s="1"/>
      <c r="Q107" s="1"/>
      <c r="R107" s="1"/>
    </row>
    <row r="108" spans="1:18" x14ac:dyDescent="0.35">
      <c r="A108" s="17" t="s">
        <v>153</v>
      </c>
      <c r="B108" s="7" t="s">
        <v>154</v>
      </c>
      <c r="C108" s="19">
        <v>50.19</v>
      </c>
      <c r="D108" s="23"/>
      <c r="E108" s="23"/>
      <c r="F108" s="23"/>
      <c r="G108" s="23"/>
      <c r="H108" s="23"/>
      <c r="I108" s="20">
        <v>300</v>
      </c>
      <c r="J108" s="19">
        <v>15.779</v>
      </c>
      <c r="K108" s="20">
        <v>55</v>
      </c>
      <c r="L108" s="20">
        <v>22</v>
      </c>
      <c r="M108" s="20">
        <v>22</v>
      </c>
      <c r="N108" s="21">
        <f t="shared" si="4"/>
        <v>2.6620000000000005E-2</v>
      </c>
      <c r="O108" s="19">
        <f t="shared" si="3"/>
        <v>1505.7</v>
      </c>
      <c r="P108" s="1"/>
      <c r="Q108" s="1"/>
      <c r="R108" s="1"/>
    </row>
    <row r="109" spans="1:18" x14ac:dyDescent="0.35">
      <c r="A109" s="17" t="s">
        <v>155</v>
      </c>
      <c r="B109" s="7" t="s">
        <v>156</v>
      </c>
      <c r="C109" s="19">
        <v>226.5</v>
      </c>
      <c r="D109" s="23"/>
      <c r="E109" s="23"/>
      <c r="F109" s="23"/>
      <c r="G109" s="23"/>
      <c r="H109" s="23"/>
      <c r="I109" s="20">
        <v>76</v>
      </c>
      <c r="J109" s="19"/>
      <c r="K109" s="20">
        <v>55</v>
      </c>
      <c r="L109" s="20">
        <v>22</v>
      </c>
      <c r="M109" s="20">
        <v>22</v>
      </c>
      <c r="N109" s="21">
        <f t="shared" si="4"/>
        <v>2.6620000000000005E-2</v>
      </c>
      <c r="O109" s="19">
        <f t="shared" si="3"/>
        <v>1721.4</v>
      </c>
      <c r="P109" s="1"/>
      <c r="Q109" s="1"/>
      <c r="R109" s="1"/>
    </row>
    <row r="110" spans="1:18" x14ac:dyDescent="0.35">
      <c r="A110" s="17" t="s">
        <v>157</v>
      </c>
      <c r="B110" s="7" t="s">
        <v>158</v>
      </c>
      <c r="C110" s="19">
        <v>152</v>
      </c>
      <c r="D110" s="23"/>
      <c r="E110" s="23"/>
      <c r="F110" s="23"/>
      <c r="G110" s="23"/>
      <c r="H110" s="23"/>
      <c r="I110" s="20">
        <v>168</v>
      </c>
      <c r="J110" s="19"/>
      <c r="K110" s="20">
        <v>55</v>
      </c>
      <c r="L110" s="20">
        <v>22</v>
      </c>
      <c r="M110" s="20">
        <v>22</v>
      </c>
      <c r="N110" s="21">
        <f t="shared" si="4"/>
        <v>2.6620000000000005E-2</v>
      </c>
      <c r="O110" s="19">
        <f t="shared" si="3"/>
        <v>2553.6</v>
      </c>
      <c r="P110" s="1"/>
      <c r="Q110" s="1"/>
      <c r="R110" s="1"/>
    </row>
    <row r="111" spans="1:18" x14ac:dyDescent="0.35">
      <c r="A111" s="17" t="s">
        <v>159</v>
      </c>
      <c r="B111" s="7" t="s">
        <v>160</v>
      </c>
      <c r="C111" s="19">
        <v>74</v>
      </c>
      <c r="D111" s="23"/>
      <c r="E111" s="23"/>
      <c r="F111" s="23"/>
      <c r="G111" s="23"/>
      <c r="H111" s="23"/>
      <c r="I111" s="20">
        <v>100</v>
      </c>
      <c r="J111" s="19"/>
      <c r="K111" s="20">
        <v>55</v>
      </c>
      <c r="L111" s="20">
        <v>22</v>
      </c>
      <c r="M111" s="20">
        <v>22</v>
      </c>
      <c r="N111" s="21">
        <f t="shared" si="4"/>
        <v>2.6620000000000005E-2</v>
      </c>
      <c r="O111" s="19">
        <f t="shared" si="3"/>
        <v>740</v>
      </c>
      <c r="P111" s="1"/>
      <c r="Q111" s="1"/>
      <c r="R111" s="1"/>
    </row>
    <row r="112" spans="1:18" x14ac:dyDescent="0.35">
      <c r="A112" s="17" t="s">
        <v>161</v>
      </c>
      <c r="B112" s="7" t="s">
        <v>162</v>
      </c>
      <c r="C112" s="19">
        <v>77</v>
      </c>
      <c r="D112" s="23"/>
      <c r="E112" s="23"/>
      <c r="F112" s="23"/>
      <c r="G112" s="23"/>
      <c r="H112" s="23"/>
      <c r="I112" s="20">
        <v>100</v>
      </c>
      <c r="J112" s="19"/>
      <c r="K112" s="20">
        <v>55</v>
      </c>
      <c r="L112" s="20">
        <v>22</v>
      </c>
      <c r="M112" s="20">
        <v>22</v>
      </c>
      <c r="N112" s="21">
        <f t="shared" si="4"/>
        <v>2.6620000000000005E-2</v>
      </c>
      <c r="O112" s="19">
        <f t="shared" si="3"/>
        <v>770</v>
      </c>
      <c r="P112" s="1"/>
      <c r="Q112" s="1"/>
      <c r="R112" s="1"/>
    </row>
    <row r="113" spans="1:18" x14ac:dyDescent="0.35">
      <c r="A113" s="17" t="s">
        <v>163</v>
      </c>
      <c r="B113" s="7" t="s">
        <v>164</v>
      </c>
      <c r="C113" s="19">
        <v>102.5</v>
      </c>
      <c r="D113" s="23"/>
      <c r="E113" s="23"/>
      <c r="F113" s="23"/>
      <c r="G113" s="23"/>
      <c r="H113" s="23"/>
      <c r="I113" s="20">
        <v>100</v>
      </c>
      <c r="J113" s="19"/>
      <c r="K113" s="20">
        <v>55</v>
      </c>
      <c r="L113" s="20">
        <v>22</v>
      </c>
      <c r="M113" s="20">
        <v>22</v>
      </c>
      <c r="N113" s="21">
        <f t="shared" si="4"/>
        <v>2.6620000000000005E-2</v>
      </c>
      <c r="O113" s="19">
        <f t="shared" si="3"/>
        <v>1025</v>
      </c>
      <c r="P113" s="1"/>
      <c r="Q113" s="1"/>
      <c r="R113" s="1"/>
    </row>
    <row r="114" spans="1:18" x14ac:dyDescent="0.35">
      <c r="A114" s="17" t="s">
        <v>165</v>
      </c>
      <c r="B114" s="7" t="s">
        <v>166</v>
      </c>
      <c r="C114" s="19">
        <v>109</v>
      </c>
      <c r="D114" s="23"/>
      <c r="E114" s="23"/>
      <c r="F114" s="23"/>
      <c r="G114" s="23"/>
      <c r="H114" s="23"/>
      <c r="I114" s="20">
        <v>100</v>
      </c>
      <c r="J114" s="19"/>
      <c r="K114" s="20">
        <v>24</v>
      </c>
      <c r="L114" s="20">
        <v>23</v>
      </c>
      <c r="M114" s="20">
        <v>28</v>
      </c>
      <c r="N114" s="21">
        <f t="shared" si="4"/>
        <v>1.5455999999999999E-2</v>
      </c>
      <c r="O114" s="19">
        <f t="shared" si="3"/>
        <v>1090</v>
      </c>
      <c r="P114" s="1"/>
      <c r="Q114" s="1"/>
      <c r="R114" s="1"/>
    </row>
    <row r="115" spans="1:18" x14ac:dyDescent="0.35">
      <c r="A115" s="17" t="s">
        <v>167</v>
      </c>
      <c r="B115" s="7" t="s">
        <v>168</v>
      </c>
      <c r="C115" s="19">
        <v>103</v>
      </c>
      <c r="D115" s="23"/>
      <c r="E115" s="23"/>
      <c r="F115" s="23"/>
      <c r="G115" s="23"/>
      <c r="H115" s="23"/>
      <c r="I115" s="20">
        <v>100</v>
      </c>
      <c r="J115" s="19"/>
      <c r="K115" s="20">
        <v>55</v>
      </c>
      <c r="L115" s="20">
        <v>22</v>
      </c>
      <c r="M115" s="20">
        <v>22</v>
      </c>
      <c r="N115" s="21">
        <f t="shared" si="4"/>
        <v>2.6620000000000005E-2</v>
      </c>
      <c r="O115" s="19">
        <f t="shared" si="3"/>
        <v>1030</v>
      </c>
      <c r="P115" s="1"/>
      <c r="Q115" s="1"/>
      <c r="R115" s="1"/>
    </row>
    <row r="116" spans="1:18" x14ac:dyDescent="0.35">
      <c r="A116" s="17" t="s">
        <v>169</v>
      </c>
      <c r="B116" s="7" t="s">
        <v>170</v>
      </c>
      <c r="C116" s="19">
        <v>108</v>
      </c>
      <c r="D116" s="23"/>
      <c r="E116" s="23"/>
      <c r="F116" s="23"/>
      <c r="G116" s="23"/>
      <c r="H116" s="23"/>
      <c r="I116" s="20">
        <v>100</v>
      </c>
      <c r="J116" s="19"/>
      <c r="K116" s="20">
        <v>24</v>
      </c>
      <c r="L116" s="20">
        <v>23</v>
      </c>
      <c r="M116" s="20">
        <v>28</v>
      </c>
      <c r="N116" s="21">
        <f t="shared" si="4"/>
        <v>1.5455999999999999E-2</v>
      </c>
      <c r="O116" s="19">
        <f t="shared" si="3"/>
        <v>1080</v>
      </c>
      <c r="P116" s="1"/>
      <c r="Q116" s="1"/>
      <c r="R116" s="1"/>
    </row>
    <row r="117" spans="1:18" x14ac:dyDescent="0.35">
      <c r="A117" s="17" t="s">
        <v>171</v>
      </c>
      <c r="B117" s="7" t="s">
        <v>172</v>
      </c>
      <c r="C117" s="19">
        <v>191</v>
      </c>
      <c r="D117" s="23"/>
      <c r="E117" s="23"/>
      <c r="F117" s="23"/>
      <c r="G117" s="23"/>
      <c r="H117" s="23"/>
      <c r="I117" s="20">
        <v>108</v>
      </c>
      <c r="J117" s="19"/>
      <c r="K117" s="20">
        <v>55</v>
      </c>
      <c r="L117" s="20">
        <v>22</v>
      </c>
      <c r="M117" s="20">
        <v>22</v>
      </c>
      <c r="N117" s="21">
        <f t="shared" si="4"/>
        <v>2.6620000000000005E-2</v>
      </c>
      <c r="O117" s="19">
        <f t="shared" si="3"/>
        <v>2062.8000000000002</v>
      </c>
      <c r="P117" s="1"/>
      <c r="Q117" s="1"/>
      <c r="R117" s="1"/>
    </row>
    <row r="118" spans="1:18" x14ac:dyDescent="0.35">
      <c r="A118" s="17" t="s">
        <v>173</v>
      </c>
      <c r="B118" s="7" t="s">
        <v>174</v>
      </c>
      <c r="C118" s="19">
        <v>54</v>
      </c>
      <c r="D118" s="23"/>
      <c r="E118" s="23"/>
      <c r="F118" s="23"/>
      <c r="G118" s="23"/>
      <c r="H118" s="23"/>
      <c r="I118" s="20">
        <v>288</v>
      </c>
      <c r="J118" s="19"/>
      <c r="K118" s="20">
        <v>55</v>
      </c>
      <c r="L118" s="20">
        <v>22</v>
      </c>
      <c r="M118" s="20">
        <v>22</v>
      </c>
      <c r="N118" s="21">
        <f t="shared" si="4"/>
        <v>2.6620000000000005E-2</v>
      </c>
      <c r="O118" s="19">
        <f t="shared" si="3"/>
        <v>1555.2</v>
      </c>
      <c r="P118" s="1"/>
      <c r="Q118" s="1"/>
      <c r="R118" s="1"/>
    </row>
    <row r="119" spans="1:18" x14ac:dyDescent="0.35">
      <c r="A119" s="17" t="s">
        <v>175</v>
      </c>
      <c r="B119" s="7" t="s">
        <v>176</v>
      </c>
      <c r="C119" s="19">
        <v>121.5</v>
      </c>
      <c r="D119" s="23"/>
      <c r="E119" s="23"/>
      <c r="F119" s="23"/>
      <c r="G119" s="23"/>
      <c r="H119" s="23"/>
      <c r="I119" s="20">
        <v>120</v>
      </c>
      <c r="J119" s="19"/>
      <c r="K119" s="20">
        <v>55</v>
      </c>
      <c r="L119" s="20">
        <v>22</v>
      </c>
      <c r="M119" s="20">
        <v>22</v>
      </c>
      <c r="N119" s="21">
        <f t="shared" si="4"/>
        <v>2.6620000000000005E-2</v>
      </c>
      <c r="O119" s="19">
        <f t="shared" si="3"/>
        <v>1458</v>
      </c>
      <c r="P119" s="1"/>
      <c r="Q119" s="1"/>
      <c r="R119" s="1"/>
    </row>
    <row r="120" spans="1:18" x14ac:dyDescent="0.35">
      <c r="A120" s="17" t="s">
        <v>177</v>
      </c>
      <c r="B120" s="7" t="s">
        <v>178</v>
      </c>
      <c r="C120" s="19">
        <v>44</v>
      </c>
      <c r="D120" s="23"/>
      <c r="E120" s="23"/>
      <c r="F120" s="23"/>
      <c r="G120" s="23"/>
      <c r="H120" s="23"/>
      <c r="I120" s="20">
        <v>400</v>
      </c>
      <c r="J120" s="19"/>
      <c r="K120" s="20">
        <v>55</v>
      </c>
      <c r="L120" s="20">
        <v>22</v>
      </c>
      <c r="M120" s="20">
        <v>22</v>
      </c>
      <c r="N120" s="21">
        <f t="shared" si="4"/>
        <v>2.6620000000000005E-2</v>
      </c>
      <c r="O120" s="19">
        <f t="shared" si="3"/>
        <v>1760</v>
      </c>
      <c r="P120" s="1"/>
      <c r="Q120" s="1"/>
      <c r="R120" s="1"/>
    </row>
    <row r="121" spans="1:18" x14ac:dyDescent="0.35">
      <c r="A121" s="17" t="s">
        <v>179</v>
      </c>
      <c r="B121" s="7" t="s">
        <v>180</v>
      </c>
      <c r="C121" s="19">
        <v>43</v>
      </c>
      <c r="D121" s="23"/>
      <c r="E121" s="23"/>
      <c r="F121" s="23"/>
      <c r="G121" s="23"/>
      <c r="H121" s="23"/>
      <c r="I121" s="20">
        <v>240</v>
      </c>
      <c r="J121" s="19"/>
      <c r="K121" s="20">
        <v>55</v>
      </c>
      <c r="L121" s="20">
        <v>22</v>
      </c>
      <c r="M121" s="20">
        <v>22</v>
      </c>
      <c r="N121" s="21">
        <f t="shared" si="4"/>
        <v>2.6620000000000005E-2</v>
      </c>
      <c r="O121" s="19">
        <f t="shared" si="3"/>
        <v>1032</v>
      </c>
      <c r="P121" s="1"/>
      <c r="Q121" s="1"/>
      <c r="R121" s="1"/>
    </row>
    <row r="122" spans="1:18" x14ac:dyDescent="0.35">
      <c r="A122" s="17" t="s">
        <v>181</v>
      </c>
      <c r="B122" s="7" t="s">
        <v>182</v>
      </c>
      <c r="C122" s="19">
        <v>0.5</v>
      </c>
      <c r="D122" s="23"/>
      <c r="E122" s="23"/>
      <c r="F122" s="23"/>
      <c r="G122" s="23"/>
      <c r="H122" s="23"/>
      <c r="I122" s="20"/>
      <c r="J122" s="19"/>
      <c r="K122" s="20"/>
      <c r="L122" s="20"/>
      <c r="M122" s="20"/>
      <c r="N122" s="21">
        <f t="shared" si="4"/>
        <v>0</v>
      </c>
      <c r="O122" s="19"/>
      <c r="P122" s="1"/>
      <c r="Q122" s="1"/>
      <c r="R122" s="1"/>
    </row>
    <row r="123" spans="1:18" x14ac:dyDescent="0.35">
      <c r="A123" s="17" t="s">
        <v>183</v>
      </c>
      <c r="B123" s="7" t="s">
        <v>184</v>
      </c>
      <c r="C123" s="19">
        <v>1.472</v>
      </c>
      <c r="D123" s="23"/>
      <c r="E123" s="23"/>
      <c r="F123" s="23"/>
      <c r="G123" s="23"/>
      <c r="H123" s="23"/>
      <c r="I123" s="20">
        <v>2</v>
      </c>
      <c r="J123" s="19"/>
      <c r="K123" s="20">
        <v>100</v>
      </c>
      <c r="L123" s="20">
        <v>9.5</v>
      </c>
      <c r="M123" s="20">
        <v>11.2</v>
      </c>
      <c r="N123" s="21">
        <f t="shared" si="4"/>
        <v>1.0639999999999998E-2</v>
      </c>
      <c r="O123" s="19"/>
      <c r="P123" s="1"/>
      <c r="Q123" s="1"/>
      <c r="R123" s="1"/>
    </row>
    <row r="124" spans="1:18" x14ac:dyDescent="0.35">
      <c r="A124" s="17" t="s">
        <v>185</v>
      </c>
      <c r="B124" s="7" t="s">
        <v>186</v>
      </c>
      <c r="C124" s="19">
        <f>C$123*3.15</f>
        <v>4.6368</v>
      </c>
      <c r="D124" s="23"/>
      <c r="E124" s="23"/>
      <c r="F124" s="23"/>
      <c r="G124" s="23"/>
      <c r="H124" s="23"/>
      <c r="I124" s="20">
        <v>2</v>
      </c>
      <c r="J124" s="19"/>
      <c r="K124" s="20">
        <v>315</v>
      </c>
      <c r="L124" s="20">
        <v>9.5</v>
      </c>
      <c r="M124" s="20">
        <v>11.2</v>
      </c>
      <c r="N124" s="21">
        <f t="shared" si="4"/>
        <v>3.3515999999999997E-2</v>
      </c>
      <c r="O124" s="19"/>
      <c r="P124" s="1"/>
      <c r="Q124" s="1"/>
      <c r="R124" s="1"/>
    </row>
    <row r="125" spans="1:18" x14ac:dyDescent="0.35">
      <c r="A125" s="17" t="s">
        <v>187</v>
      </c>
      <c r="B125" s="7" t="s">
        <v>188</v>
      </c>
      <c r="C125" s="19">
        <f>C$123*4.15</f>
        <v>6.1088000000000005</v>
      </c>
      <c r="D125" s="23"/>
      <c r="E125" s="23"/>
      <c r="F125" s="23"/>
      <c r="G125" s="23"/>
      <c r="H125" s="23"/>
      <c r="I125" s="20">
        <v>2</v>
      </c>
      <c r="J125" s="19"/>
      <c r="K125" s="20">
        <v>415</v>
      </c>
      <c r="L125" s="20">
        <v>9.5</v>
      </c>
      <c r="M125" s="20">
        <v>11.2</v>
      </c>
      <c r="N125" s="21">
        <f t="shared" si="4"/>
        <v>4.4156000000000001E-2</v>
      </c>
      <c r="O125" s="19"/>
      <c r="P125" s="1"/>
      <c r="Q125" s="1"/>
      <c r="R125" s="1"/>
    </row>
    <row r="126" spans="1:18" x14ac:dyDescent="0.35">
      <c r="A126" s="17" t="s">
        <v>189</v>
      </c>
      <c r="B126" s="7" t="s">
        <v>190</v>
      </c>
      <c r="C126" s="19">
        <f>C$123*5.15</f>
        <v>7.5808</v>
      </c>
      <c r="D126" s="23"/>
      <c r="E126" s="23"/>
      <c r="F126" s="23"/>
      <c r="G126" s="23"/>
      <c r="H126" s="23"/>
      <c r="I126" s="20">
        <v>2</v>
      </c>
      <c r="J126" s="19"/>
      <c r="K126" s="20">
        <v>515</v>
      </c>
      <c r="L126" s="20">
        <v>9.5</v>
      </c>
      <c r="M126" s="20">
        <v>11.2</v>
      </c>
      <c r="N126" s="21">
        <f t="shared" si="4"/>
        <v>5.4795999999999997E-2</v>
      </c>
      <c r="O126" s="19"/>
      <c r="P126" s="1"/>
      <c r="Q126" s="1"/>
      <c r="R126" s="1"/>
    </row>
    <row r="127" spans="1:18" x14ac:dyDescent="0.35">
      <c r="A127" s="17" t="s">
        <v>191</v>
      </c>
      <c r="B127" s="7" t="s">
        <v>192</v>
      </c>
      <c r="C127" s="19">
        <f>C$123*6.2</f>
        <v>9.1264000000000003</v>
      </c>
      <c r="D127" s="23"/>
      <c r="E127" s="23"/>
      <c r="F127" s="23"/>
      <c r="G127" s="23"/>
      <c r="H127" s="23"/>
      <c r="I127" s="20">
        <v>2</v>
      </c>
      <c r="J127" s="19"/>
      <c r="K127" s="20">
        <v>620</v>
      </c>
      <c r="L127" s="20">
        <v>9.5</v>
      </c>
      <c r="M127" s="20">
        <v>11.2</v>
      </c>
      <c r="N127" s="21">
        <f t="shared" si="4"/>
        <v>6.5967999999999985E-2</v>
      </c>
      <c r="O127" s="19"/>
      <c r="P127" s="1"/>
      <c r="Q127" s="1"/>
      <c r="R127" s="1"/>
    </row>
    <row r="128" spans="1:18" x14ac:dyDescent="0.35">
      <c r="A128" s="17" t="s">
        <v>193</v>
      </c>
      <c r="B128" s="7" t="s">
        <v>194</v>
      </c>
      <c r="C128" s="19">
        <v>3.637</v>
      </c>
      <c r="D128" s="23"/>
      <c r="E128" s="23"/>
      <c r="F128" s="23"/>
      <c r="G128" s="23"/>
      <c r="H128" s="23"/>
      <c r="I128" s="20">
        <v>2</v>
      </c>
      <c r="J128" s="19"/>
      <c r="K128" s="20">
        <v>100</v>
      </c>
      <c r="L128" s="20">
        <v>10</v>
      </c>
      <c r="M128" s="20">
        <v>11</v>
      </c>
      <c r="N128" s="21">
        <f t="shared" si="4"/>
        <v>1.1000000000000001E-2</v>
      </c>
      <c r="O128" s="19"/>
      <c r="P128" s="1"/>
      <c r="Q128" s="1"/>
      <c r="R128" s="1"/>
    </row>
    <row r="129" spans="1:18" x14ac:dyDescent="0.35">
      <c r="A129" s="17" t="s">
        <v>195</v>
      </c>
      <c r="B129" s="7" t="s">
        <v>196</v>
      </c>
      <c r="C129" s="19">
        <v>0.499</v>
      </c>
      <c r="D129" s="23"/>
      <c r="E129" s="23"/>
      <c r="F129" s="23"/>
      <c r="G129" s="23"/>
      <c r="H129" s="23"/>
      <c r="I129" s="20">
        <v>8</v>
      </c>
      <c r="J129" s="19"/>
      <c r="K129" s="20">
        <v>100</v>
      </c>
      <c r="L129" s="20">
        <v>9</v>
      </c>
      <c r="M129" s="20">
        <v>8</v>
      </c>
      <c r="N129" s="21">
        <f t="shared" si="4"/>
        <v>7.1999999999999998E-3</v>
      </c>
      <c r="O129" s="19"/>
      <c r="P129" s="1"/>
      <c r="Q129" s="1"/>
      <c r="R129" s="1"/>
    </row>
    <row r="130" spans="1:18" x14ac:dyDescent="0.35">
      <c r="A130" s="17" t="s">
        <v>197</v>
      </c>
      <c r="B130" s="7" t="s">
        <v>198</v>
      </c>
      <c r="C130" s="19">
        <v>0.65800000000000003</v>
      </c>
      <c r="D130" s="23"/>
      <c r="E130" s="23"/>
      <c r="F130" s="23"/>
      <c r="G130" s="23"/>
      <c r="H130" s="23"/>
      <c r="I130" s="20">
        <v>4</v>
      </c>
      <c r="J130" s="19"/>
      <c r="K130" s="20">
        <v>100</v>
      </c>
      <c r="L130" s="20">
        <v>12.5</v>
      </c>
      <c r="M130" s="20">
        <v>4.2</v>
      </c>
      <c r="N130" s="21">
        <f t="shared" si="4"/>
        <v>5.2500000000000003E-3</v>
      </c>
      <c r="O130" s="19"/>
      <c r="P130" s="1"/>
      <c r="Q130" s="1"/>
      <c r="R130" s="1"/>
    </row>
    <row r="131" spans="1:18" x14ac:dyDescent="0.35">
      <c r="A131" s="17" t="s">
        <v>199</v>
      </c>
      <c r="B131" s="7" t="s">
        <v>200</v>
      </c>
      <c r="C131" s="19">
        <f>C$130*3.15</f>
        <v>2.0727000000000002</v>
      </c>
      <c r="D131" s="23"/>
      <c r="E131" s="23"/>
      <c r="F131" s="23"/>
      <c r="G131" s="23"/>
      <c r="H131" s="23"/>
      <c r="I131" s="20">
        <v>4</v>
      </c>
      <c r="J131" s="19"/>
      <c r="K131" s="20">
        <v>315</v>
      </c>
      <c r="L131" s="20">
        <v>12.5</v>
      </c>
      <c r="M131" s="20">
        <v>4.2</v>
      </c>
      <c r="N131" s="21">
        <f t="shared" si="4"/>
        <v>1.65375E-2</v>
      </c>
      <c r="O131" s="19"/>
      <c r="P131" s="1"/>
      <c r="Q131" s="1"/>
      <c r="R131" s="1"/>
    </row>
    <row r="132" spans="1:18" x14ac:dyDescent="0.35">
      <c r="A132" s="17" t="s">
        <v>201</v>
      </c>
      <c r="B132" s="7" t="s">
        <v>202</v>
      </c>
      <c r="C132" s="19">
        <f>C$130*4.15</f>
        <v>2.7307000000000006</v>
      </c>
      <c r="D132" s="23"/>
      <c r="E132" s="23"/>
      <c r="F132" s="23"/>
      <c r="G132" s="23"/>
      <c r="H132" s="23"/>
      <c r="I132" s="20">
        <v>4</v>
      </c>
      <c r="J132" s="19"/>
      <c r="K132" s="20">
        <v>415</v>
      </c>
      <c r="L132" s="20">
        <v>12.5</v>
      </c>
      <c r="M132" s="20">
        <v>4.2</v>
      </c>
      <c r="N132" s="21">
        <f t="shared" si="4"/>
        <v>2.1787500000000005E-2</v>
      </c>
      <c r="O132" s="19"/>
      <c r="P132" s="1"/>
      <c r="Q132" s="1"/>
      <c r="R132" s="1"/>
    </row>
    <row r="133" spans="1:18" x14ac:dyDescent="0.35">
      <c r="A133" s="17" t="s">
        <v>203</v>
      </c>
      <c r="B133" s="7" t="s">
        <v>204</v>
      </c>
      <c r="C133" s="19">
        <f>C$130*5.15</f>
        <v>3.3887000000000005</v>
      </c>
      <c r="D133" s="23"/>
      <c r="E133" s="23"/>
      <c r="F133" s="23"/>
      <c r="G133" s="23"/>
      <c r="H133" s="23"/>
      <c r="I133" s="20">
        <v>4</v>
      </c>
      <c r="J133" s="19"/>
      <c r="K133" s="20">
        <v>515</v>
      </c>
      <c r="L133" s="20">
        <v>12.5</v>
      </c>
      <c r="M133" s="20">
        <v>4.2</v>
      </c>
      <c r="N133" s="21">
        <f t="shared" si="4"/>
        <v>2.7037500000000003E-2</v>
      </c>
      <c r="O133" s="19"/>
      <c r="P133" s="1"/>
      <c r="Q133" s="1"/>
      <c r="R133" s="1"/>
    </row>
    <row r="134" spans="1:18" x14ac:dyDescent="0.35">
      <c r="A134" s="17" t="s">
        <v>205</v>
      </c>
      <c r="B134" s="7" t="s">
        <v>206</v>
      </c>
      <c r="C134" s="19">
        <f>C$130*6.2</f>
        <v>4.0796000000000001</v>
      </c>
      <c r="D134" s="23"/>
      <c r="E134" s="23"/>
      <c r="F134" s="23"/>
      <c r="G134" s="23"/>
      <c r="H134" s="23"/>
      <c r="I134" s="20">
        <v>4</v>
      </c>
      <c r="J134" s="19"/>
      <c r="K134" s="20">
        <v>620</v>
      </c>
      <c r="L134" s="20">
        <v>12.5</v>
      </c>
      <c r="M134" s="20">
        <v>4.2</v>
      </c>
      <c r="N134" s="21">
        <f t="shared" si="4"/>
        <v>3.2550000000000003E-2</v>
      </c>
      <c r="O134" s="19"/>
      <c r="P134" s="1"/>
      <c r="Q134" s="1"/>
      <c r="R134" s="1"/>
    </row>
    <row r="135" spans="1:18" x14ac:dyDescent="0.35">
      <c r="A135" s="17" t="s">
        <v>207</v>
      </c>
      <c r="B135" s="7" t="s">
        <v>208</v>
      </c>
      <c r="C135" s="19">
        <v>0.65800000000000003</v>
      </c>
      <c r="D135" s="23"/>
      <c r="E135" s="23"/>
      <c r="F135" s="23"/>
      <c r="G135" s="23"/>
      <c r="H135" s="23"/>
      <c r="I135" s="20">
        <v>4</v>
      </c>
      <c r="J135" s="19"/>
      <c r="K135" s="20">
        <v>100</v>
      </c>
      <c r="L135" s="20">
        <v>12.5</v>
      </c>
      <c r="M135" s="20">
        <v>4.2</v>
      </c>
      <c r="N135" s="21">
        <f t="shared" si="4"/>
        <v>5.2500000000000003E-3</v>
      </c>
      <c r="O135" s="19"/>
      <c r="P135" s="1"/>
      <c r="Q135" s="1"/>
      <c r="R135" s="1"/>
    </row>
    <row r="136" spans="1:18" x14ac:dyDescent="0.35">
      <c r="A136" s="17" t="s">
        <v>209</v>
      </c>
      <c r="B136" s="7" t="s">
        <v>210</v>
      </c>
      <c r="C136" s="19">
        <v>0.78500000000000003</v>
      </c>
      <c r="D136" s="23"/>
      <c r="E136" s="23"/>
      <c r="F136" s="23"/>
      <c r="G136" s="23"/>
      <c r="H136" s="23"/>
      <c r="I136" s="20">
        <v>4</v>
      </c>
      <c r="J136" s="19"/>
      <c r="K136" s="20">
        <v>100</v>
      </c>
      <c r="L136" s="20">
        <v>12.3</v>
      </c>
      <c r="M136" s="20">
        <v>4.8</v>
      </c>
      <c r="N136" s="21">
        <f t="shared" si="4"/>
        <v>5.9040000000000004E-3</v>
      </c>
      <c r="O136" s="19"/>
      <c r="P136" s="1"/>
      <c r="Q136" s="1"/>
      <c r="R136" s="1"/>
    </row>
    <row r="137" spans="1:18" x14ac:dyDescent="0.35">
      <c r="A137" s="17" t="s">
        <v>211</v>
      </c>
      <c r="B137" s="7" t="s">
        <v>212</v>
      </c>
      <c r="C137" s="19">
        <f>C$136*3.15</f>
        <v>2.47275</v>
      </c>
      <c r="D137" s="23"/>
      <c r="E137" s="23"/>
      <c r="F137" s="23"/>
      <c r="G137" s="23"/>
      <c r="H137" s="23"/>
      <c r="I137" s="20">
        <v>4</v>
      </c>
      <c r="J137" s="19"/>
      <c r="K137" s="20">
        <v>315</v>
      </c>
      <c r="L137" s="20">
        <v>12.3</v>
      </c>
      <c r="M137" s="20">
        <v>4.8</v>
      </c>
      <c r="N137" s="21">
        <f t="shared" si="4"/>
        <v>1.8597600000000002E-2</v>
      </c>
      <c r="O137" s="19"/>
      <c r="P137" s="1"/>
      <c r="Q137" s="1"/>
      <c r="R137" s="1"/>
    </row>
    <row r="138" spans="1:18" x14ac:dyDescent="0.35">
      <c r="A138" s="17" t="s">
        <v>213</v>
      </c>
      <c r="B138" s="7" t="s">
        <v>214</v>
      </c>
      <c r="C138" s="19">
        <f>C$136*4.15</f>
        <v>3.2577500000000006</v>
      </c>
      <c r="D138" s="23"/>
      <c r="E138" s="23"/>
      <c r="F138" s="23"/>
      <c r="G138" s="23"/>
      <c r="H138" s="23"/>
      <c r="I138" s="20">
        <v>4</v>
      </c>
      <c r="J138" s="19"/>
      <c r="K138" s="20">
        <v>415</v>
      </c>
      <c r="L138" s="20">
        <v>12.3</v>
      </c>
      <c r="M138" s="20">
        <v>4.8</v>
      </c>
      <c r="N138" s="21">
        <f t="shared" si="4"/>
        <v>2.4501600000000002E-2</v>
      </c>
      <c r="O138" s="19"/>
      <c r="P138" s="1"/>
      <c r="Q138" s="1"/>
      <c r="R138" s="1"/>
    </row>
    <row r="139" spans="1:18" x14ac:dyDescent="0.35">
      <c r="A139" s="17" t="s">
        <v>215</v>
      </c>
      <c r="B139" s="7" t="s">
        <v>216</v>
      </c>
      <c r="C139" s="19">
        <f>C$136*5.15</f>
        <v>4.0427500000000007</v>
      </c>
      <c r="D139" s="23"/>
      <c r="E139" s="23"/>
      <c r="F139" s="23"/>
      <c r="G139" s="23"/>
      <c r="H139" s="23"/>
      <c r="I139" s="20">
        <v>4</v>
      </c>
      <c r="J139" s="19"/>
      <c r="K139" s="20">
        <v>515</v>
      </c>
      <c r="L139" s="20">
        <v>12.3</v>
      </c>
      <c r="M139" s="20">
        <v>4.8</v>
      </c>
      <c r="N139" s="21">
        <f t="shared" si="4"/>
        <v>3.0405600000000001E-2</v>
      </c>
      <c r="O139" s="19"/>
      <c r="P139" s="1"/>
      <c r="Q139" s="1"/>
      <c r="R139" s="1"/>
    </row>
    <row r="140" spans="1:18" x14ac:dyDescent="0.35">
      <c r="A140" s="17" t="s">
        <v>217</v>
      </c>
      <c r="B140" s="7" t="s">
        <v>218</v>
      </c>
      <c r="C140" s="19">
        <f>C$136*5.15</f>
        <v>4.0427500000000007</v>
      </c>
      <c r="D140" s="23"/>
      <c r="E140" s="23"/>
      <c r="F140" s="23"/>
      <c r="G140" s="23"/>
      <c r="H140" s="23"/>
      <c r="I140" s="20">
        <v>4</v>
      </c>
      <c r="J140" s="19"/>
      <c r="K140" s="20">
        <v>515</v>
      </c>
      <c r="L140" s="20">
        <v>12.3</v>
      </c>
      <c r="M140" s="20">
        <v>4.8</v>
      </c>
      <c r="N140" s="21">
        <f t="shared" si="4"/>
        <v>3.0405600000000001E-2</v>
      </c>
      <c r="O140" s="19"/>
      <c r="P140" s="1"/>
      <c r="Q140" s="1"/>
      <c r="R140" s="1"/>
    </row>
    <row r="141" spans="1:18" x14ac:dyDescent="0.35">
      <c r="A141" s="17" t="s">
        <v>219</v>
      </c>
      <c r="B141" s="7" t="s">
        <v>220</v>
      </c>
      <c r="C141" s="19">
        <f>C$136*6.2</f>
        <v>4.867</v>
      </c>
      <c r="D141" s="23"/>
      <c r="E141" s="23"/>
      <c r="F141" s="23"/>
      <c r="G141" s="23"/>
      <c r="H141" s="23"/>
      <c r="I141" s="20">
        <v>4</v>
      </c>
      <c r="J141" s="19"/>
      <c r="K141" s="20">
        <v>620</v>
      </c>
      <c r="L141" s="20">
        <v>12.3</v>
      </c>
      <c r="M141" s="20">
        <v>4.8</v>
      </c>
      <c r="N141" s="21">
        <f t="shared" si="4"/>
        <v>3.66048E-2</v>
      </c>
      <c r="O141" s="19"/>
      <c r="P141" s="1"/>
      <c r="Q141" s="1"/>
      <c r="R141" s="1"/>
    </row>
    <row r="142" spans="1:18" x14ac:dyDescent="0.35">
      <c r="A142" s="17" t="s">
        <v>221</v>
      </c>
      <c r="B142" s="7" t="s">
        <v>222</v>
      </c>
      <c r="C142" s="19">
        <v>0.78500000000000003</v>
      </c>
      <c r="D142" s="23"/>
      <c r="E142" s="23"/>
      <c r="F142" s="23"/>
      <c r="G142" s="23"/>
      <c r="H142" s="23"/>
      <c r="I142" s="20">
        <v>4</v>
      </c>
      <c r="J142" s="19"/>
      <c r="K142" s="20">
        <v>100</v>
      </c>
      <c r="L142" s="20">
        <v>12</v>
      </c>
      <c r="M142" s="20">
        <v>5</v>
      </c>
      <c r="N142" s="21">
        <f t="shared" si="4"/>
        <v>6.0000000000000001E-3</v>
      </c>
      <c r="O142" s="19"/>
      <c r="P142" s="1"/>
      <c r="Q142" s="1"/>
      <c r="R142" s="1"/>
    </row>
    <row r="143" spans="1:18" x14ac:dyDescent="0.35">
      <c r="A143" s="17" t="s">
        <v>223</v>
      </c>
      <c r="B143" s="7" t="s">
        <v>224</v>
      </c>
      <c r="C143" s="19">
        <v>1.5169999999999999</v>
      </c>
      <c r="D143" s="23"/>
      <c r="E143" s="23"/>
      <c r="F143" s="23"/>
      <c r="G143" s="23"/>
      <c r="H143" s="23"/>
      <c r="I143" s="20">
        <v>2</v>
      </c>
      <c r="J143" s="19"/>
      <c r="K143" s="20">
        <v>100</v>
      </c>
      <c r="L143" s="20">
        <v>11</v>
      </c>
      <c r="M143" s="20">
        <v>8</v>
      </c>
      <c r="N143" s="21">
        <f t="shared" si="4"/>
        <v>8.8000000000000005E-3</v>
      </c>
      <c r="O143" s="19"/>
      <c r="P143" s="1"/>
      <c r="Q143" s="1"/>
      <c r="R143" s="1"/>
    </row>
    <row r="144" spans="1:18" x14ac:dyDescent="0.35">
      <c r="A144" s="17" t="s">
        <v>225</v>
      </c>
      <c r="B144" s="7" t="s">
        <v>226</v>
      </c>
      <c r="C144" s="19">
        <f>C$143*3.2</f>
        <v>4.8544</v>
      </c>
      <c r="D144" s="23"/>
      <c r="E144" s="23"/>
      <c r="F144" s="23"/>
      <c r="G144" s="23"/>
      <c r="H144" s="23"/>
      <c r="I144" s="20">
        <v>2</v>
      </c>
      <c r="J144" s="19"/>
      <c r="K144" s="20">
        <v>320</v>
      </c>
      <c r="L144" s="20">
        <v>11</v>
      </c>
      <c r="M144" s="20">
        <v>8</v>
      </c>
      <c r="N144" s="21">
        <f t="shared" si="4"/>
        <v>2.8160000000000004E-2</v>
      </c>
      <c r="O144" s="19"/>
      <c r="P144" s="1"/>
      <c r="Q144" s="1"/>
      <c r="R144" s="1"/>
    </row>
    <row r="145" spans="1:18" x14ac:dyDescent="0.35">
      <c r="A145" s="17" t="s">
        <v>227</v>
      </c>
      <c r="B145" s="7" t="s">
        <v>228</v>
      </c>
      <c r="C145" s="19">
        <f>C$143*3.4</f>
        <v>5.1577999999999999</v>
      </c>
      <c r="D145" s="23"/>
      <c r="E145" s="23"/>
      <c r="F145" s="23"/>
      <c r="G145" s="23"/>
      <c r="H145" s="23"/>
      <c r="I145" s="20">
        <v>2</v>
      </c>
      <c r="J145" s="19"/>
      <c r="K145" s="20">
        <v>340</v>
      </c>
      <c r="L145" s="20">
        <v>11</v>
      </c>
      <c r="M145" s="20">
        <v>8</v>
      </c>
      <c r="N145" s="21">
        <f t="shared" si="4"/>
        <v>2.9919999999999999E-2</v>
      </c>
      <c r="O145" s="19"/>
      <c r="P145" s="1"/>
      <c r="Q145" s="1"/>
      <c r="R145" s="1"/>
    </row>
    <row r="146" spans="1:18" x14ac:dyDescent="0.35">
      <c r="A146" s="17" t="s">
        <v>229</v>
      </c>
      <c r="B146" s="7" t="s">
        <v>230</v>
      </c>
      <c r="C146" s="19">
        <f>C$143*5.4</f>
        <v>8.1918000000000006</v>
      </c>
      <c r="D146" s="23"/>
      <c r="E146" s="23"/>
      <c r="F146" s="23"/>
      <c r="G146" s="23"/>
      <c r="H146" s="23"/>
      <c r="I146" s="20">
        <v>2</v>
      </c>
      <c r="J146" s="19"/>
      <c r="K146" s="20">
        <v>540</v>
      </c>
      <c r="L146" s="20">
        <v>11</v>
      </c>
      <c r="M146" s="20">
        <v>8</v>
      </c>
      <c r="N146" s="21">
        <f t="shared" si="4"/>
        <v>4.7520000000000007E-2</v>
      </c>
      <c r="O146" s="19"/>
      <c r="P146" s="1"/>
      <c r="Q146" s="1"/>
      <c r="R146" s="1"/>
    </row>
    <row r="147" spans="1:18" x14ac:dyDescent="0.35">
      <c r="A147" s="17" t="s">
        <v>231</v>
      </c>
      <c r="B147" s="7" t="s">
        <v>232</v>
      </c>
      <c r="C147" s="19">
        <v>1.5169999999999999</v>
      </c>
      <c r="D147" s="23"/>
      <c r="E147" s="23"/>
      <c r="F147" s="23"/>
      <c r="G147" s="23"/>
      <c r="H147" s="23"/>
      <c r="I147" s="20">
        <v>2</v>
      </c>
      <c r="J147" s="19"/>
      <c r="K147" s="20">
        <v>100</v>
      </c>
      <c r="L147" s="20">
        <v>11</v>
      </c>
      <c r="M147" s="20">
        <v>8</v>
      </c>
      <c r="N147" s="21">
        <f t="shared" si="4"/>
        <v>8.8000000000000005E-3</v>
      </c>
      <c r="O147" s="19"/>
      <c r="P147" s="1"/>
      <c r="Q147" s="1"/>
      <c r="R147" s="1"/>
    </row>
    <row r="148" spans="1:18" x14ac:dyDescent="0.35">
      <c r="A148" s="17" t="s">
        <v>233</v>
      </c>
      <c r="B148" s="7" t="s">
        <v>234</v>
      </c>
      <c r="C148" s="19">
        <v>57</v>
      </c>
      <c r="D148" s="23"/>
      <c r="E148" s="23"/>
      <c r="F148" s="23"/>
      <c r="G148" s="23"/>
      <c r="H148" s="23"/>
      <c r="I148" s="20">
        <v>300</v>
      </c>
      <c r="J148" s="19"/>
      <c r="K148" s="20">
        <v>54</v>
      </c>
      <c r="L148" s="20">
        <v>51</v>
      </c>
      <c r="M148" s="20">
        <v>51</v>
      </c>
      <c r="N148" s="21">
        <f t="shared" si="4"/>
        <v>0.14045400000000002</v>
      </c>
      <c r="O148" s="19">
        <f>SUM(I148*C148*90/1000)</f>
        <v>1539</v>
      </c>
      <c r="P148" s="1"/>
      <c r="Q148" s="1"/>
      <c r="R148" s="1"/>
    </row>
    <row r="149" spans="1:18" x14ac:dyDescent="0.35">
      <c r="A149" s="17" t="s">
        <v>235</v>
      </c>
      <c r="B149" s="7" t="s">
        <v>236</v>
      </c>
      <c r="C149" s="19">
        <v>540.5</v>
      </c>
      <c r="D149" s="23"/>
      <c r="E149" s="23"/>
      <c r="F149" s="23"/>
      <c r="G149" s="23"/>
      <c r="H149" s="23"/>
      <c r="I149" s="20">
        <v>20</v>
      </c>
      <c r="J149" s="19">
        <v>12</v>
      </c>
      <c r="K149" s="20">
        <v>26</v>
      </c>
      <c r="L149" s="20">
        <v>26</v>
      </c>
      <c r="M149" s="20">
        <v>16</v>
      </c>
      <c r="N149" s="21">
        <f t="shared" si="4"/>
        <v>1.0815999999999999E-2</v>
      </c>
      <c r="O149" s="19">
        <f>SUM(I149*C149*160/1000)</f>
        <v>1729.6</v>
      </c>
      <c r="P149" s="1"/>
      <c r="Q149" s="1"/>
      <c r="R149" s="1"/>
    </row>
    <row r="150" spans="1:18" x14ac:dyDescent="0.35">
      <c r="A150" s="17" t="s">
        <v>237</v>
      </c>
      <c r="B150" s="7" t="s">
        <v>238</v>
      </c>
      <c r="C150" s="19"/>
      <c r="D150" s="23"/>
      <c r="E150" s="23"/>
      <c r="F150" s="23"/>
      <c r="G150" s="23"/>
      <c r="H150" s="23"/>
      <c r="I150" s="20"/>
      <c r="J150" s="19"/>
      <c r="K150" s="20"/>
      <c r="L150" s="20"/>
      <c r="M150" s="20"/>
      <c r="N150" s="21">
        <f t="shared" si="4"/>
        <v>0</v>
      </c>
      <c r="O150" s="19">
        <f t="shared" ref="O150:O157" si="5">SUM(I150*C150*90/1000)</f>
        <v>0</v>
      </c>
      <c r="P150" s="1"/>
      <c r="Q150" s="1"/>
      <c r="R150" s="1"/>
    </row>
    <row r="151" spans="1:18" x14ac:dyDescent="0.35">
      <c r="A151" s="17" t="s">
        <v>239</v>
      </c>
      <c r="B151" s="7" t="s">
        <v>240</v>
      </c>
      <c r="C151" s="25"/>
      <c r="D151" s="23"/>
      <c r="E151" s="23"/>
      <c r="F151" s="23"/>
      <c r="G151" s="23"/>
      <c r="H151" s="23"/>
      <c r="I151" s="20"/>
      <c r="J151" s="19"/>
      <c r="K151" s="20"/>
      <c r="L151" s="20"/>
      <c r="M151" s="20"/>
      <c r="N151" s="21">
        <f t="shared" si="4"/>
        <v>0</v>
      </c>
      <c r="O151" s="19">
        <f t="shared" si="5"/>
        <v>0</v>
      </c>
      <c r="P151" s="1"/>
      <c r="Q151" s="1"/>
      <c r="R151" s="1"/>
    </row>
    <row r="152" spans="1:18" x14ac:dyDescent="0.35">
      <c r="A152" s="17" t="s">
        <v>241</v>
      </c>
      <c r="B152" s="7" t="s">
        <v>242</v>
      </c>
      <c r="C152" s="25">
        <v>7</v>
      </c>
      <c r="D152" s="23"/>
      <c r="E152" s="23"/>
      <c r="F152" s="23"/>
      <c r="G152" s="23"/>
      <c r="H152" s="23"/>
      <c r="I152" s="20"/>
      <c r="J152" s="19"/>
      <c r="K152" s="20"/>
      <c r="L152" s="20"/>
      <c r="M152" s="20"/>
      <c r="N152" s="21">
        <f t="shared" si="4"/>
        <v>0</v>
      </c>
      <c r="O152" s="19">
        <f t="shared" si="5"/>
        <v>0</v>
      </c>
      <c r="P152" s="1"/>
      <c r="Q152" s="1"/>
      <c r="R152" s="1"/>
    </row>
    <row r="153" spans="1:18" x14ac:dyDescent="0.35">
      <c r="A153" s="17" t="s">
        <v>243</v>
      </c>
      <c r="B153" s="7" t="s">
        <v>244</v>
      </c>
      <c r="C153" s="19">
        <v>352</v>
      </c>
      <c r="D153" s="23"/>
      <c r="E153" s="23"/>
      <c r="F153" s="23"/>
      <c r="G153" s="23"/>
      <c r="H153" s="23"/>
      <c r="I153" s="20" t="s">
        <v>319</v>
      </c>
      <c r="J153" s="19"/>
      <c r="K153" s="20"/>
      <c r="L153" s="20"/>
      <c r="M153" s="20"/>
      <c r="N153" s="21">
        <f t="shared" si="4"/>
        <v>0</v>
      </c>
      <c r="O153" s="19" t="e">
        <f t="shared" si="5"/>
        <v>#VALUE!</v>
      </c>
      <c r="P153" s="1"/>
      <c r="Q153" s="1"/>
      <c r="R153" s="1"/>
    </row>
    <row r="154" spans="1:18" x14ac:dyDescent="0.35">
      <c r="A154" s="17" t="s">
        <v>245</v>
      </c>
      <c r="B154" s="7" t="s">
        <v>246</v>
      </c>
      <c r="C154" s="25"/>
      <c r="D154" s="23"/>
      <c r="E154" s="23"/>
      <c r="F154" s="23"/>
      <c r="G154" s="23"/>
      <c r="H154" s="23"/>
      <c r="I154" s="20"/>
      <c r="J154" s="19"/>
      <c r="K154" s="20"/>
      <c r="L154" s="20"/>
      <c r="M154" s="20"/>
      <c r="N154" s="21">
        <f t="shared" si="4"/>
        <v>0</v>
      </c>
      <c r="O154" s="19">
        <f t="shared" si="5"/>
        <v>0</v>
      </c>
      <c r="P154" s="1"/>
      <c r="Q154" s="1"/>
      <c r="R154" s="1"/>
    </row>
    <row r="155" spans="1:18" x14ac:dyDescent="0.35">
      <c r="A155" s="17" t="s">
        <v>247</v>
      </c>
      <c r="B155" s="7" t="s">
        <v>248</v>
      </c>
      <c r="C155" s="19">
        <v>61.5</v>
      </c>
      <c r="D155" s="23"/>
      <c r="E155" s="23"/>
      <c r="F155" s="23"/>
      <c r="G155" s="23"/>
      <c r="H155" s="23"/>
      <c r="I155" s="20">
        <v>300</v>
      </c>
      <c r="J155" s="19"/>
      <c r="K155" s="20">
        <v>55</v>
      </c>
      <c r="L155" s="20">
        <v>22</v>
      </c>
      <c r="M155" s="20">
        <v>22</v>
      </c>
      <c r="N155" s="21">
        <f t="shared" ref="N155:N157" si="6">K155/100*L155/100*M155/100</f>
        <v>2.6620000000000005E-2</v>
      </c>
      <c r="O155" s="19">
        <f t="shared" si="5"/>
        <v>1660.5</v>
      </c>
      <c r="P155" s="1"/>
      <c r="Q155" s="1"/>
      <c r="R155" s="1"/>
    </row>
    <row r="156" spans="1:18" x14ac:dyDescent="0.35">
      <c r="A156" s="17" t="s">
        <v>249</v>
      </c>
      <c r="B156" s="7" t="s">
        <v>250</v>
      </c>
      <c r="C156" s="19">
        <v>64.5</v>
      </c>
      <c r="D156" s="23"/>
      <c r="E156" s="23"/>
      <c r="F156" s="23"/>
      <c r="G156" s="23"/>
      <c r="H156" s="23"/>
      <c r="I156" s="20">
        <v>240</v>
      </c>
      <c r="J156" s="19"/>
      <c r="K156" s="20">
        <v>27</v>
      </c>
      <c r="L156" s="20">
        <v>24</v>
      </c>
      <c r="M156" s="20">
        <v>16</v>
      </c>
      <c r="N156" s="21">
        <f t="shared" si="6"/>
        <v>1.0368000000000002E-2</v>
      </c>
      <c r="O156" s="19">
        <f t="shared" si="5"/>
        <v>1393.2</v>
      </c>
      <c r="P156" s="1"/>
      <c r="Q156" s="1"/>
      <c r="R156" s="1"/>
    </row>
    <row r="157" spans="1:18" x14ac:dyDescent="0.35">
      <c r="A157" s="17" t="s">
        <v>251</v>
      </c>
      <c r="B157" s="7" t="s">
        <v>252</v>
      </c>
      <c r="C157" s="25">
        <v>1193</v>
      </c>
      <c r="D157" s="23"/>
      <c r="E157" s="23"/>
      <c r="F157" s="23"/>
      <c r="G157" s="23"/>
      <c r="H157" s="23"/>
      <c r="I157" s="20"/>
      <c r="J157" s="19"/>
      <c r="K157" s="20"/>
      <c r="L157" s="20"/>
      <c r="M157" s="20"/>
      <c r="N157" s="21">
        <f t="shared" si="6"/>
        <v>0</v>
      </c>
      <c r="O157" s="19">
        <f t="shared" si="5"/>
        <v>0</v>
      </c>
      <c r="P157" s="1"/>
      <c r="Q157" s="1"/>
      <c r="R157" s="1"/>
    </row>
    <row r="158" spans="1:18" x14ac:dyDescent="0.35">
      <c r="A158" s="17" t="s">
        <v>539</v>
      </c>
      <c r="B158" s="7" t="s">
        <v>540</v>
      </c>
      <c r="C158" s="25">
        <v>536.85</v>
      </c>
      <c r="D158" s="23"/>
      <c r="E158" s="23"/>
      <c r="F158" s="23"/>
      <c r="G158" s="23"/>
      <c r="H158" s="23"/>
      <c r="I158" s="20"/>
      <c r="J158" s="19"/>
      <c r="K158" s="20"/>
      <c r="L158" s="20"/>
      <c r="M158" s="20"/>
      <c r="N158" s="21"/>
      <c r="O158" s="19"/>
      <c r="P158" s="1"/>
      <c r="Q158" s="1"/>
      <c r="R158" s="1"/>
    </row>
    <row r="159" spans="1:18" x14ac:dyDescent="0.35">
      <c r="A159" t="s">
        <v>541</v>
      </c>
      <c r="B159" t="s">
        <v>542</v>
      </c>
      <c r="C159">
        <v>632.29000000000008</v>
      </c>
      <c r="P159" s="1"/>
      <c r="Q159" s="1"/>
      <c r="R159" s="1"/>
    </row>
    <row r="160" spans="1:18" x14ac:dyDescent="0.35">
      <c r="A160" t="s">
        <v>543</v>
      </c>
      <c r="B160" t="s">
        <v>544</v>
      </c>
      <c r="C160">
        <v>656.15000000000009</v>
      </c>
      <c r="P160" s="1"/>
      <c r="Q160" s="1"/>
      <c r="R160" s="1"/>
    </row>
    <row r="161" spans="1:18" x14ac:dyDescent="0.35">
      <c r="A161" t="s">
        <v>545</v>
      </c>
      <c r="B161" t="s">
        <v>546</v>
      </c>
      <c r="C161">
        <v>703.87</v>
      </c>
      <c r="P161" s="1"/>
      <c r="Q161" s="1"/>
      <c r="R161" s="1"/>
    </row>
    <row r="162" spans="1:18" x14ac:dyDescent="0.35">
      <c r="A162" t="s">
        <v>547</v>
      </c>
      <c r="B162" t="s">
        <v>548</v>
      </c>
      <c r="C162">
        <v>733.69499999999994</v>
      </c>
      <c r="P162" s="1"/>
      <c r="Q162" s="1"/>
      <c r="R162" s="1"/>
    </row>
    <row r="163" spans="1:18" x14ac:dyDescent="0.35">
      <c r="A163" t="s">
        <v>549</v>
      </c>
      <c r="B163" t="s">
        <v>550</v>
      </c>
      <c r="C163">
        <v>1789.5</v>
      </c>
      <c r="P163" s="1"/>
      <c r="Q163" s="1"/>
      <c r="R163" s="1"/>
    </row>
    <row r="164" spans="1:18" x14ac:dyDescent="0.35">
      <c r="A164" t="s">
        <v>551</v>
      </c>
      <c r="B164" t="s">
        <v>552</v>
      </c>
      <c r="C164">
        <v>1849.15</v>
      </c>
      <c r="P164" s="1"/>
      <c r="Q164" s="1"/>
      <c r="R164" s="1"/>
    </row>
    <row r="165" spans="1:18" x14ac:dyDescent="0.35">
      <c r="A165" t="s">
        <v>553</v>
      </c>
      <c r="B165" t="s">
        <v>554</v>
      </c>
      <c r="C165">
        <v>1861.0800000000002</v>
      </c>
      <c r="P165" s="1"/>
      <c r="Q165" s="1"/>
      <c r="R165" s="1"/>
    </row>
    <row r="166" spans="1:18" x14ac:dyDescent="0.35">
      <c r="A166" t="s">
        <v>555</v>
      </c>
      <c r="B166" t="s">
        <v>556</v>
      </c>
      <c r="C166">
        <v>2075.8200000000002</v>
      </c>
      <c r="P166" s="1"/>
      <c r="Q166" s="1"/>
      <c r="R166" s="1"/>
    </row>
    <row r="167" spans="1:18" x14ac:dyDescent="0.35">
      <c r="A167" t="s">
        <v>557</v>
      </c>
      <c r="B167" t="s">
        <v>558</v>
      </c>
      <c r="C167">
        <v>2147.4</v>
      </c>
      <c r="P167" s="1"/>
      <c r="Q167" s="1"/>
      <c r="R167" s="1"/>
    </row>
    <row r="168" spans="1:18" x14ac:dyDescent="0.35">
      <c r="A168" t="s">
        <v>559</v>
      </c>
      <c r="B168" t="s">
        <v>560</v>
      </c>
      <c r="C168">
        <v>2165.2950000000001</v>
      </c>
      <c r="P168" s="1"/>
      <c r="Q168" s="1"/>
      <c r="R168" s="1"/>
    </row>
    <row r="169" spans="1:18" x14ac:dyDescent="0.35">
      <c r="A169" t="s">
        <v>561</v>
      </c>
      <c r="B169" t="s">
        <v>562</v>
      </c>
      <c r="C169">
        <v>2230.9100000000003</v>
      </c>
      <c r="P169" s="1"/>
      <c r="Q169" s="1"/>
      <c r="R169" s="1"/>
    </row>
    <row r="170" spans="1:18" x14ac:dyDescent="0.35">
      <c r="A170" t="s">
        <v>563</v>
      </c>
      <c r="B170" t="s">
        <v>564</v>
      </c>
      <c r="C170">
        <v>2236.875</v>
      </c>
      <c r="P170" s="1"/>
      <c r="Q170" s="1"/>
      <c r="R170" s="1"/>
    </row>
    <row r="171" spans="1:18" x14ac:dyDescent="0.35">
      <c r="A171" t="s">
        <v>565</v>
      </c>
      <c r="B171" t="s">
        <v>566</v>
      </c>
      <c r="C171">
        <v>2338.2799999999997</v>
      </c>
      <c r="P171" s="1"/>
      <c r="Q171" s="1"/>
      <c r="R171" s="1"/>
    </row>
    <row r="172" spans="1:18" x14ac:dyDescent="0.35">
      <c r="A172" t="s">
        <v>567</v>
      </c>
      <c r="B172" t="s">
        <v>568</v>
      </c>
      <c r="C172">
        <v>3012.3249999999998</v>
      </c>
      <c r="P172" s="1"/>
      <c r="Q172" s="1"/>
      <c r="R172" s="1"/>
    </row>
    <row r="173" spans="1:18" x14ac:dyDescent="0.35">
      <c r="A173" t="s">
        <v>569</v>
      </c>
      <c r="B173" t="s">
        <v>570</v>
      </c>
      <c r="C173">
        <v>3030.2200000000003</v>
      </c>
      <c r="P173" s="1"/>
      <c r="Q173" s="1"/>
      <c r="R173" s="1"/>
    </row>
    <row r="174" spans="1:18" x14ac:dyDescent="0.35">
      <c r="A174" t="s">
        <v>571</v>
      </c>
      <c r="B174" t="s">
        <v>572</v>
      </c>
      <c r="C174">
        <v>3113.73</v>
      </c>
      <c r="P174" s="1"/>
      <c r="Q174" s="1"/>
      <c r="R174" s="1"/>
    </row>
    <row r="175" spans="1:18" x14ac:dyDescent="0.35">
      <c r="A175" t="s">
        <v>573</v>
      </c>
      <c r="B175" t="s">
        <v>574</v>
      </c>
      <c r="C175">
        <v>3119.6950000000002</v>
      </c>
      <c r="P175" s="1"/>
      <c r="Q175" s="1"/>
      <c r="R175" s="1"/>
    </row>
    <row r="176" spans="1:18" x14ac:dyDescent="0.35">
      <c r="A176" t="s">
        <v>575</v>
      </c>
      <c r="B176" t="s">
        <v>576</v>
      </c>
      <c r="C176">
        <v>3185.31</v>
      </c>
      <c r="P176" s="1"/>
      <c r="Q176" s="1"/>
      <c r="R176" s="1"/>
    </row>
    <row r="177" spans="1:18" x14ac:dyDescent="0.35">
      <c r="A177" t="s">
        <v>577</v>
      </c>
      <c r="B177" t="s">
        <v>578</v>
      </c>
      <c r="C177">
        <v>3233.0299999999997</v>
      </c>
      <c r="P177" s="1"/>
      <c r="Q177" s="1"/>
      <c r="R177" s="1"/>
    </row>
    <row r="178" spans="1:18" x14ac:dyDescent="0.35">
      <c r="A178" t="s">
        <v>579</v>
      </c>
      <c r="B178" t="s">
        <v>580</v>
      </c>
      <c r="C178">
        <v>3334.4349999999999</v>
      </c>
      <c r="P178" s="1"/>
      <c r="Q178" s="1"/>
      <c r="R178" s="1"/>
    </row>
    <row r="179" spans="1:18" x14ac:dyDescent="0.35">
      <c r="A179" t="s">
        <v>581</v>
      </c>
      <c r="B179" t="s">
        <v>582</v>
      </c>
      <c r="C179">
        <v>3364.2599999999998</v>
      </c>
      <c r="P179" s="1"/>
      <c r="Q179" s="1"/>
      <c r="R179" s="1"/>
    </row>
    <row r="180" spans="1:18" x14ac:dyDescent="0.35">
      <c r="A180" t="s">
        <v>583</v>
      </c>
      <c r="B180" t="s">
        <v>584</v>
      </c>
      <c r="C180">
        <v>3388.12</v>
      </c>
      <c r="P180" s="1"/>
      <c r="Q180" s="1"/>
      <c r="R180" s="1"/>
    </row>
    <row r="181" spans="1:18" x14ac:dyDescent="0.35">
      <c r="A181" t="s">
        <v>585</v>
      </c>
      <c r="B181" t="s">
        <v>586</v>
      </c>
      <c r="C181">
        <v>3447.77</v>
      </c>
      <c r="P181" s="1"/>
      <c r="Q181" s="1"/>
      <c r="R181" s="1"/>
    </row>
    <row r="182" spans="1:18" x14ac:dyDescent="0.35">
      <c r="A182" t="s">
        <v>587</v>
      </c>
      <c r="B182" t="s">
        <v>588</v>
      </c>
      <c r="C182">
        <v>3579</v>
      </c>
      <c r="P182" s="1"/>
      <c r="Q182" s="1"/>
      <c r="R182" s="1"/>
    </row>
    <row r="183" spans="1:18" x14ac:dyDescent="0.35">
      <c r="A183" t="s">
        <v>589</v>
      </c>
      <c r="B183" t="s">
        <v>590</v>
      </c>
      <c r="C183">
        <v>3984.62</v>
      </c>
      <c r="P183" s="1"/>
      <c r="Q183" s="1"/>
      <c r="R183" s="1"/>
    </row>
    <row r="184" spans="1:18" x14ac:dyDescent="0.35">
      <c r="A184" t="s">
        <v>591</v>
      </c>
      <c r="B184" t="s">
        <v>592</v>
      </c>
      <c r="C184">
        <v>5965</v>
      </c>
      <c r="P184" s="1"/>
      <c r="Q184" s="1"/>
      <c r="R184" s="1"/>
    </row>
    <row r="185" spans="1:18" x14ac:dyDescent="0.35">
      <c r="A185" t="s">
        <v>593</v>
      </c>
      <c r="B185" t="s">
        <v>594</v>
      </c>
      <c r="C185">
        <v>7158</v>
      </c>
      <c r="P185" s="1"/>
      <c r="Q185" s="1"/>
      <c r="R185" s="1"/>
    </row>
    <row r="186" spans="1:18" x14ac:dyDescent="0.35">
      <c r="A186" s="17" t="s">
        <v>253</v>
      </c>
      <c r="B186" s="7" t="s">
        <v>254</v>
      </c>
      <c r="C186" s="19">
        <v>10</v>
      </c>
      <c r="D186" s="23"/>
      <c r="E186" s="23"/>
      <c r="F186" s="23"/>
      <c r="G186" s="23"/>
      <c r="H186" s="23"/>
      <c r="I186" s="20">
        <v>3000</v>
      </c>
      <c r="J186" s="19"/>
      <c r="K186" s="20">
        <v>54</v>
      </c>
      <c r="L186" s="20">
        <v>21</v>
      </c>
      <c r="M186" s="20">
        <v>21</v>
      </c>
      <c r="N186" s="21">
        <f>K186/100*L186/100*M186/100</f>
        <v>2.3814000000000002E-2</v>
      </c>
      <c r="O186" s="19">
        <f>SUM(I186*C186*90/1000)</f>
        <v>2700</v>
      </c>
    </row>
    <row r="187" spans="1:18" x14ac:dyDescent="0.35">
      <c r="A187" s="17" t="s">
        <v>531</v>
      </c>
      <c r="B187" s="7" t="s">
        <v>532</v>
      </c>
      <c r="C187" s="19">
        <v>4200</v>
      </c>
      <c r="D187" s="23"/>
      <c r="E187" s="23"/>
      <c r="F187" s="23"/>
      <c r="G187" s="23"/>
      <c r="H187" s="23"/>
      <c r="I187" s="20"/>
      <c r="J187" s="19"/>
      <c r="K187" s="20"/>
      <c r="L187" s="20"/>
      <c r="M187" s="20"/>
      <c r="N187" s="21"/>
      <c r="O187" s="19"/>
    </row>
    <row r="188" spans="1:18" x14ac:dyDescent="0.35">
      <c r="A188" s="17" t="s">
        <v>255</v>
      </c>
      <c r="B188" s="7" t="s">
        <v>256</v>
      </c>
      <c r="C188" s="19">
        <v>78.5</v>
      </c>
      <c r="D188" s="23"/>
      <c r="E188" s="23"/>
      <c r="F188" s="23"/>
      <c r="G188" s="23"/>
      <c r="H188" s="23"/>
      <c r="I188" s="20">
        <v>208</v>
      </c>
      <c r="J188" s="19"/>
      <c r="K188" s="20">
        <v>54</v>
      </c>
      <c r="L188" s="20">
        <v>21</v>
      </c>
      <c r="M188" s="20">
        <v>21</v>
      </c>
      <c r="N188" s="21">
        <f t="shared" ref="N188:N209" si="7">K188/100*L188/100*M188/100</f>
        <v>2.3814000000000002E-2</v>
      </c>
      <c r="O188" s="19">
        <f t="shared" ref="O188:O203" si="8">SUM(I188*C188*90/1000)</f>
        <v>1469.52</v>
      </c>
    </row>
    <row r="189" spans="1:18" x14ac:dyDescent="0.35">
      <c r="A189" s="17" t="s">
        <v>257</v>
      </c>
      <c r="B189" s="7" t="s">
        <v>258</v>
      </c>
      <c r="C189" s="19">
        <v>69</v>
      </c>
      <c r="D189" s="23"/>
      <c r="E189" s="23"/>
      <c r="F189" s="23"/>
      <c r="G189" s="23"/>
      <c r="H189" s="23"/>
      <c r="I189" s="20">
        <v>208</v>
      </c>
      <c r="J189" s="19"/>
      <c r="K189" s="20">
        <v>54</v>
      </c>
      <c r="L189" s="20">
        <v>21</v>
      </c>
      <c r="M189" s="20">
        <v>21</v>
      </c>
      <c r="N189" s="21">
        <f t="shared" si="7"/>
        <v>2.3814000000000002E-2</v>
      </c>
      <c r="O189" s="19">
        <f t="shared" si="8"/>
        <v>1291.68</v>
      </c>
    </row>
    <row r="190" spans="1:18" x14ac:dyDescent="0.35">
      <c r="A190" s="17" t="s">
        <v>259</v>
      </c>
      <c r="B190" s="7" t="s">
        <v>260</v>
      </c>
      <c r="C190" s="19">
        <v>114</v>
      </c>
      <c r="D190" s="23"/>
      <c r="E190" s="23"/>
      <c r="F190" s="23"/>
      <c r="G190" s="23"/>
      <c r="H190" s="23"/>
      <c r="I190" s="20">
        <v>136</v>
      </c>
      <c r="J190" s="19"/>
      <c r="K190" s="20">
        <v>27</v>
      </c>
      <c r="L190" s="20">
        <v>24</v>
      </c>
      <c r="M190" s="20">
        <v>16</v>
      </c>
      <c r="N190" s="21">
        <f t="shared" si="7"/>
        <v>1.0368000000000002E-2</v>
      </c>
      <c r="O190" s="19">
        <f t="shared" si="8"/>
        <v>1395.36</v>
      </c>
    </row>
    <row r="191" spans="1:18" x14ac:dyDescent="0.35">
      <c r="A191" s="17" t="s">
        <v>261</v>
      </c>
      <c r="B191" s="7" t="s">
        <v>262</v>
      </c>
      <c r="C191" s="19">
        <v>86</v>
      </c>
      <c r="D191" s="23"/>
      <c r="E191" s="23"/>
      <c r="F191" s="23"/>
      <c r="G191" s="23"/>
      <c r="H191" s="23"/>
      <c r="I191" s="20">
        <v>144</v>
      </c>
      <c r="J191" s="19"/>
      <c r="K191" s="20">
        <v>27</v>
      </c>
      <c r="L191" s="20">
        <v>24</v>
      </c>
      <c r="M191" s="20">
        <v>16</v>
      </c>
      <c r="N191" s="21">
        <f t="shared" si="7"/>
        <v>1.0368000000000002E-2</v>
      </c>
      <c r="O191" s="19">
        <f t="shared" si="8"/>
        <v>1114.56</v>
      </c>
    </row>
    <row r="192" spans="1:18" x14ac:dyDescent="0.35">
      <c r="A192" s="17" t="s">
        <v>263</v>
      </c>
      <c r="B192" s="7" t="s">
        <v>264</v>
      </c>
      <c r="C192" s="19">
        <v>56.04</v>
      </c>
      <c r="D192" s="23"/>
      <c r="E192" s="23"/>
      <c r="F192" s="23"/>
      <c r="G192" s="23"/>
      <c r="H192" s="23"/>
      <c r="I192" s="20">
        <v>240</v>
      </c>
      <c r="J192" s="19"/>
      <c r="K192" s="20">
        <v>55</v>
      </c>
      <c r="L192" s="20">
        <v>22</v>
      </c>
      <c r="M192" s="20">
        <v>22</v>
      </c>
      <c r="N192" s="21">
        <f t="shared" si="7"/>
        <v>2.6620000000000005E-2</v>
      </c>
      <c r="O192" s="19">
        <f t="shared" si="8"/>
        <v>1210.4639999999999</v>
      </c>
    </row>
    <row r="193" spans="1:15" x14ac:dyDescent="0.35">
      <c r="A193" s="17" t="s">
        <v>265</v>
      </c>
      <c r="B193" s="7" t="s">
        <v>266</v>
      </c>
      <c r="C193" s="19">
        <v>50.45</v>
      </c>
      <c r="D193" s="23"/>
      <c r="E193" s="23"/>
      <c r="F193" s="23"/>
      <c r="G193" s="23"/>
      <c r="H193" s="23"/>
      <c r="I193" s="20">
        <v>342</v>
      </c>
      <c r="J193" s="19"/>
      <c r="K193" s="20">
        <v>55</v>
      </c>
      <c r="L193" s="20">
        <v>22</v>
      </c>
      <c r="M193" s="20">
        <v>22</v>
      </c>
      <c r="N193" s="21">
        <f t="shared" si="7"/>
        <v>2.6620000000000005E-2</v>
      </c>
      <c r="O193" s="19">
        <f t="shared" si="8"/>
        <v>1552.8510000000003</v>
      </c>
    </row>
    <row r="194" spans="1:15" x14ac:dyDescent="0.35">
      <c r="A194" s="17" t="s">
        <v>267</v>
      </c>
      <c r="B194" s="7" t="s">
        <v>268</v>
      </c>
      <c r="C194" s="19"/>
      <c r="D194" s="23"/>
      <c r="E194" s="23"/>
      <c r="F194" s="23"/>
      <c r="G194" s="23"/>
      <c r="H194" s="23"/>
      <c r="I194" s="20"/>
      <c r="J194" s="19"/>
      <c r="K194" s="20"/>
      <c r="L194" s="20"/>
      <c r="M194" s="20"/>
      <c r="N194" s="21">
        <f t="shared" si="7"/>
        <v>0</v>
      </c>
      <c r="O194" s="19">
        <f t="shared" si="8"/>
        <v>0</v>
      </c>
    </row>
    <row r="195" spans="1:15" x14ac:dyDescent="0.35">
      <c r="A195" s="17" t="s">
        <v>269</v>
      </c>
      <c r="B195" s="7" t="s">
        <v>270</v>
      </c>
      <c r="C195" s="19">
        <v>288</v>
      </c>
      <c r="D195" s="23"/>
      <c r="E195" s="23"/>
      <c r="F195" s="23"/>
      <c r="G195" s="23"/>
      <c r="H195" s="23"/>
      <c r="I195" s="20">
        <v>20</v>
      </c>
      <c r="J195" s="19"/>
      <c r="K195" s="20">
        <v>55</v>
      </c>
      <c r="L195" s="20">
        <v>22</v>
      </c>
      <c r="M195" s="20">
        <v>22</v>
      </c>
      <c r="N195" s="21">
        <f t="shared" si="7"/>
        <v>2.6620000000000005E-2</v>
      </c>
      <c r="O195" s="19">
        <f t="shared" si="8"/>
        <v>518.4</v>
      </c>
    </row>
    <row r="196" spans="1:15" x14ac:dyDescent="0.35">
      <c r="A196" s="17" t="s">
        <v>271</v>
      </c>
      <c r="B196" s="7" t="s">
        <v>272</v>
      </c>
      <c r="C196" s="19">
        <v>83</v>
      </c>
      <c r="D196" s="23"/>
      <c r="E196" s="23"/>
      <c r="F196" s="23"/>
      <c r="G196" s="23"/>
      <c r="H196" s="23"/>
      <c r="I196" s="20">
        <v>100</v>
      </c>
      <c r="J196" s="19"/>
      <c r="K196" s="20">
        <v>54</v>
      </c>
      <c r="L196" s="20">
        <v>25</v>
      </c>
      <c r="M196" s="20">
        <v>34</v>
      </c>
      <c r="N196" s="21">
        <f t="shared" si="7"/>
        <v>4.5899999999999996E-2</v>
      </c>
      <c r="O196" s="19">
        <f t="shared" si="8"/>
        <v>747</v>
      </c>
    </row>
    <row r="197" spans="1:15" x14ac:dyDescent="0.35">
      <c r="A197" s="17" t="s">
        <v>273</v>
      </c>
      <c r="B197" s="7" t="s">
        <v>274</v>
      </c>
      <c r="C197" s="19">
        <v>82.5</v>
      </c>
      <c r="D197" s="23"/>
      <c r="E197" s="23"/>
      <c r="F197" s="23"/>
      <c r="G197" s="23"/>
      <c r="H197" s="23"/>
      <c r="I197" s="20">
        <v>108</v>
      </c>
      <c r="J197" s="19"/>
      <c r="K197" s="20">
        <v>55</v>
      </c>
      <c r="L197" s="20">
        <v>22</v>
      </c>
      <c r="M197" s="20">
        <v>22</v>
      </c>
      <c r="N197" s="21">
        <f t="shared" si="7"/>
        <v>2.6620000000000005E-2</v>
      </c>
      <c r="O197" s="19">
        <f t="shared" si="8"/>
        <v>801.9</v>
      </c>
    </row>
    <row r="198" spans="1:15" x14ac:dyDescent="0.35">
      <c r="A198" s="17" t="s">
        <v>275</v>
      </c>
      <c r="B198" s="7" t="s">
        <v>276</v>
      </c>
      <c r="C198" s="19">
        <v>129</v>
      </c>
      <c r="D198" s="23"/>
      <c r="E198" s="23"/>
      <c r="F198" s="23"/>
      <c r="G198" s="23"/>
      <c r="H198" s="23"/>
      <c r="I198" s="20">
        <v>180</v>
      </c>
      <c r="J198" s="19"/>
      <c r="K198" s="20">
        <v>54</v>
      </c>
      <c r="L198" s="20">
        <v>35</v>
      </c>
      <c r="M198" s="20">
        <v>34</v>
      </c>
      <c r="N198" s="21">
        <f t="shared" si="7"/>
        <v>6.4260000000000012E-2</v>
      </c>
      <c r="O198" s="19">
        <f t="shared" si="8"/>
        <v>2089.8000000000002</v>
      </c>
    </row>
    <row r="199" spans="1:15" x14ac:dyDescent="0.35">
      <c r="A199" s="17" t="s">
        <v>277</v>
      </c>
      <c r="B199" s="7" t="s">
        <v>278</v>
      </c>
      <c r="C199" s="19">
        <v>387</v>
      </c>
      <c r="D199" s="23"/>
      <c r="E199" s="23"/>
      <c r="F199" s="23"/>
      <c r="G199" s="23"/>
      <c r="H199" s="23"/>
      <c r="I199" s="20">
        <v>500</v>
      </c>
      <c r="J199" s="19"/>
      <c r="K199" s="20">
        <v>110</v>
      </c>
      <c r="L199" s="20">
        <v>110</v>
      </c>
      <c r="M199" s="20">
        <v>130</v>
      </c>
      <c r="N199" s="21">
        <f t="shared" si="7"/>
        <v>1.5730000000000002</v>
      </c>
      <c r="O199" s="19">
        <f t="shared" si="8"/>
        <v>17415</v>
      </c>
    </row>
    <row r="200" spans="1:15" x14ac:dyDescent="0.35">
      <c r="A200" s="17" t="s">
        <v>279</v>
      </c>
      <c r="B200" s="7" t="s">
        <v>280</v>
      </c>
      <c r="C200" s="19">
        <v>225.5</v>
      </c>
      <c r="D200" s="23"/>
      <c r="E200" s="23"/>
      <c r="F200" s="23"/>
      <c r="G200" s="23"/>
      <c r="H200" s="23"/>
      <c r="I200" s="20">
        <v>36</v>
      </c>
      <c r="J200" s="19"/>
      <c r="K200" s="20">
        <v>55</v>
      </c>
      <c r="L200" s="20">
        <v>22</v>
      </c>
      <c r="M200" s="20">
        <v>22</v>
      </c>
      <c r="N200" s="21">
        <f t="shared" si="7"/>
        <v>2.6620000000000005E-2</v>
      </c>
      <c r="O200" s="19">
        <f t="shared" si="8"/>
        <v>730.62</v>
      </c>
    </row>
    <row r="201" spans="1:15" x14ac:dyDescent="0.35">
      <c r="A201" s="17" t="s">
        <v>281</v>
      </c>
      <c r="B201" s="7" t="s">
        <v>282</v>
      </c>
      <c r="C201" s="19">
        <v>310</v>
      </c>
      <c r="D201" s="23"/>
      <c r="E201" s="23"/>
      <c r="F201" s="23"/>
      <c r="G201" s="23"/>
      <c r="H201" s="23"/>
      <c r="I201" s="20">
        <v>500</v>
      </c>
      <c r="J201" s="19"/>
      <c r="K201" s="20">
        <v>110</v>
      </c>
      <c r="L201" s="20">
        <v>110</v>
      </c>
      <c r="M201" s="20">
        <v>130</v>
      </c>
      <c r="N201" s="21">
        <f t="shared" si="7"/>
        <v>1.5730000000000002</v>
      </c>
      <c r="O201" s="19">
        <f t="shared" si="8"/>
        <v>13950</v>
      </c>
    </row>
    <row r="202" spans="1:15" x14ac:dyDescent="0.35">
      <c r="A202" s="17" t="s">
        <v>283</v>
      </c>
      <c r="B202" s="7" t="s">
        <v>284</v>
      </c>
      <c r="C202" s="19"/>
      <c r="D202" s="23"/>
      <c r="E202" s="23"/>
      <c r="F202" s="23"/>
      <c r="G202" s="23"/>
      <c r="H202" s="23"/>
      <c r="I202" s="20"/>
      <c r="J202" s="19"/>
      <c r="K202" s="20"/>
      <c r="L202" s="20"/>
      <c r="M202" s="20"/>
      <c r="N202" s="21">
        <f t="shared" si="7"/>
        <v>0</v>
      </c>
      <c r="O202" s="19">
        <f t="shared" si="8"/>
        <v>0</v>
      </c>
    </row>
    <row r="203" spans="1:15" x14ac:dyDescent="0.35">
      <c r="A203" s="17" t="s">
        <v>285</v>
      </c>
      <c r="B203" s="7" t="s">
        <v>286</v>
      </c>
      <c r="C203" s="19"/>
      <c r="D203" s="23"/>
      <c r="E203" s="23"/>
      <c r="F203" s="23"/>
      <c r="G203" s="23"/>
      <c r="H203" s="23"/>
      <c r="I203" s="20"/>
      <c r="J203" s="19"/>
      <c r="K203" s="20"/>
      <c r="L203" s="20"/>
      <c r="M203" s="20"/>
      <c r="N203" s="21">
        <f t="shared" si="7"/>
        <v>0</v>
      </c>
      <c r="O203" s="19">
        <f t="shared" si="8"/>
        <v>0</v>
      </c>
    </row>
    <row r="204" spans="1:15" x14ac:dyDescent="0.35">
      <c r="A204" s="17" t="s">
        <v>287</v>
      </c>
      <c r="B204" s="7" t="s">
        <v>288</v>
      </c>
      <c r="C204" s="19"/>
      <c r="D204" s="23"/>
      <c r="E204" s="23"/>
      <c r="F204" s="23"/>
      <c r="G204" s="23"/>
      <c r="H204" s="23"/>
      <c r="I204" s="20"/>
      <c r="J204" s="19"/>
      <c r="K204" s="20"/>
      <c r="L204" s="20"/>
      <c r="M204" s="20"/>
      <c r="N204" s="21">
        <f t="shared" si="7"/>
        <v>0</v>
      </c>
      <c r="O204" s="19">
        <f t="shared" ref="O204:O209" si="9">SUM(I204*C204*100/1000)</f>
        <v>0</v>
      </c>
    </row>
    <row r="205" spans="1:15" x14ac:dyDescent="0.35">
      <c r="A205" s="17" t="s">
        <v>289</v>
      </c>
      <c r="B205" s="7" t="s">
        <v>290</v>
      </c>
      <c r="C205" s="25"/>
      <c r="D205" s="23"/>
      <c r="E205" s="23"/>
      <c r="F205" s="23"/>
      <c r="G205" s="23"/>
      <c r="H205" s="23"/>
      <c r="I205" s="20"/>
      <c r="J205" s="19"/>
      <c r="K205" s="20"/>
      <c r="L205" s="20"/>
      <c r="M205" s="20"/>
      <c r="N205" s="21">
        <f t="shared" si="7"/>
        <v>0</v>
      </c>
      <c r="O205" s="19">
        <f t="shared" si="9"/>
        <v>0</v>
      </c>
    </row>
    <row r="206" spans="1:15" x14ac:dyDescent="0.35">
      <c r="A206" s="17" t="s">
        <v>291</v>
      </c>
      <c r="B206" s="7" t="s">
        <v>292</v>
      </c>
      <c r="C206" s="25"/>
      <c r="D206" s="23"/>
      <c r="E206" s="23"/>
      <c r="F206" s="23"/>
      <c r="G206" s="23"/>
      <c r="H206" s="23"/>
      <c r="I206" s="20"/>
      <c r="J206" s="19"/>
      <c r="K206" s="20"/>
      <c r="L206" s="20"/>
      <c r="M206" s="20"/>
      <c r="N206" s="21">
        <f t="shared" si="7"/>
        <v>0</v>
      </c>
      <c r="O206" s="19">
        <f t="shared" si="9"/>
        <v>0</v>
      </c>
    </row>
    <row r="207" spans="1:15" x14ac:dyDescent="0.35">
      <c r="A207" s="17" t="s">
        <v>293</v>
      </c>
      <c r="B207" s="7" t="s">
        <v>294</v>
      </c>
      <c r="C207" s="25"/>
      <c r="D207" s="23"/>
      <c r="E207" s="23"/>
      <c r="F207" s="23"/>
      <c r="G207" s="23"/>
      <c r="H207" s="23"/>
      <c r="I207" s="20"/>
      <c r="J207" s="19"/>
      <c r="K207" s="20"/>
      <c r="L207" s="20"/>
      <c r="M207" s="20"/>
      <c r="N207" s="21">
        <f t="shared" si="7"/>
        <v>0</v>
      </c>
      <c r="O207" s="19">
        <f t="shared" si="9"/>
        <v>0</v>
      </c>
    </row>
    <row r="208" spans="1:15" x14ac:dyDescent="0.35">
      <c r="A208" s="17" t="s">
        <v>295</v>
      </c>
      <c r="B208" s="7" t="s">
        <v>296</v>
      </c>
      <c r="C208" s="19"/>
      <c r="D208" s="23"/>
      <c r="E208" s="23"/>
      <c r="F208" s="23"/>
      <c r="G208" s="23"/>
      <c r="H208" s="23"/>
      <c r="I208" s="20"/>
      <c r="J208" s="19"/>
      <c r="K208" s="20"/>
      <c r="L208" s="20"/>
      <c r="M208" s="20"/>
      <c r="N208" s="21">
        <f t="shared" si="7"/>
        <v>0</v>
      </c>
      <c r="O208" s="19">
        <f t="shared" si="9"/>
        <v>0</v>
      </c>
    </row>
    <row r="209" spans="1:15" x14ac:dyDescent="0.35">
      <c r="A209" s="17" t="s">
        <v>297</v>
      </c>
      <c r="B209" s="7" t="s">
        <v>298</v>
      </c>
      <c r="C209" s="19"/>
      <c r="D209" s="23"/>
      <c r="E209" s="23"/>
      <c r="F209" s="23"/>
      <c r="G209" s="23"/>
      <c r="H209" s="23"/>
      <c r="I209" s="20"/>
      <c r="J209" s="19"/>
      <c r="K209" s="20"/>
      <c r="L209" s="20"/>
      <c r="M209" s="20"/>
      <c r="N209" s="21">
        <f t="shared" si="7"/>
        <v>0</v>
      </c>
      <c r="O209" s="19">
        <f t="shared" si="9"/>
        <v>0</v>
      </c>
    </row>
    <row r="210" spans="1:15" x14ac:dyDescent="0.35">
      <c r="A210" s="28" t="s">
        <v>345</v>
      </c>
      <c r="B210" s="28" t="s">
        <v>350</v>
      </c>
      <c r="C210" s="19">
        <v>86</v>
      </c>
      <c r="D210" s="19"/>
      <c r="E210" s="19"/>
      <c r="F210" s="19"/>
      <c r="G210" s="19"/>
      <c r="H210" s="19"/>
      <c r="I210" s="20"/>
      <c r="J210" s="19"/>
      <c r="K210" s="20"/>
      <c r="L210" s="20"/>
      <c r="M210" s="20"/>
      <c r="N210" s="19"/>
      <c r="O210" s="19"/>
    </row>
    <row r="211" spans="1:15" x14ac:dyDescent="0.35">
      <c r="A211" s="28" t="s">
        <v>346</v>
      </c>
      <c r="B211" s="28" t="s">
        <v>351</v>
      </c>
      <c r="C211" s="7">
        <v>8.3000000000000007</v>
      </c>
      <c r="D211" s="7"/>
      <c r="E211" s="7"/>
      <c r="F211" s="7"/>
      <c r="G211" s="7"/>
      <c r="H211" s="7"/>
      <c r="I211" s="24"/>
      <c r="J211" s="7"/>
      <c r="K211" s="7"/>
      <c r="L211" s="7"/>
      <c r="M211" s="7"/>
      <c r="N211" s="7"/>
      <c r="O211" s="7"/>
    </row>
    <row r="212" spans="1:15" x14ac:dyDescent="0.35">
      <c r="A212" s="28" t="s">
        <v>347</v>
      </c>
      <c r="B212" s="28" t="s">
        <v>352</v>
      </c>
      <c r="C212">
        <v>22</v>
      </c>
      <c r="I212" s="6"/>
    </row>
    <row r="213" spans="1:15" x14ac:dyDescent="0.35">
      <c r="A213" s="28" t="s">
        <v>348</v>
      </c>
      <c r="B213" s="28" t="s">
        <v>353</v>
      </c>
      <c r="C213" s="1">
        <v>29.5</v>
      </c>
      <c r="I213" s="6"/>
    </row>
    <row r="214" spans="1:15" x14ac:dyDescent="0.35">
      <c r="A214" s="28" t="s">
        <v>349</v>
      </c>
      <c r="B214" s="28" t="s">
        <v>354</v>
      </c>
      <c r="C214" s="1">
        <v>93.5</v>
      </c>
      <c r="I214" s="6"/>
    </row>
    <row r="215" spans="1:15" x14ac:dyDescent="0.35">
      <c r="A215" s="28" t="s">
        <v>355</v>
      </c>
      <c r="B215" t="s">
        <v>358</v>
      </c>
      <c r="C215" s="1">
        <v>6</v>
      </c>
      <c r="I215" s="6"/>
    </row>
    <row r="216" spans="1:15" x14ac:dyDescent="0.35">
      <c r="A216" s="28" t="s">
        <v>356</v>
      </c>
      <c r="B216" t="s">
        <v>359</v>
      </c>
      <c r="C216" s="1">
        <v>6</v>
      </c>
      <c r="I216" s="6"/>
    </row>
    <row r="217" spans="1:15" x14ac:dyDescent="0.35">
      <c r="A217" s="28" t="s">
        <v>357</v>
      </c>
      <c r="B217" t="s">
        <v>360</v>
      </c>
      <c r="C217" s="1">
        <v>6</v>
      </c>
    </row>
    <row r="218" spans="1:15" x14ac:dyDescent="0.35">
      <c r="A218" s="28" t="s">
        <v>361</v>
      </c>
      <c r="B218" t="s">
        <v>382</v>
      </c>
      <c r="C218" s="7">
        <v>26</v>
      </c>
    </row>
    <row r="219" spans="1:15" x14ac:dyDescent="0.35">
      <c r="A219" s="28" t="s">
        <v>362</v>
      </c>
      <c r="B219" t="s">
        <v>383</v>
      </c>
      <c r="C219" s="7">
        <v>13280</v>
      </c>
    </row>
    <row r="220" spans="1:15" x14ac:dyDescent="0.35">
      <c r="A220" s="28" t="s">
        <v>363</v>
      </c>
      <c r="B220" t="s">
        <v>384</v>
      </c>
      <c r="C220" s="7">
        <v>14940</v>
      </c>
    </row>
    <row r="221" spans="1:15" x14ac:dyDescent="0.35">
      <c r="A221" s="28" t="s">
        <v>364</v>
      </c>
      <c r="B221" t="s">
        <v>386</v>
      </c>
      <c r="C221" s="7">
        <v>16600</v>
      </c>
    </row>
    <row r="222" spans="1:15" x14ac:dyDescent="0.35">
      <c r="A222" s="28" t="s">
        <v>365</v>
      </c>
      <c r="B222" t="s">
        <v>387</v>
      </c>
      <c r="C222" s="7">
        <v>18260</v>
      </c>
    </row>
    <row r="223" spans="1:15" x14ac:dyDescent="0.35">
      <c r="A223" s="28" t="s">
        <v>366</v>
      </c>
      <c r="B223" t="s">
        <v>388</v>
      </c>
      <c r="C223" s="7">
        <v>19920</v>
      </c>
    </row>
    <row r="224" spans="1:15" x14ac:dyDescent="0.35">
      <c r="A224" s="28" t="s">
        <v>367</v>
      </c>
      <c r="B224" t="s">
        <v>389</v>
      </c>
      <c r="C224" s="7">
        <v>21580</v>
      </c>
    </row>
    <row r="225" spans="1:3" x14ac:dyDescent="0.35">
      <c r="A225" s="28" t="s">
        <v>368</v>
      </c>
      <c r="B225" t="s">
        <v>390</v>
      </c>
      <c r="C225" s="7">
        <v>23240</v>
      </c>
    </row>
    <row r="226" spans="1:3" x14ac:dyDescent="0.35">
      <c r="A226" s="28" t="s">
        <v>369</v>
      </c>
      <c r="B226" t="s">
        <v>391</v>
      </c>
      <c r="C226" s="7">
        <v>24900</v>
      </c>
    </row>
    <row r="227" spans="1:3" x14ac:dyDescent="0.35">
      <c r="A227" s="28" t="s">
        <v>370</v>
      </c>
      <c r="B227" t="s">
        <v>385</v>
      </c>
      <c r="C227" s="7">
        <v>3320</v>
      </c>
    </row>
    <row r="228" spans="1:3" x14ac:dyDescent="0.35">
      <c r="A228" s="28" t="s">
        <v>371</v>
      </c>
      <c r="B228" t="s">
        <v>383</v>
      </c>
      <c r="C228" s="7">
        <v>14692</v>
      </c>
    </row>
    <row r="229" spans="1:3" x14ac:dyDescent="0.35">
      <c r="A229" s="28" t="s">
        <v>372</v>
      </c>
      <c r="B229" t="s">
        <v>384</v>
      </c>
      <c r="C229" s="7">
        <v>16528.5</v>
      </c>
    </row>
    <row r="230" spans="1:3" x14ac:dyDescent="0.35">
      <c r="A230" s="28" t="s">
        <v>373</v>
      </c>
      <c r="B230" t="s">
        <v>386</v>
      </c>
      <c r="C230" s="7">
        <v>18365</v>
      </c>
    </row>
    <row r="231" spans="1:3" x14ac:dyDescent="0.35">
      <c r="A231" s="28" t="s">
        <v>374</v>
      </c>
      <c r="B231" t="s">
        <v>387</v>
      </c>
      <c r="C231" s="7">
        <v>20201.5</v>
      </c>
    </row>
    <row r="232" spans="1:3" x14ac:dyDescent="0.35">
      <c r="A232" s="28" t="s">
        <v>375</v>
      </c>
      <c r="B232" t="s">
        <v>388</v>
      </c>
      <c r="C232" s="7">
        <v>22038</v>
      </c>
    </row>
    <row r="233" spans="1:3" x14ac:dyDescent="0.35">
      <c r="A233" s="28" t="s">
        <v>376</v>
      </c>
      <c r="B233" t="s">
        <v>389</v>
      </c>
      <c r="C233" s="7">
        <v>23874.5</v>
      </c>
    </row>
    <row r="234" spans="1:3" x14ac:dyDescent="0.35">
      <c r="A234" s="28" t="s">
        <v>377</v>
      </c>
      <c r="B234" t="s">
        <v>390</v>
      </c>
      <c r="C234" s="7">
        <v>25711</v>
      </c>
    </row>
    <row r="235" spans="1:3" x14ac:dyDescent="0.35">
      <c r="A235" s="28" t="s">
        <v>378</v>
      </c>
      <c r="B235" t="s">
        <v>391</v>
      </c>
      <c r="C235" s="7">
        <v>27547.5</v>
      </c>
    </row>
    <row r="236" spans="1:3" x14ac:dyDescent="0.35">
      <c r="A236" s="28" t="s">
        <v>379</v>
      </c>
      <c r="B236" t="s">
        <v>385</v>
      </c>
      <c r="C236" s="7">
        <v>3673</v>
      </c>
    </row>
    <row r="237" spans="1:3" x14ac:dyDescent="0.35">
      <c r="A237" s="28" t="s">
        <v>380</v>
      </c>
      <c r="B237" t="s">
        <v>392</v>
      </c>
      <c r="C237" s="7">
        <v>2119.92</v>
      </c>
    </row>
    <row r="238" spans="1:3" x14ac:dyDescent="0.35">
      <c r="A238" s="28" t="s">
        <v>381</v>
      </c>
      <c r="B238" t="s">
        <v>393</v>
      </c>
      <c r="C238" s="7">
        <v>3212</v>
      </c>
    </row>
    <row r="239" spans="1:3" x14ac:dyDescent="0.35">
      <c r="A239" s="28" t="s">
        <v>597</v>
      </c>
      <c r="B239" t="s">
        <v>394</v>
      </c>
      <c r="C239" s="7">
        <v>4264</v>
      </c>
    </row>
    <row r="240" spans="1:3" x14ac:dyDescent="0.35">
      <c r="A240" s="28" t="s">
        <v>602</v>
      </c>
      <c r="B240" t="s">
        <v>603</v>
      </c>
      <c r="C240">
        <v>4583.8</v>
      </c>
    </row>
    <row r="241" spans="1:3" x14ac:dyDescent="0.35">
      <c r="A241" s="28" t="s">
        <v>604</v>
      </c>
      <c r="B241" t="s">
        <v>605</v>
      </c>
      <c r="C241">
        <v>4690.4000000000005</v>
      </c>
    </row>
    <row r="242" spans="1:3" x14ac:dyDescent="0.35">
      <c r="A242" s="28" t="s">
        <v>606</v>
      </c>
      <c r="B242" t="s">
        <v>607</v>
      </c>
      <c r="C242">
        <v>5031.5200000000004</v>
      </c>
    </row>
    <row r="243" spans="1:3" x14ac:dyDescent="0.35">
      <c r="A243" s="28" t="s">
        <v>608</v>
      </c>
      <c r="B243" t="s">
        <v>609</v>
      </c>
      <c r="C243">
        <v>5393.96</v>
      </c>
    </row>
    <row r="244" spans="1:3" x14ac:dyDescent="0.35">
      <c r="A244" s="28" t="s">
        <v>610</v>
      </c>
      <c r="B244" t="s">
        <v>611</v>
      </c>
      <c r="C244">
        <v>5543.2000000000007</v>
      </c>
    </row>
    <row r="245" spans="1:3" x14ac:dyDescent="0.35">
      <c r="A245" s="28" t="s">
        <v>612</v>
      </c>
      <c r="B245" t="s">
        <v>613</v>
      </c>
      <c r="C245">
        <v>5799.04</v>
      </c>
    </row>
    <row r="246" spans="1:3" x14ac:dyDescent="0.35">
      <c r="A246" s="28" t="s">
        <v>614</v>
      </c>
      <c r="B246" t="s">
        <v>615</v>
      </c>
      <c r="C246">
        <v>5841.68</v>
      </c>
    </row>
    <row r="247" spans="1:3" x14ac:dyDescent="0.35">
      <c r="A247" s="28" t="s">
        <v>616</v>
      </c>
      <c r="B247" t="s">
        <v>617</v>
      </c>
      <c r="C247">
        <v>6012.2400000000007</v>
      </c>
    </row>
    <row r="248" spans="1:3" x14ac:dyDescent="0.35">
      <c r="A248" s="28" t="s">
        <v>618</v>
      </c>
      <c r="B248" t="s">
        <v>619</v>
      </c>
      <c r="C248">
        <v>6182.8</v>
      </c>
    </row>
    <row r="249" spans="1:3" x14ac:dyDescent="0.35">
      <c r="A249" s="28" t="s">
        <v>620</v>
      </c>
      <c r="B249" t="s">
        <v>621</v>
      </c>
      <c r="C249">
        <v>6396</v>
      </c>
    </row>
    <row r="250" spans="1:3" x14ac:dyDescent="0.35">
      <c r="A250" s="28" t="s">
        <v>622</v>
      </c>
      <c r="B250" t="s">
        <v>623</v>
      </c>
      <c r="C250">
        <v>6907.68</v>
      </c>
    </row>
    <row r="251" spans="1:3" x14ac:dyDescent="0.35">
      <c r="A251" s="28" t="s">
        <v>624</v>
      </c>
      <c r="B251" t="s">
        <v>625</v>
      </c>
      <c r="C251">
        <v>7206.1600000000008</v>
      </c>
    </row>
    <row r="252" spans="1:3" x14ac:dyDescent="0.35">
      <c r="A252" s="28" t="s">
        <v>626</v>
      </c>
      <c r="B252" t="s">
        <v>627</v>
      </c>
      <c r="C252">
        <v>7291.4400000000005</v>
      </c>
    </row>
    <row r="253" spans="1:3" x14ac:dyDescent="0.35">
      <c r="A253" s="28" t="s">
        <v>628</v>
      </c>
      <c r="B253" t="s">
        <v>629</v>
      </c>
      <c r="C253">
        <v>7419.3600000000006</v>
      </c>
    </row>
    <row r="254" spans="1:3" x14ac:dyDescent="0.35">
      <c r="A254" s="28" t="s">
        <v>630</v>
      </c>
      <c r="B254" t="s">
        <v>631</v>
      </c>
      <c r="C254">
        <v>7589.92</v>
      </c>
    </row>
    <row r="255" spans="1:3" x14ac:dyDescent="0.35">
      <c r="A255" s="28" t="s">
        <v>632</v>
      </c>
      <c r="B255" t="s">
        <v>633</v>
      </c>
      <c r="C255">
        <v>9082.32</v>
      </c>
    </row>
    <row r="256" spans="1:3" x14ac:dyDescent="0.35">
      <c r="A256" s="28" t="s">
        <v>634</v>
      </c>
      <c r="B256" t="s">
        <v>635</v>
      </c>
      <c r="C256">
        <v>9594</v>
      </c>
    </row>
    <row r="257" spans="1:3" x14ac:dyDescent="0.35">
      <c r="A257" s="28" t="s">
        <v>636</v>
      </c>
      <c r="B257" t="s">
        <v>637</v>
      </c>
      <c r="C257">
        <v>9721.92</v>
      </c>
    </row>
    <row r="258" spans="1:3" x14ac:dyDescent="0.35">
      <c r="A258" s="28" t="s">
        <v>638</v>
      </c>
      <c r="B258" t="s">
        <v>639</v>
      </c>
      <c r="C258">
        <v>9807.2000000000007</v>
      </c>
    </row>
    <row r="259" spans="1:3" x14ac:dyDescent="0.35">
      <c r="A259" s="28" t="s">
        <v>640</v>
      </c>
      <c r="B259" t="s">
        <v>641</v>
      </c>
      <c r="C259">
        <v>9892.4800000000014</v>
      </c>
    </row>
    <row r="260" spans="1:3" x14ac:dyDescent="0.35">
      <c r="A260" s="28" t="s">
        <v>642</v>
      </c>
      <c r="B260" t="s">
        <v>643</v>
      </c>
      <c r="C260">
        <v>10404.16</v>
      </c>
    </row>
    <row r="261" spans="1:3" x14ac:dyDescent="0.35">
      <c r="A261" s="28" t="s">
        <v>644</v>
      </c>
      <c r="B261" t="s">
        <v>645</v>
      </c>
      <c r="C261">
        <v>10574.720000000001</v>
      </c>
    </row>
    <row r="262" spans="1:3" x14ac:dyDescent="0.35">
      <c r="A262" s="28" t="s">
        <v>646</v>
      </c>
      <c r="B262" t="s">
        <v>647</v>
      </c>
      <c r="C262">
        <v>10702.640000000001</v>
      </c>
    </row>
    <row r="263" spans="1:3" x14ac:dyDescent="0.35">
      <c r="A263" s="28" t="s">
        <v>648</v>
      </c>
      <c r="B263" t="s">
        <v>649</v>
      </c>
      <c r="C263">
        <v>10787.92</v>
      </c>
    </row>
    <row r="264" spans="1:3" x14ac:dyDescent="0.35">
      <c r="A264" s="28" t="s">
        <v>650</v>
      </c>
      <c r="B264" t="s">
        <v>651</v>
      </c>
      <c r="C264">
        <v>11001.12</v>
      </c>
    </row>
    <row r="265" spans="1:3" x14ac:dyDescent="0.35">
      <c r="A265" s="28" t="s">
        <v>652</v>
      </c>
      <c r="B265" t="s">
        <v>653</v>
      </c>
      <c r="C265">
        <v>11512.800000000001</v>
      </c>
    </row>
    <row r="266" spans="1:3" x14ac:dyDescent="0.35">
      <c r="A266" s="28" t="s">
        <v>654</v>
      </c>
      <c r="B266" t="s">
        <v>655</v>
      </c>
      <c r="C266">
        <v>11726</v>
      </c>
    </row>
    <row r="267" spans="1:3" x14ac:dyDescent="0.35">
      <c r="A267" s="28" t="s">
        <v>656</v>
      </c>
      <c r="B267" t="s">
        <v>657</v>
      </c>
      <c r="C267">
        <v>12493.52</v>
      </c>
    </row>
    <row r="268" spans="1:3" x14ac:dyDescent="0.35">
      <c r="A268" s="28" t="s">
        <v>658</v>
      </c>
      <c r="B268" t="s">
        <v>659</v>
      </c>
      <c r="C268">
        <v>12706.720000000001</v>
      </c>
    </row>
    <row r="269" spans="1:3" x14ac:dyDescent="0.35">
      <c r="A269" s="28" t="s">
        <v>660</v>
      </c>
      <c r="B269" t="s">
        <v>661</v>
      </c>
      <c r="C269">
        <v>14454.960000000001</v>
      </c>
    </row>
    <row r="270" spans="1:3" x14ac:dyDescent="0.35">
      <c r="A270" s="28" t="s">
        <v>662</v>
      </c>
      <c r="B270" t="s">
        <v>663</v>
      </c>
      <c r="C270">
        <v>14497.6</v>
      </c>
    </row>
    <row r="271" spans="1:3" x14ac:dyDescent="0.35">
      <c r="A271" s="28" t="s">
        <v>664</v>
      </c>
      <c r="B271" t="s">
        <v>665</v>
      </c>
      <c r="C271">
        <v>14604.2</v>
      </c>
    </row>
    <row r="272" spans="1:3" x14ac:dyDescent="0.35">
      <c r="A272" s="28" t="s">
        <v>666</v>
      </c>
      <c r="B272" t="s">
        <v>667</v>
      </c>
      <c r="C272">
        <v>14668.160000000002</v>
      </c>
    </row>
    <row r="273" spans="1:3" x14ac:dyDescent="0.35">
      <c r="A273" s="28" t="s">
        <v>668</v>
      </c>
      <c r="B273" t="s">
        <v>669</v>
      </c>
      <c r="C273">
        <v>14911.208000000001</v>
      </c>
    </row>
    <row r="274" spans="1:3" x14ac:dyDescent="0.35">
      <c r="A274" s="28" t="s">
        <v>670</v>
      </c>
      <c r="B274" t="s">
        <v>671</v>
      </c>
      <c r="C274">
        <v>15265.12</v>
      </c>
    </row>
    <row r="275" spans="1:3" x14ac:dyDescent="0.35">
      <c r="A275" s="28" t="s">
        <v>672</v>
      </c>
      <c r="B275" t="s">
        <v>673</v>
      </c>
      <c r="C275">
        <v>15393.04</v>
      </c>
    </row>
    <row r="276" spans="1:3" x14ac:dyDescent="0.35">
      <c r="A276" s="28" t="s">
        <v>674</v>
      </c>
      <c r="B276" t="s">
        <v>675</v>
      </c>
      <c r="C276">
        <v>15648.880000000001</v>
      </c>
    </row>
    <row r="277" spans="1:3" x14ac:dyDescent="0.35">
      <c r="A277" s="28" t="s">
        <v>676</v>
      </c>
      <c r="B277" t="s">
        <v>677</v>
      </c>
      <c r="C277">
        <v>15691.52</v>
      </c>
    </row>
    <row r="278" spans="1:3" x14ac:dyDescent="0.35">
      <c r="A278" s="28" t="s">
        <v>678</v>
      </c>
      <c r="B278" t="s">
        <v>679</v>
      </c>
      <c r="C278">
        <v>15840.76</v>
      </c>
    </row>
    <row r="279" spans="1:3" x14ac:dyDescent="0.35">
      <c r="A279" s="28" t="s">
        <v>680</v>
      </c>
      <c r="B279" t="s">
        <v>681</v>
      </c>
      <c r="C279">
        <v>15904.720000000001</v>
      </c>
    </row>
    <row r="280" spans="1:3" x14ac:dyDescent="0.35">
      <c r="A280" s="28" t="s">
        <v>682</v>
      </c>
      <c r="B280" t="s">
        <v>683</v>
      </c>
      <c r="C280">
        <v>16288.480000000001</v>
      </c>
    </row>
    <row r="281" spans="1:3" x14ac:dyDescent="0.35">
      <c r="A281" s="28" t="s">
        <v>684</v>
      </c>
      <c r="B281" t="s">
        <v>685</v>
      </c>
      <c r="C281">
        <v>16650.920000000002</v>
      </c>
    </row>
    <row r="282" spans="1:3" x14ac:dyDescent="0.35">
      <c r="A282" s="28" t="s">
        <v>686</v>
      </c>
      <c r="B282" t="s">
        <v>687</v>
      </c>
      <c r="C282">
        <v>16800.16</v>
      </c>
    </row>
    <row r="283" spans="1:3" x14ac:dyDescent="0.35">
      <c r="A283" s="28" t="s">
        <v>688</v>
      </c>
      <c r="B283" t="s">
        <v>689</v>
      </c>
      <c r="C283">
        <v>16821.48</v>
      </c>
    </row>
    <row r="284" spans="1:3" x14ac:dyDescent="0.35">
      <c r="A284" s="28" t="s">
        <v>690</v>
      </c>
      <c r="B284" t="s">
        <v>691</v>
      </c>
      <c r="C284">
        <v>17013.36</v>
      </c>
    </row>
    <row r="285" spans="1:3" x14ac:dyDescent="0.35">
      <c r="A285" s="28" t="s">
        <v>692</v>
      </c>
      <c r="B285" t="s">
        <v>693</v>
      </c>
      <c r="C285">
        <v>17056</v>
      </c>
    </row>
    <row r="286" spans="1:3" x14ac:dyDescent="0.35">
      <c r="A286" s="28" t="s">
        <v>694</v>
      </c>
      <c r="B286" t="s">
        <v>695</v>
      </c>
      <c r="C286">
        <v>17141.280000000002</v>
      </c>
    </row>
    <row r="287" spans="1:3" x14ac:dyDescent="0.35">
      <c r="A287" s="28" t="s">
        <v>696</v>
      </c>
      <c r="B287" t="s">
        <v>697</v>
      </c>
      <c r="C287">
        <v>17269.2</v>
      </c>
    </row>
    <row r="288" spans="1:3" x14ac:dyDescent="0.35">
      <c r="A288" s="28" t="s">
        <v>698</v>
      </c>
      <c r="B288" t="s">
        <v>699</v>
      </c>
      <c r="C288">
        <v>17823.52</v>
      </c>
    </row>
    <row r="289" spans="1:3" x14ac:dyDescent="0.35">
      <c r="A289" s="28" t="s">
        <v>700</v>
      </c>
      <c r="B289" t="s">
        <v>701</v>
      </c>
      <c r="C289">
        <v>18207.280000000002</v>
      </c>
    </row>
    <row r="290" spans="1:3" x14ac:dyDescent="0.35">
      <c r="A290" s="28" t="s">
        <v>702</v>
      </c>
      <c r="B290" t="s">
        <v>703</v>
      </c>
      <c r="C290">
        <v>18420.48</v>
      </c>
    </row>
    <row r="291" spans="1:3" x14ac:dyDescent="0.35">
      <c r="A291" s="28" t="s">
        <v>704</v>
      </c>
      <c r="B291" t="s">
        <v>705</v>
      </c>
      <c r="C291">
        <v>18591.04</v>
      </c>
    </row>
    <row r="292" spans="1:3" x14ac:dyDescent="0.35">
      <c r="A292" s="28" t="s">
        <v>706</v>
      </c>
      <c r="B292" t="s">
        <v>707</v>
      </c>
      <c r="C292">
        <v>18846.88</v>
      </c>
    </row>
    <row r="293" spans="1:3" x14ac:dyDescent="0.35">
      <c r="A293" s="28" t="s">
        <v>708</v>
      </c>
      <c r="B293" t="s">
        <v>709</v>
      </c>
      <c r="C293">
        <v>19529.120000000003</v>
      </c>
    </row>
    <row r="294" spans="1:3" x14ac:dyDescent="0.35">
      <c r="A294" s="28" t="s">
        <v>710</v>
      </c>
      <c r="B294" t="s">
        <v>711</v>
      </c>
      <c r="C294">
        <v>20296.64</v>
      </c>
    </row>
    <row r="295" spans="1:3" x14ac:dyDescent="0.35">
      <c r="A295" s="28" t="s">
        <v>395</v>
      </c>
      <c r="B295" t="s">
        <v>411</v>
      </c>
      <c r="C295" s="7">
        <v>50</v>
      </c>
    </row>
    <row r="296" spans="1:3" x14ac:dyDescent="0.35">
      <c r="A296" s="28" t="s">
        <v>396</v>
      </c>
      <c r="B296" t="s">
        <v>412</v>
      </c>
      <c r="C296" s="7">
        <v>1162</v>
      </c>
    </row>
    <row r="297" spans="1:3" x14ac:dyDescent="0.35">
      <c r="A297" s="28" t="s">
        <v>397</v>
      </c>
      <c r="B297" t="s">
        <v>413</v>
      </c>
      <c r="C297" s="7">
        <v>2325</v>
      </c>
    </row>
    <row r="298" spans="1:3" x14ac:dyDescent="0.35">
      <c r="A298" s="28" t="s">
        <v>398</v>
      </c>
      <c r="B298" t="s">
        <v>414</v>
      </c>
      <c r="C298" s="7">
        <v>3650</v>
      </c>
    </row>
    <row r="299" spans="1:3" x14ac:dyDescent="0.35">
      <c r="A299" s="28" t="s">
        <v>415</v>
      </c>
      <c r="B299" t="s">
        <v>416</v>
      </c>
      <c r="C299" s="7">
        <v>20079.2</v>
      </c>
    </row>
    <row r="300" spans="1:3" x14ac:dyDescent="0.35">
      <c r="A300" s="28" t="s">
        <v>418</v>
      </c>
      <c r="B300" t="s">
        <v>417</v>
      </c>
      <c r="C300" s="7">
        <v>21136</v>
      </c>
    </row>
    <row r="301" spans="1:3" x14ac:dyDescent="0.35">
      <c r="A301" s="28" t="s">
        <v>399</v>
      </c>
      <c r="B301" t="s">
        <v>419</v>
      </c>
      <c r="C301" s="7">
        <v>26419.999999999996</v>
      </c>
    </row>
    <row r="302" spans="1:3" x14ac:dyDescent="0.35">
      <c r="A302" s="28" t="s">
        <v>400</v>
      </c>
      <c r="B302" t="s">
        <v>421</v>
      </c>
      <c r="C302" s="7">
        <v>30647.199999999997</v>
      </c>
    </row>
    <row r="303" spans="1:3" x14ac:dyDescent="0.35">
      <c r="A303" s="28" t="s">
        <v>401</v>
      </c>
      <c r="B303" t="s">
        <v>422</v>
      </c>
      <c r="C303" s="7">
        <v>31704</v>
      </c>
    </row>
    <row r="304" spans="1:3" x14ac:dyDescent="0.35">
      <c r="A304" s="28" t="s">
        <v>402</v>
      </c>
      <c r="B304" t="s">
        <v>423</v>
      </c>
      <c r="C304" s="7">
        <v>32760.800000000003</v>
      </c>
    </row>
    <row r="305" spans="1:3" x14ac:dyDescent="0.35">
      <c r="A305" s="28" t="s">
        <v>403</v>
      </c>
      <c r="B305" t="s">
        <v>424</v>
      </c>
      <c r="C305" s="7">
        <v>34346</v>
      </c>
    </row>
    <row r="306" spans="1:3" x14ac:dyDescent="0.35">
      <c r="A306" s="28" t="s">
        <v>404</v>
      </c>
      <c r="B306" t="s">
        <v>425</v>
      </c>
      <c r="C306" s="7">
        <v>36988</v>
      </c>
    </row>
    <row r="307" spans="1:3" x14ac:dyDescent="0.35">
      <c r="A307" s="28" t="s">
        <v>427</v>
      </c>
      <c r="B307" t="s">
        <v>426</v>
      </c>
      <c r="C307" s="7">
        <v>46499.199999999997</v>
      </c>
    </row>
    <row r="308" spans="1:3" x14ac:dyDescent="0.35">
      <c r="A308" s="28" t="s">
        <v>429</v>
      </c>
      <c r="B308" t="s">
        <v>428</v>
      </c>
      <c r="C308" s="7">
        <v>58124</v>
      </c>
    </row>
    <row r="309" spans="1:3" x14ac:dyDescent="0.35">
      <c r="A309" s="28" t="s">
        <v>430</v>
      </c>
      <c r="B309" t="s">
        <v>431</v>
      </c>
      <c r="C309" s="7">
        <v>68692</v>
      </c>
    </row>
    <row r="310" spans="1:3" x14ac:dyDescent="0.35">
      <c r="A310" s="28" t="s">
        <v>405</v>
      </c>
      <c r="B310" t="s">
        <v>420</v>
      </c>
      <c r="C310" s="7">
        <v>5284</v>
      </c>
    </row>
    <row r="311" spans="1:3" x14ac:dyDescent="0.35">
      <c r="A311" s="28" t="s">
        <v>434</v>
      </c>
      <c r="B311" t="s">
        <v>433</v>
      </c>
      <c r="C311" s="7">
        <v>268.18</v>
      </c>
    </row>
    <row r="312" spans="1:3" x14ac:dyDescent="0.35">
      <c r="A312" s="28" t="s">
        <v>406</v>
      </c>
      <c r="B312" t="s">
        <v>432</v>
      </c>
      <c r="C312" s="7">
        <v>836</v>
      </c>
    </row>
    <row r="313" spans="1:3" x14ac:dyDescent="0.35">
      <c r="A313" s="28" t="s">
        <v>407</v>
      </c>
      <c r="B313" t="s">
        <v>435</v>
      </c>
      <c r="C313" s="7">
        <v>1267.1999999999998</v>
      </c>
    </row>
    <row r="314" spans="1:3" x14ac:dyDescent="0.35">
      <c r="A314" s="28" t="s">
        <v>408</v>
      </c>
      <c r="B314" t="s">
        <v>436</v>
      </c>
      <c r="C314" s="7">
        <v>1337.6</v>
      </c>
    </row>
    <row r="315" spans="1:3" x14ac:dyDescent="0.35">
      <c r="A315" s="28" t="s">
        <v>409</v>
      </c>
      <c r="B315" t="s">
        <v>437</v>
      </c>
      <c r="C315" s="7">
        <v>1548.8</v>
      </c>
    </row>
    <row r="316" spans="1:3" x14ac:dyDescent="0.35">
      <c r="A316" s="28" t="s">
        <v>410</v>
      </c>
      <c r="B316" t="s">
        <v>438</v>
      </c>
      <c r="C316" s="7">
        <v>1847.9999999999998</v>
      </c>
    </row>
    <row r="317" spans="1:3" x14ac:dyDescent="0.35">
      <c r="A317" s="28" t="s">
        <v>439</v>
      </c>
      <c r="B317" t="s">
        <v>441</v>
      </c>
      <c r="C317">
        <v>49.5</v>
      </c>
    </row>
    <row r="318" spans="1:3" x14ac:dyDescent="0.35">
      <c r="A318" s="28" t="s">
        <v>440</v>
      </c>
      <c r="B318" t="s">
        <v>442</v>
      </c>
      <c r="C318" s="7">
        <v>49.5</v>
      </c>
    </row>
    <row r="319" spans="1:3" x14ac:dyDescent="0.35">
      <c r="A319" s="28" t="s">
        <v>443</v>
      </c>
      <c r="B319" t="s">
        <v>445</v>
      </c>
      <c r="C319">
        <v>375</v>
      </c>
    </row>
    <row r="320" spans="1:3" x14ac:dyDescent="0.35">
      <c r="A320" s="28" t="s">
        <v>444</v>
      </c>
      <c r="B320" t="s">
        <v>446</v>
      </c>
      <c r="C320">
        <v>475</v>
      </c>
    </row>
    <row r="321" spans="1:3" x14ac:dyDescent="0.35">
      <c r="A321" s="28" t="s">
        <v>447</v>
      </c>
      <c r="B321" t="s">
        <v>459</v>
      </c>
      <c r="C321">
        <v>6147.2</v>
      </c>
    </row>
    <row r="322" spans="1:3" x14ac:dyDescent="0.35">
      <c r="A322" s="28" t="s">
        <v>448</v>
      </c>
      <c r="B322" t="s">
        <v>460</v>
      </c>
      <c r="C322">
        <v>6508.8</v>
      </c>
    </row>
    <row r="323" spans="1:3" x14ac:dyDescent="0.35">
      <c r="A323" s="28" t="s">
        <v>449</v>
      </c>
      <c r="B323" t="s">
        <v>461</v>
      </c>
      <c r="C323">
        <v>6870.4</v>
      </c>
    </row>
    <row r="324" spans="1:3" x14ac:dyDescent="0.35">
      <c r="A324" s="28" t="s">
        <v>450</v>
      </c>
      <c r="B324" t="s">
        <v>462</v>
      </c>
      <c r="C324">
        <v>7232</v>
      </c>
    </row>
    <row r="325" spans="1:3" x14ac:dyDescent="0.35">
      <c r="A325" s="28" t="s">
        <v>451</v>
      </c>
      <c r="B325" t="s">
        <v>463</v>
      </c>
      <c r="C325">
        <v>7955.2000000000007</v>
      </c>
    </row>
    <row r="326" spans="1:3" x14ac:dyDescent="0.35">
      <c r="A326" s="28" t="s">
        <v>452</v>
      </c>
      <c r="B326" t="s">
        <v>464</v>
      </c>
      <c r="C326">
        <v>9763.2000000000007</v>
      </c>
    </row>
    <row r="327" spans="1:3" x14ac:dyDescent="0.35">
      <c r="A327" s="28" t="s">
        <v>453</v>
      </c>
      <c r="B327" t="s">
        <v>465</v>
      </c>
      <c r="C327">
        <v>11209.6</v>
      </c>
    </row>
    <row r="328" spans="1:3" x14ac:dyDescent="0.35">
      <c r="A328" s="28" t="s">
        <v>454</v>
      </c>
      <c r="B328" t="s">
        <v>466</v>
      </c>
      <c r="C328">
        <v>1808</v>
      </c>
    </row>
    <row r="329" spans="1:3" x14ac:dyDescent="0.35">
      <c r="A329" s="28" t="s">
        <v>455</v>
      </c>
      <c r="B329" t="s">
        <v>467</v>
      </c>
      <c r="C329">
        <v>20</v>
      </c>
    </row>
    <row r="330" spans="1:3" x14ac:dyDescent="0.35">
      <c r="A330" s="28" t="s">
        <v>456</v>
      </c>
      <c r="B330" t="s">
        <v>468</v>
      </c>
      <c r="C330">
        <v>4857.5999999999995</v>
      </c>
    </row>
    <row r="331" spans="1:3" x14ac:dyDescent="0.35">
      <c r="A331" s="28" t="s">
        <v>457</v>
      </c>
      <c r="B331" t="s">
        <v>469</v>
      </c>
      <c r="C331">
        <v>6476.8000000000011</v>
      </c>
    </row>
    <row r="332" spans="1:3" x14ac:dyDescent="0.35">
      <c r="A332" s="28" t="s">
        <v>458</v>
      </c>
      <c r="B332" t="s">
        <v>470</v>
      </c>
      <c r="C332">
        <v>7728</v>
      </c>
    </row>
    <row r="333" spans="1:3" x14ac:dyDescent="0.35">
      <c r="A333" s="28" t="s">
        <v>471</v>
      </c>
      <c r="B333" t="s">
        <v>482</v>
      </c>
      <c r="C333">
        <v>20</v>
      </c>
    </row>
    <row r="334" spans="1:3" x14ac:dyDescent="0.35">
      <c r="A334" s="28" t="s">
        <v>472</v>
      </c>
      <c r="B334" t="s">
        <v>483</v>
      </c>
      <c r="C334">
        <v>6322.7999999999993</v>
      </c>
    </row>
    <row r="335" spans="1:3" x14ac:dyDescent="0.35">
      <c r="A335" s="28" t="s">
        <v>473</v>
      </c>
      <c r="B335" t="s">
        <v>484</v>
      </c>
      <c r="C335">
        <v>8430.4000000000015</v>
      </c>
    </row>
    <row r="336" spans="1:3" x14ac:dyDescent="0.35">
      <c r="A336" s="28" t="s">
        <v>474</v>
      </c>
      <c r="B336" t="s">
        <v>486</v>
      </c>
      <c r="C336">
        <v>10059</v>
      </c>
    </row>
    <row r="337" spans="1:3" x14ac:dyDescent="0.35">
      <c r="A337" s="28" t="s">
        <v>475</v>
      </c>
      <c r="B337" t="s">
        <v>487</v>
      </c>
      <c r="C337">
        <v>11879.199999999999</v>
      </c>
    </row>
    <row r="338" spans="1:3" x14ac:dyDescent="0.35">
      <c r="A338" s="28" t="s">
        <v>476</v>
      </c>
      <c r="B338" t="s">
        <v>485</v>
      </c>
      <c r="C338">
        <v>1916</v>
      </c>
    </row>
    <row r="339" spans="1:3" x14ac:dyDescent="0.35">
      <c r="A339" s="28" t="s">
        <v>477</v>
      </c>
      <c r="B339" t="s">
        <v>488</v>
      </c>
      <c r="C339">
        <v>20</v>
      </c>
    </row>
    <row r="340" spans="1:3" x14ac:dyDescent="0.35">
      <c r="A340" s="30" t="s">
        <v>499</v>
      </c>
      <c r="B340" t="s">
        <v>500</v>
      </c>
      <c r="C340">
        <v>821</v>
      </c>
    </row>
    <row r="341" spans="1:3" x14ac:dyDescent="0.35">
      <c r="A341" s="29" t="s">
        <v>501</v>
      </c>
      <c r="B341" t="s">
        <v>502</v>
      </c>
      <c r="C341">
        <v>48.5</v>
      </c>
    </row>
    <row r="342" spans="1:3" x14ac:dyDescent="0.35">
      <c r="A342" s="30" t="s">
        <v>503</v>
      </c>
      <c r="B342" t="s">
        <v>504</v>
      </c>
      <c r="C342">
        <v>6</v>
      </c>
    </row>
    <row r="343" spans="1:3" x14ac:dyDescent="0.35">
      <c r="A343" s="30" t="s">
        <v>131</v>
      </c>
      <c r="B343" t="s">
        <v>505</v>
      </c>
      <c r="C343">
        <v>467</v>
      </c>
    </row>
    <row r="344" spans="1:3" x14ac:dyDescent="0.35">
      <c r="A344" s="30" t="s">
        <v>129</v>
      </c>
      <c r="B344" t="s">
        <v>506</v>
      </c>
      <c r="C344">
        <v>495.5</v>
      </c>
    </row>
    <row r="345" spans="1:3" x14ac:dyDescent="0.35">
      <c r="A345" s="30" t="s">
        <v>507</v>
      </c>
      <c r="B345" t="s">
        <v>508</v>
      </c>
      <c r="C345">
        <v>914</v>
      </c>
    </row>
    <row r="346" spans="1:3" x14ac:dyDescent="0.35">
      <c r="A346" s="30" t="s">
        <v>509</v>
      </c>
      <c r="B346" t="s">
        <v>510</v>
      </c>
      <c r="C346">
        <v>3940.2</v>
      </c>
    </row>
    <row r="347" spans="1:3" x14ac:dyDescent="0.35">
      <c r="A347" s="30" t="s">
        <v>511</v>
      </c>
      <c r="B347" t="s">
        <v>512</v>
      </c>
      <c r="C347">
        <v>4298.3999999999996</v>
      </c>
    </row>
    <row r="348" spans="1:3" x14ac:dyDescent="0.35">
      <c r="A348" s="30" t="s">
        <v>513</v>
      </c>
      <c r="B348" t="s">
        <v>514</v>
      </c>
      <c r="C348">
        <v>5253.6</v>
      </c>
    </row>
    <row r="349" spans="1:3" x14ac:dyDescent="0.35">
      <c r="A349" s="30" t="s">
        <v>515</v>
      </c>
      <c r="B349" t="s">
        <v>516</v>
      </c>
      <c r="C349">
        <v>5552.1</v>
      </c>
    </row>
    <row r="350" spans="1:3" x14ac:dyDescent="0.35">
      <c r="A350" s="30" t="s">
        <v>517</v>
      </c>
      <c r="B350" t="s">
        <v>518</v>
      </c>
      <c r="C350">
        <v>5993.88</v>
      </c>
    </row>
    <row r="351" spans="1:3" x14ac:dyDescent="0.35">
      <c r="A351" s="30" t="s">
        <v>519</v>
      </c>
      <c r="B351" t="s">
        <v>520</v>
      </c>
      <c r="C351">
        <v>6041.64</v>
      </c>
    </row>
    <row r="352" spans="1:3" x14ac:dyDescent="0.35">
      <c r="A352" s="30" t="s">
        <v>521</v>
      </c>
      <c r="B352" t="s">
        <v>522</v>
      </c>
      <c r="C352">
        <v>6268.5</v>
      </c>
    </row>
    <row r="353" spans="1:3" x14ac:dyDescent="0.35">
      <c r="A353" s="30" t="s">
        <v>523</v>
      </c>
      <c r="B353" t="s">
        <v>524</v>
      </c>
      <c r="C353">
        <v>258</v>
      </c>
    </row>
    <row r="354" spans="1:3" x14ac:dyDescent="0.35">
      <c r="A354" s="28" t="s">
        <v>478</v>
      </c>
      <c r="B354" t="s">
        <v>489</v>
      </c>
      <c r="C354">
        <v>1297.4000000000001</v>
      </c>
    </row>
    <row r="355" spans="1:3" x14ac:dyDescent="0.35">
      <c r="A355" s="28" t="s">
        <v>479</v>
      </c>
      <c r="B355" t="s">
        <v>490</v>
      </c>
      <c r="C355">
        <v>1946.1</v>
      </c>
    </row>
    <row r="356" spans="1:3" x14ac:dyDescent="0.35">
      <c r="A356" s="28" t="s">
        <v>480</v>
      </c>
      <c r="B356" t="s">
        <v>491</v>
      </c>
      <c r="C356">
        <v>2145.6999999999998</v>
      </c>
    </row>
    <row r="357" spans="1:3" x14ac:dyDescent="0.35">
      <c r="A357" s="28" t="s">
        <v>481</v>
      </c>
      <c r="B357" t="s">
        <v>492</v>
      </c>
      <c r="C357">
        <v>2594.8000000000002</v>
      </c>
    </row>
    <row r="358" spans="1:3" x14ac:dyDescent="0.35">
      <c r="A358" s="28" t="s">
        <v>243</v>
      </c>
      <c r="B358" t="s">
        <v>494</v>
      </c>
      <c r="C358">
        <v>395.33333333333331</v>
      </c>
    </row>
    <row r="359" spans="1:3" x14ac:dyDescent="0.35">
      <c r="A359" s="28" t="s">
        <v>493</v>
      </c>
      <c r="B359" t="s">
        <v>495</v>
      </c>
      <c r="C359">
        <v>446.70000000000005</v>
      </c>
    </row>
    <row r="360" spans="1:3" x14ac:dyDescent="0.35">
      <c r="A360" s="28" t="s">
        <v>277</v>
      </c>
      <c r="B360" t="s">
        <v>496</v>
      </c>
      <c r="C360">
        <v>387</v>
      </c>
    </row>
    <row r="361" spans="1:3" x14ac:dyDescent="0.35">
      <c r="A361" s="28" t="s">
        <v>279</v>
      </c>
      <c r="B361" t="s">
        <v>497</v>
      </c>
      <c r="C361">
        <v>225</v>
      </c>
    </row>
    <row r="362" spans="1:3" x14ac:dyDescent="0.35">
      <c r="A362" s="28" t="s">
        <v>281</v>
      </c>
      <c r="B362" t="s">
        <v>498</v>
      </c>
      <c r="C362">
        <v>310</v>
      </c>
    </row>
  </sheetData>
  <mergeCells count="2">
    <mergeCell ref="D2:F2"/>
    <mergeCell ref="K2:M2"/>
  </mergeCells>
  <phoneticPr fontId="9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Selwin</dc:creator>
  <cp:lastModifiedBy>Kavish</cp:lastModifiedBy>
  <cp:lastPrinted>2018-10-24T10:54:45Z</cp:lastPrinted>
  <dcterms:created xsi:type="dcterms:W3CDTF">2018-10-18T13:05:23Z</dcterms:created>
  <dcterms:modified xsi:type="dcterms:W3CDTF">2025-06-05T15:24:55Z</dcterms:modified>
</cp:coreProperties>
</file>