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feb9df753bb36b98/Documents/"/>
    </mc:Choice>
  </mc:AlternateContent>
  <xr:revisionPtr revIDLastSave="1202" documentId="8_{E23A8F9E-3E02-4590-9683-6BF4E4F56269}" xr6:coauthVersionLast="47" xr6:coauthVersionMax="47" xr10:uidLastSave="{F9BD6E63-37BD-4064-B370-05AC454431DC}"/>
  <bookViews>
    <workbookView xWindow="-108" yWindow="-108" windowWidth="23256" windowHeight="12456" activeTab="1" xr2:uid="{6C546106-6BB0-4989-971F-7F1B527216D6}"/>
  </bookViews>
  <sheets>
    <sheet name="Sheet1" sheetId="3" r:id="rId1"/>
    <sheet name="Sheet2" sheetId="1" r:id="rId2"/>
    <sheet name="Sheet3" sheetId="2" r:id="rId3"/>
    <sheet name="Sheet4" sheetId="4" r:id="rId4"/>
  </sheets>
  <definedNames>
    <definedName name="Slicer_Customer_Name">#N/A</definedName>
    <definedName name="Slicer_Product_nam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1" l="1"/>
  <c r="N11" i="1"/>
  <c r="N2" i="1"/>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 i="3"/>
  <c r="N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 i="3"/>
  <c r="N4" i="1"/>
  <c r="N8" i="1"/>
</calcChain>
</file>

<file path=xl/sharedStrings.xml><?xml version="1.0" encoding="utf-8"?>
<sst xmlns="http://schemas.openxmlformats.org/spreadsheetml/2006/main" count="3117" uniqueCount="932">
  <si>
    <t>Row ID</t>
  </si>
  <si>
    <t>Order ID</t>
  </si>
  <si>
    <t>Order Date</t>
  </si>
  <si>
    <t>CA-2016-152156</t>
  </si>
  <si>
    <t>CA-2016-138688</t>
  </si>
  <si>
    <t>US-2015-108966</t>
  </si>
  <si>
    <t>CA-2014-115812</t>
  </si>
  <si>
    <t>CA-2017-114412</t>
  </si>
  <si>
    <t>15-04-2017</t>
  </si>
  <si>
    <t>CA-2016-161389</t>
  </si>
  <si>
    <t>US-2015-118983</t>
  </si>
  <si>
    <t>22-11-2015</t>
  </si>
  <si>
    <t>CA-2014-105893</t>
  </si>
  <si>
    <t>CA-2014-167164</t>
  </si>
  <si>
    <t>13-05-2014</t>
  </si>
  <si>
    <t>CA-2014-143336</t>
  </si>
  <si>
    <t>27-08-2014</t>
  </si>
  <si>
    <t>CA-2016-137330</t>
  </si>
  <si>
    <t>US-2017-156909</t>
  </si>
  <si>
    <t>16-07-2017</t>
  </si>
  <si>
    <t>CA-2015-106320</t>
  </si>
  <si>
    <t>25-09-2015</t>
  </si>
  <si>
    <t>CA-2016-121755</t>
  </si>
  <si>
    <t>16-01-2016</t>
  </si>
  <si>
    <t>US-2015-150630</t>
  </si>
  <si>
    <t>17-09-2015</t>
  </si>
  <si>
    <t>Ship Date</t>
  </si>
  <si>
    <t>16-06-2016</t>
  </si>
  <si>
    <t>18-10-2015</t>
  </si>
  <si>
    <t>14-06-2014</t>
  </si>
  <si>
    <t>20-04-2017</t>
  </si>
  <si>
    <t>26-11-2015</t>
  </si>
  <si>
    <t>18-11-2014</t>
  </si>
  <si>
    <t>15-05-2014</t>
  </si>
  <si>
    <t>13-12-2016</t>
  </si>
  <si>
    <t>18-07-2017</t>
  </si>
  <si>
    <t>30-09-2015</t>
  </si>
  <si>
    <t>20-01-2016</t>
  </si>
  <si>
    <t>21-09-2015</t>
  </si>
  <si>
    <t>Customer Name</t>
  </si>
  <si>
    <t>Claire Gute</t>
  </si>
  <si>
    <t>Darrin Van Huff</t>
  </si>
  <si>
    <t>Sean O'Donnell</t>
  </si>
  <si>
    <t>Brosina Hoffman</t>
  </si>
  <si>
    <t>Andrew Allen</t>
  </si>
  <si>
    <t>Irene Maddox</t>
  </si>
  <si>
    <t>Harold Pawlan</t>
  </si>
  <si>
    <t>Pete Kriz</t>
  </si>
  <si>
    <t>Alejandro Grove</t>
  </si>
  <si>
    <t>Zuschuss Donatelli</t>
  </si>
  <si>
    <t>Ken Black</t>
  </si>
  <si>
    <t>Sandra Flanagan</t>
  </si>
  <si>
    <t>Emily Burns</t>
  </si>
  <si>
    <t>Eric Hoffmann</t>
  </si>
  <si>
    <t>Tracy Blumstein</t>
  </si>
  <si>
    <t>Region</t>
  </si>
  <si>
    <t>South</t>
  </si>
  <si>
    <t>West</t>
  </si>
  <si>
    <t>Central</t>
  </si>
  <si>
    <t>East</t>
  </si>
  <si>
    <t>Product name</t>
  </si>
  <si>
    <t>Bookcases</t>
  </si>
  <si>
    <t>Chairs</t>
  </si>
  <si>
    <t>Labels</t>
  </si>
  <si>
    <t>Tables</t>
  </si>
  <si>
    <t>Storage</t>
  </si>
  <si>
    <t>Furnishings</t>
  </si>
  <si>
    <t>Art</t>
  </si>
  <si>
    <t>Phones</t>
  </si>
  <si>
    <t>Binders</t>
  </si>
  <si>
    <t>Appliances</t>
  </si>
  <si>
    <t>Paper</t>
  </si>
  <si>
    <t>Accessories</t>
  </si>
  <si>
    <t>Quantity</t>
  </si>
  <si>
    <t>Unit Price</t>
  </si>
  <si>
    <t>Total Sales</t>
  </si>
  <si>
    <t>GRAND TOTAL</t>
  </si>
  <si>
    <t>UNIT SOLD</t>
  </si>
  <si>
    <t>TOTAL PROFIT</t>
  </si>
  <si>
    <t>Profit</t>
  </si>
  <si>
    <t>AVERAGE SALES</t>
  </si>
  <si>
    <t>Unit  Sold</t>
  </si>
  <si>
    <t>Ship Mode</t>
  </si>
  <si>
    <t>Customer ID</t>
  </si>
  <si>
    <t>Segment</t>
  </si>
  <si>
    <t>Country</t>
  </si>
  <si>
    <t>City</t>
  </si>
  <si>
    <t>State</t>
  </si>
  <si>
    <t>Postal Code</t>
  </si>
  <si>
    <t>Product ID</t>
  </si>
  <si>
    <t>Category</t>
  </si>
  <si>
    <t>Sub-Category</t>
  </si>
  <si>
    <t>Product Name</t>
  </si>
  <si>
    <t>Sales</t>
  </si>
  <si>
    <t>Discount</t>
  </si>
  <si>
    <t>Second Class</t>
  </si>
  <si>
    <t>CG-12520</t>
  </si>
  <si>
    <t>Consumer</t>
  </si>
  <si>
    <t>United States</t>
  </si>
  <si>
    <t>Henderson</t>
  </si>
  <si>
    <t>Kentucky</t>
  </si>
  <si>
    <t>FUR-BO-10001798</t>
  </si>
  <si>
    <t>Furniture</t>
  </si>
  <si>
    <t>Bush Somerset Collection Bookcase</t>
  </si>
  <si>
    <t>FUR-CH-10000454</t>
  </si>
  <si>
    <t>Hon Deluxe Fabric Upholstered Stacking Chairs, Rounded Back</t>
  </si>
  <si>
    <t>DV-13045</t>
  </si>
  <si>
    <t>Corporate</t>
  </si>
  <si>
    <t>Los Angeles</t>
  </si>
  <si>
    <t>California</t>
  </si>
  <si>
    <t>OFF-LA-10000240</t>
  </si>
  <si>
    <t>Office Supplies</t>
  </si>
  <si>
    <t>Self-Adhesive Address Labels for Typewriters by Universal</t>
  </si>
  <si>
    <t>Standard Class</t>
  </si>
  <si>
    <t>SO-20335</t>
  </si>
  <si>
    <t>Fort Lauderdale</t>
  </si>
  <si>
    <t>Florida</t>
  </si>
  <si>
    <t>FUR-TA-10000577</t>
  </si>
  <si>
    <t>Bretford CR4500 Series Slim Rectangular Table</t>
  </si>
  <si>
    <t>OFF-ST-10000760</t>
  </si>
  <si>
    <t>Eldon Fold 'N Roll Cart System</t>
  </si>
  <si>
    <t>BH-11710</t>
  </si>
  <si>
    <t>FUR-FU-10001487</t>
  </si>
  <si>
    <t>Eldon Expressions Wood and Plastic Desk Accessories, Cherry Wood</t>
  </si>
  <si>
    <t>OFF-AR-10002833</t>
  </si>
  <si>
    <t>Newell 322</t>
  </si>
  <si>
    <t>TEC-PH-10002275</t>
  </si>
  <si>
    <t>Technology</t>
  </si>
  <si>
    <t>Mitel 5320 IP Phone VoIP phone</t>
  </si>
  <si>
    <t>OFF-BI-10003910</t>
  </si>
  <si>
    <t>DXL Angle-View Binders with Locking Rings by Samsill</t>
  </si>
  <si>
    <t>OFF-AP-10002892</t>
  </si>
  <si>
    <t>Belkin F5C206VTEL 6 Outlet Surge</t>
  </si>
  <si>
    <t>FUR-TA-10001539</t>
  </si>
  <si>
    <t>Chromcraft Rectangular Conference Tables</t>
  </si>
  <si>
    <t>TEC-PH-10002033</t>
  </si>
  <si>
    <t>Konftel 250 Conference phone - Charcoal black</t>
  </si>
  <si>
    <t>AA-10480</t>
  </si>
  <si>
    <t>Concord</t>
  </si>
  <si>
    <t>North Carolina</t>
  </si>
  <si>
    <t>OFF-PA-10002365</t>
  </si>
  <si>
    <t>Xerox 1967</t>
  </si>
  <si>
    <t>IM-15070</t>
  </si>
  <si>
    <t>Seattle</t>
  </si>
  <si>
    <t>Washington</t>
  </si>
  <si>
    <t>OFF-BI-10003656</t>
  </si>
  <si>
    <t>Fellowes PB200 Plastic Comb Binding Machine</t>
  </si>
  <si>
    <t>HP-14815</t>
  </si>
  <si>
    <t>Home Office</t>
  </si>
  <si>
    <t>Fort Worth</t>
  </si>
  <si>
    <t>Texas</t>
  </si>
  <si>
    <t>OFF-AP-10002311</t>
  </si>
  <si>
    <t>Holmes Replacement Filter for HEPA Air Cleaner, Very Large Room, HEPA Filter</t>
  </si>
  <si>
    <t>OFF-BI-10000756</t>
  </si>
  <si>
    <t>Storex DuraTech Recycled Plastic Frosted Binders</t>
  </si>
  <si>
    <t>PK-19075</t>
  </si>
  <si>
    <t>Madison</t>
  </si>
  <si>
    <t>Wisconsin</t>
  </si>
  <si>
    <t>OFF-ST-10004186</t>
  </si>
  <si>
    <t>Stur-D-Stor Shelving, Vertical 5-Shelf: 72"H x 36"W x 18 1/2"D</t>
  </si>
  <si>
    <t>AG-10270</t>
  </si>
  <si>
    <t>West Jordan</t>
  </si>
  <si>
    <t>Utah</t>
  </si>
  <si>
    <t>OFF-ST-10000107</t>
  </si>
  <si>
    <t>Fellowes Super Stor/Drawer</t>
  </si>
  <si>
    <t>ZD-21925</t>
  </si>
  <si>
    <t>San Francisco</t>
  </si>
  <si>
    <t>OFF-AR-10003056</t>
  </si>
  <si>
    <t>Newell 341</t>
  </si>
  <si>
    <t>TEC-PH-10001949</t>
  </si>
  <si>
    <t>Cisco SPA 501G IP Phone</t>
  </si>
  <si>
    <t>OFF-BI-10002215</t>
  </si>
  <si>
    <t>Wilson Jones Hanging View Binder, White, 1"</t>
  </si>
  <si>
    <t>KB-16585</t>
  </si>
  <si>
    <t>Fremont</t>
  </si>
  <si>
    <t>Nebraska</t>
  </si>
  <si>
    <t>OFF-AR-10000246</t>
  </si>
  <si>
    <t>Newell 318</t>
  </si>
  <si>
    <t>OFF-AP-10001492</t>
  </si>
  <si>
    <t>Acco Six-Outlet Power Strip, 4' Cord Length</t>
  </si>
  <si>
    <t>SF-20065</t>
  </si>
  <si>
    <t>Philadelphia</t>
  </si>
  <si>
    <t>Pennsylvania</t>
  </si>
  <si>
    <t>FUR-CH-10002774</t>
  </si>
  <si>
    <t>Global Deluxe Stacking Chair, Gray</t>
  </si>
  <si>
    <t>EB-13870</t>
  </si>
  <si>
    <t>Orem</t>
  </si>
  <si>
    <t>EH-13945</t>
  </si>
  <si>
    <t>OFF-BI-10001634</t>
  </si>
  <si>
    <t>Wilson Jones Active Use Binders</t>
  </si>
  <si>
    <t>TEC-AC-10003027</t>
  </si>
  <si>
    <t>Imation 8GB Mini TravelDrive USB 2.0 Flash Drive</t>
  </si>
  <si>
    <t>TB-21520</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</si>
  <si>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</si>
  <si>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</si>
  <si>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</si>
  <si>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</si>
  <si>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</si>
  <si>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</si>
  <si>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</si>
  <si>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</si>
  <si>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</si>
  <si>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</si>
  <si>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</si>
  <si>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</si>
  <si>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</si>
  <si>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</si>
  <si>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</si>
  <si>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</si>
  <si>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19-10-2017</t>
  </si>
  <si>
    <t>23-10-2017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</si>
  <si>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</si>
  <si>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</si>
  <si>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</si>
  <si>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</si>
  <si>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</si>
  <si>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</si>
  <si>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</si>
  <si>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</si>
  <si>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</si>
  <si>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</si>
  <si>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</si>
  <si>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</si>
  <si>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</si>
  <si>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</si>
  <si>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</si>
  <si>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27-12-2015</t>
  </si>
  <si>
    <t>31-12-2015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</si>
  <si>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</si>
  <si>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</si>
  <si>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</si>
  <si>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</si>
  <si>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</si>
  <si>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</si>
  <si>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</si>
  <si>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</si>
  <si>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</si>
  <si>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</si>
  <si>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</si>
  <si>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15-09-2017</t>
  </si>
  <si>
    <t>LC-16930</t>
  </si>
  <si>
    <t>Linda Cazamias</t>
  </si>
  <si>
    <t>Naperville</t>
  </si>
  <si>
    <t>Illinois</t>
  </si>
  <si>
    <t>TEC-PH-10004093</t>
  </si>
  <si>
    <t>Panasonic Kx-TS550</t>
  </si>
  <si>
    <t>CA-2016-101343</t>
  </si>
  <si>
    <t>17-07-2016</t>
  </si>
  <si>
    <t>22-07-2016</t>
  </si>
  <si>
    <t>RA-19885</t>
  </si>
  <si>
    <t>Ruben Ausman</t>
  </si>
  <si>
    <t>OFF-ST-10003479</t>
  </si>
  <si>
    <t>Eldon Base for stackable storage shelf, platinum</t>
  </si>
  <si>
    <t>CA-2017-139619</t>
  </si>
  <si>
    <t>19-09-2017</t>
  </si>
  <si>
    <t>23-09-2017</t>
  </si>
  <si>
    <t>ES-14080</t>
  </si>
  <si>
    <t>Erin Smith</t>
  </si>
  <si>
    <t>Melbourne</t>
  </si>
  <si>
    <t>OFF-ST-10003282</t>
  </si>
  <si>
    <t>Advantus 10-Drawer Portable Organizer, Chrome Metal Frame, Smoke Drawers</t>
  </si>
  <si>
    <t>CA-2016-118255</t>
  </si>
  <si>
    <t>13-03-2016</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</si>
  <si>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</si>
  <si>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</si>
  <si>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</si>
  <si>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</si>
  <si>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</si>
  <si>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</si>
  <si>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</si>
  <si>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</si>
  <si>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</si>
  <si>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20-10-2014</t>
  </si>
  <si>
    <t>25-10-2014</t>
  </si>
  <si>
    <t>PO-18865</t>
  </si>
  <si>
    <t>Patrick O'Donnell</t>
  </si>
  <si>
    <t>Westland</t>
  </si>
  <si>
    <t>Michigan</t>
  </si>
  <si>
    <t>OFF-ST-10001713</t>
  </si>
  <si>
    <t>Gould Plastics 9-Pocket Panel Bin, 18-3/8w x 5-1/4d x 20-1/2h, Black</t>
  </si>
  <si>
    <t>CA-2016-169194</t>
  </si>
  <si>
    <t>20-06-2016</t>
  </si>
  <si>
    <t>25-06-2016</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</si>
  <si>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</si>
  <si>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</si>
  <si>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</si>
  <si>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</si>
  <si>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</si>
  <si>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</si>
  <si>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</si>
  <si>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</si>
  <si>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</si>
  <si>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18-04-2015</t>
  </si>
  <si>
    <t>22-04-2015</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</si>
  <si>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</si>
  <si>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</si>
  <si>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</si>
  <si>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</si>
  <si>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</si>
  <si>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</si>
  <si>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</si>
  <si>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</si>
  <si>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</si>
  <si>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</si>
  <si>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</si>
  <si>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</si>
  <si>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</si>
  <si>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17-12-2016</t>
  </si>
  <si>
    <t>JM-15265</t>
  </si>
  <si>
    <t>Janet Molinari</t>
  </si>
  <si>
    <t>New York City</t>
  </si>
  <si>
    <t>New York</t>
  </si>
  <si>
    <t>OFF-FA-10000304</t>
  </si>
  <si>
    <t>Fasteners</t>
  </si>
  <si>
    <t>Advantus Push Pins</t>
  </si>
  <si>
    <t>TEC-PH-10002447</t>
  </si>
  <si>
    <t>AT&amp;T CL83451 4-Handset Telephone</t>
  </si>
  <si>
    <t>CA-2016-111682</t>
  </si>
  <si>
    <t>17-06-2016</t>
  </si>
  <si>
    <t>18-06-2016</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</si>
  <si>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</si>
  <si>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</si>
  <si>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</si>
  <si>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</si>
  <si>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</si>
  <si>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</si>
  <si>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</si>
  <si>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</si>
  <si>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</si>
  <si>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</si>
  <si>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</si>
  <si>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</si>
  <si>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</si>
  <si>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</si>
  <si>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</si>
  <si>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</si>
  <si>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24-11-2015</t>
  </si>
  <si>
    <t>30-11-2015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</si>
  <si>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</si>
  <si>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</si>
  <si>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</si>
  <si>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</si>
  <si>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</si>
  <si>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</si>
  <si>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</si>
  <si>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</si>
  <si>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</si>
  <si>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</si>
  <si>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</si>
  <si>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30-04-2015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</si>
  <si>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</si>
  <si>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</si>
  <si>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</si>
  <si>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</si>
  <si>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</si>
  <si>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</si>
  <si>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</si>
  <si>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</si>
  <si>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</si>
  <si>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</si>
  <si>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</si>
  <si>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</si>
  <si>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</si>
  <si>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</si>
  <si>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</si>
  <si>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</si>
  <si>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</si>
  <si>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</si>
  <si>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</si>
  <si>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</si>
  <si>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</si>
  <si>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</si>
  <si>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18-09-2016</t>
  </si>
  <si>
    <t>23-09-2016</t>
  </si>
  <si>
    <t>HM-14980</t>
  </si>
  <si>
    <t>Henry MacAllister</t>
  </si>
  <si>
    <t>OFF-BI-10004654</t>
  </si>
  <si>
    <t>Avery Binding System Hidden Tab Executive Style Index Sets</t>
  </si>
  <si>
    <t>CA-2017-114440</t>
  </si>
  <si>
    <t>14-09-2017</t>
  </si>
  <si>
    <t>17-09-2017</t>
  </si>
  <si>
    <t>Jackson</t>
  </si>
  <si>
    <t>OFF-PA-10004675</t>
  </si>
  <si>
    <t>Telephone Message Books with Fax/Mobile Section, 5 1/2" x 3 3/16"</t>
  </si>
  <si>
    <t>US-2015-134026</t>
  </si>
  <si>
    <t>26-04-2015</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</si>
  <si>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</si>
  <si>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</si>
  <si>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</si>
  <si>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</si>
  <si>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</si>
  <si>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</si>
  <si>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</si>
  <si>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</si>
  <si>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</si>
  <si>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</si>
  <si>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</si>
  <si>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</si>
  <si>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</si>
  <si>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</si>
  <si>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</si>
  <si>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</si>
  <si>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</si>
  <si>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</si>
  <si>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</si>
  <si>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</si>
  <si>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26-11-2014</t>
  </si>
  <si>
    <t>FUR-FU-10003194</t>
  </si>
  <si>
    <t>Eldon Expressions Desk Accessory, Wood Pencil Holder, Oak</t>
  </si>
  <si>
    <t>CA-2016-127208</t>
  </si>
  <si>
    <t>15-06-2016</t>
  </si>
  <si>
    <t>SC-20770</t>
  </si>
  <si>
    <t>Stewart Carmichael</t>
  </si>
  <si>
    <t>Decatur</t>
  </si>
  <si>
    <t>Alabama</t>
  </si>
  <si>
    <t>OFF-AP-10002118</t>
  </si>
  <si>
    <t>1.7 Cubic Foot Compact "Cube" Office Refrigerators</t>
  </si>
  <si>
    <t>OFF-BI-10002309</t>
  </si>
  <si>
    <t>Avery Heavy-Duty EZD  Binder With Locking Rings</t>
  </si>
  <si>
    <t>CA-2014-139451</t>
  </si>
  <si>
    <t>16-10-2014</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</si>
  <si>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</si>
  <si>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</si>
  <si>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</si>
  <si>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</si>
  <si>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</si>
  <si>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</si>
  <si>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</si>
  <si>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</si>
  <si>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</si>
  <si>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</si>
  <si>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</si>
  <si>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</si>
  <si>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</si>
  <si>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13-11-2017</t>
  </si>
  <si>
    <t>16-11-2017</t>
  </si>
  <si>
    <t>CS-12400</t>
  </si>
  <si>
    <t>Christopher Schild</t>
  </si>
  <si>
    <t>OFF-ST-10003656</t>
  </si>
  <si>
    <t>Safco Industrial Wire Shelving</t>
  </si>
  <si>
    <t>CA-2017-140088</t>
  </si>
  <si>
    <t>28-05-2017</t>
  </si>
  <si>
    <t>30-05-2017</t>
  </si>
  <si>
    <t>Columbia</t>
  </si>
  <si>
    <t>South Carolina</t>
  </si>
  <si>
    <t>FUR-CH-10000863</t>
  </si>
  <si>
    <t>Novimex Swivel Fabric Task Chair</t>
  </si>
  <si>
    <t>CA-2017-155558</t>
  </si>
  <si>
    <t>26-10-2017</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</si>
  <si>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</si>
  <si>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</si>
  <si>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</si>
  <si>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</si>
  <si>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</si>
  <si>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</si>
  <si>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</si>
  <si>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</si>
  <si>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</si>
  <si>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</si>
  <si>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</si>
  <si>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</si>
  <si>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</si>
  <si>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17-09-2016</t>
  </si>
  <si>
    <t>22-09-2016</t>
  </si>
  <si>
    <t>JS-15685</t>
  </si>
  <si>
    <t>Jim Sink</t>
  </si>
  <si>
    <t>OFF-AR-10004930</t>
  </si>
  <si>
    <t>Turquoise Lead Holder with Pocket Clip</t>
  </si>
  <si>
    <t>OFF-PA-10000304</t>
  </si>
  <si>
    <t>Xerox 1995</t>
  </si>
  <si>
    <t>CA-2015-149587</t>
  </si>
  <si>
    <t>31-01-2015</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</si>
  <si>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</si>
  <si>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</si>
  <si>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</si>
  <si>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</si>
  <si>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</si>
  <si>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</si>
  <si>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</si>
  <si>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</si>
  <si>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</si>
  <si>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</si>
  <si>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</si>
  <si>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</si>
  <si>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</si>
  <si>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</si>
  <si>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</si>
  <si>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</si>
  <si>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</si>
  <si>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</si>
  <si>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</si>
  <si>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</si>
  <si>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</si>
  <si>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</si>
  <si>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17-06-2017</t>
  </si>
  <si>
    <t>20-06-2017</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</si>
  <si>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</si>
  <si>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</si>
  <si>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</si>
  <si>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</si>
  <si>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</si>
  <si>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</si>
  <si>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</si>
  <si>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</si>
  <si>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</si>
  <si>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</si>
  <si>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</si>
  <si>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29-08-2016</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</si>
  <si>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</si>
  <si>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</si>
  <si>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</si>
  <si>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</si>
  <si>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</si>
  <si>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</si>
  <si>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</si>
  <si>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</si>
  <si>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</si>
  <si>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</si>
  <si>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</si>
  <si>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</si>
  <si>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</si>
  <si>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</si>
  <si>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13-11-2015</t>
  </si>
  <si>
    <t>17-11-2015</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</si>
  <si>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</si>
  <si>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</si>
  <si>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</si>
  <si>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</si>
  <si>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</si>
  <si>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</si>
  <si>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</si>
  <si>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</si>
  <si>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</si>
  <si>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</si>
  <si>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</si>
  <si>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23-11-2017</t>
  </si>
  <si>
    <t>28-11-2017</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</si>
  <si>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</si>
  <si>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</si>
  <si>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</si>
  <si>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</si>
  <si>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</si>
  <si>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</si>
  <si>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</si>
  <si>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</si>
  <si>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</si>
  <si>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</si>
  <si>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15-10-2015</t>
  </si>
  <si>
    <t>20-10-2015</t>
  </si>
  <si>
    <t>PA-19060</t>
  </si>
  <si>
    <t>Pete Armstrong</t>
  </si>
  <si>
    <t>Orland Park</t>
  </si>
  <si>
    <t>TEC-AC-10000844</t>
  </si>
  <si>
    <t>Logitech Gaming G510s - Keyboard</t>
  </si>
  <si>
    <t>CA-2017-146780</t>
  </si>
  <si>
    <t>25-12-2017</t>
  </si>
  <si>
    <t>30-12-2017</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</si>
  <si>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</si>
  <si>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</si>
  <si>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</si>
  <si>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</si>
  <si>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</si>
  <si>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</si>
  <si>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</si>
  <si>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</si>
  <si>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</si>
  <si>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</si>
  <si>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</si>
  <si>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</si>
  <si>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</si>
  <si>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</si>
  <si>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25-08-2014</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</si>
  <si>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</si>
  <si>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</si>
  <si>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</si>
  <si>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</si>
  <si>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</si>
  <si>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</si>
  <si>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</si>
  <si>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</si>
  <si>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</si>
  <si>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</si>
  <si>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</si>
  <si>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</si>
  <si>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</si>
  <si>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</si>
  <si>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</si>
  <si>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</si>
  <si>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</si>
  <si>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</si>
  <si>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</si>
  <si>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</si>
  <si>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</si>
  <si>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</si>
  <si>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</si>
  <si>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</si>
  <si>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</si>
  <si>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</si>
  <si>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</si>
  <si>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</si>
  <si>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</si>
  <si>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</si>
  <si>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</si>
  <si>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</si>
  <si>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</si>
  <si>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</si>
  <si>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</si>
  <si>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</si>
  <si>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26-12-2014</t>
  </si>
  <si>
    <t>28-12-2014</t>
  </si>
  <si>
    <t>AD-10180</t>
  </si>
  <si>
    <t>Alan Dominguez</t>
  </si>
  <si>
    <t>FUR-CH-10004063</t>
  </si>
  <si>
    <t>Global Deluxe High-Back Manager's Chair</t>
  </si>
  <si>
    <t>US-2014-134614</t>
  </si>
  <si>
    <t>20-09-2014</t>
  </si>
  <si>
    <t>25-09-2014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</si>
  <si>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</si>
  <si>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</si>
  <si>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</si>
  <si>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</si>
  <si>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</si>
  <si>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</si>
  <si>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</si>
  <si>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</si>
  <si>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</si>
  <si>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</si>
  <si>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</si>
  <si>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</si>
  <si>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</si>
  <si>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</si>
  <si>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</si>
  <si>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</si>
  <si>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</si>
  <si>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</si>
  <si>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</si>
  <si>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</si>
  <si>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</si>
  <si>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</si>
  <si>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</si>
  <si>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</si>
  <si>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</si>
  <si>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</si>
  <si>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</si>
  <si>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</si>
  <si>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</si>
  <si>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13-10-2016</t>
  </si>
  <si>
    <t>19-10-2016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</si>
  <si>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</si>
  <si>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</si>
  <si>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</si>
  <si>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</si>
  <si>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</si>
  <si>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</si>
  <si>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</si>
  <si>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</si>
  <si>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</si>
  <si>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</si>
  <si>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</si>
  <si>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</si>
  <si>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</si>
  <si>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</si>
  <si>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</si>
  <si>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</si>
  <si>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</si>
  <si>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</si>
  <si>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</si>
  <si>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</si>
  <si>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18-09-2017</t>
  </si>
  <si>
    <t>SH-19975</t>
  </si>
  <si>
    <t>Sally Hughsby</t>
  </si>
  <si>
    <t>OFF-AR-10000940</t>
  </si>
  <si>
    <t>Newell 343</t>
  </si>
  <si>
    <t>OFF-EN-10004030</t>
  </si>
  <si>
    <t>Convenience Packs of Business Envelopes</t>
  </si>
  <si>
    <t>OFF-PA-10004327</t>
  </si>
  <si>
    <t>Xerox 1911</t>
  </si>
  <si>
    <t>CA-2017-155376</t>
  </si>
  <si>
    <t>22-12-2017</t>
  </si>
  <si>
    <t>27-12-2017</t>
  </si>
  <si>
    <t>SG-20080</t>
  </si>
  <si>
    <t>Sandra Glassco</t>
  </si>
  <si>
    <t>Independence</t>
  </si>
  <si>
    <t>Missouri</t>
  </si>
  <si>
    <t>OFF-AP-10001058</t>
  </si>
  <si>
    <t>Sanyo 2.5 Cubic Foot Mid-Size Office Refrigerators</t>
  </si>
  <si>
    <t>CA-2015-110744</t>
  </si>
  <si>
    <t>HA-14920</t>
  </si>
  <si>
    <t>Helen Andreada</t>
  </si>
  <si>
    <t>Pasadena</t>
  </si>
  <si>
    <t>CA-2014-110072</t>
  </si>
  <si>
    <t>22-10-2014</t>
  </si>
  <si>
    <t>28-10-2014</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</si>
  <si>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</si>
  <si>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</si>
  <si>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</si>
  <si>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</si>
  <si>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</si>
  <si>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</si>
  <si>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</si>
  <si>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</si>
  <si>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</si>
  <si>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</si>
  <si>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</si>
  <si>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</si>
  <si>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</si>
  <si>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</si>
  <si>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</si>
  <si>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</si>
  <si>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16-03-2016</t>
  </si>
  <si>
    <t>TW-21025</t>
  </si>
  <si>
    <t>Tamara Willingham</t>
  </si>
  <si>
    <t>Scottsdale</t>
  </si>
  <si>
    <t>OFF-AP-10000326</t>
  </si>
  <si>
    <t>Belkin 7 Outlet SurgeMaster Surge Protector with Phone Protection</t>
  </si>
  <si>
    <t>TEC-PH-10001254</t>
  </si>
  <si>
    <t>Jabra BIZ 2300 Duo QD Duo Corded Headset</t>
  </si>
  <si>
    <t>CA-2015-124919</t>
  </si>
  <si>
    <t>31-05-2015</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</si>
  <si>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</si>
  <si>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</si>
  <si>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</si>
  <si>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</si>
  <si>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</si>
  <si>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</si>
  <si>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</si>
  <si>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</si>
  <si>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</si>
  <si>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</si>
  <si>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28-05-2015</t>
  </si>
  <si>
    <t>NK-18490</t>
  </si>
  <si>
    <t>Neil Knudson</t>
  </si>
  <si>
    <t>OFF-AR-10001547</t>
  </si>
  <si>
    <t>Newell 311</t>
  </si>
  <si>
    <t>CA-2014-104269</t>
  </si>
  <si>
    <t>DB-13060</t>
  </si>
  <si>
    <t>Dave Brooks</t>
  </si>
  <si>
    <t>CA-2016-114104</t>
  </si>
  <si>
    <t>20-11-2016</t>
  </si>
  <si>
    <t>24-11-2016</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</si>
  <si>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</si>
  <si>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</si>
  <si>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</si>
  <si>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</si>
  <si>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</si>
  <si>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</si>
  <si>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</si>
  <si>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</si>
  <si>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</si>
  <si>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</si>
  <si>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</si>
  <si>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</si>
  <si>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</si>
  <si>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</si>
  <si>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28-12-2015</t>
  </si>
  <si>
    <t>EM-13960</t>
  </si>
  <si>
    <t>Eric Murdock</t>
  </si>
  <si>
    <t>TEC-AC-10003657</t>
  </si>
  <si>
    <t>Lenovo 17-Key USB Numeric Keypad</t>
  </si>
  <si>
    <t>CA-2016-154508</t>
  </si>
  <si>
    <t>16-11-2016</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</si>
  <si>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</si>
  <si>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</si>
  <si>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</si>
  <si>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</si>
  <si>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</si>
  <si>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</si>
  <si>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</si>
  <si>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</si>
  <si>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</si>
  <si>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</si>
  <si>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</si>
  <si>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</si>
  <si>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</si>
  <si>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</si>
  <si>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</si>
  <si>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</si>
  <si>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</si>
  <si>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</si>
  <si>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</si>
  <si>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</si>
  <si>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</si>
  <si>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</si>
  <si>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</si>
  <si>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</si>
  <si>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</si>
  <si>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</si>
  <si>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</si>
  <si>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</si>
  <si>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</si>
  <si>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</si>
  <si>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</si>
  <si>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</si>
  <si>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</si>
  <si>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</si>
  <si>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</si>
  <si>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</si>
  <si>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</si>
  <si>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</si>
  <si>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</si>
  <si>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</si>
  <si>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14-09-2014</t>
  </si>
  <si>
    <t>19-09-2014</t>
  </si>
  <si>
    <t>JB-15400</t>
  </si>
  <si>
    <t>Jennifer Braxton</t>
  </si>
  <si>
    <t>OFF-AP-10000891</t>
  </si>
  <si>
    <t>Kensington 7 Outlet MasterPiece HOMEOFFICE Power Control Center</t>
  </si>
  <si>
    <t>OFF-LA-10003148</t>
  </si>
  <si>
    <t>Avery 51</t>
  </si>
  <si>
    <t>US-2017-152366</t>
  </si>
  <si>
    <t>21-04-2017</t>
  </si>
  <si>
    <t>25-04-2017</t>
  </si>
  <si>
    <t>SJ-20500</t>
  </si>
  <si>
    <t>Shirley Jackson</t>
  </si>
  <si>
    <t>OFF-AP-10002684</t>
  </si>
  <si>
    <t>Acco 7-Outlet Masterpiece Power Center, Wihtout Fax/Phone Line Protection</t>
  </si>
  <si>
    <t>US-2015-101511</t>
  </si>
  <si>
    <t>21-11-2015</t>
  </si>
  <si>
    <t>23-11-2015</t>
  </si>
  <si>
    <t>FUR-CH-10004698</t>
  </si>
  <si>
    <t>Padded Folding Chairs, Black, 4/Carton</t>
  </si>
  <si>
    <t>OFF-SU-10002189</t>
  </si>
  <si>
    <t>Acme Rosewood Handle Letter Opener</t>
  </si>
  <si>
    <t>CA-2015-137225</t>
  </si>
  <si>
    <t>15-12-2015</t>
  </si>
  <si>
    <t>19-12-2015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</si>
  <si>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</si>
  <si>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</si>
  <si>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</si>
  <si>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</si>
  <si>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</si>
  <si>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</si>
  <si>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</si>
  <si>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</si>
  <si>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</si>
  <si>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</si>
  <si>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</si>
  <si>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</si>
  <si>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19-11-2014</t>
  </si>
  <si>
    <t>24-11-2014</t>
  </si>
  <si>
    <t>RM-19675</t>
  </si>
  <si>
    <t>Robert Marley</t>
  </si>
  <si>
    <t>Monroe</t>
  </si>
  <si>
    <t>Louisiana</t>
  </si>
  <si>
    <t>TEC-PH-10003273</t>
  </si>
  <si>
    <t>AT&amp;T TR1909W</t>
  </si>
  <si>
    <t>TEC-PH-10004896</t>
  </si>
  <si>
    <t>Nokia Lumia 521 (T-Mobile)</t>
  </si>
  <si>
    <t>TEC-AC-10002345</t>
  </si>
  <si>
    <t>HP Standard 104 key PS/2 Keyboard</t>
  </si>
  <si>
    <t>CA-2016-105018</t>
  </si>
  <si>
    <t>28-11-2016</t>
  </si>
  <si>
    <t>SK-19990</t>
  </si>
  <si>
    <t>Sally Knutson</t>
  </si>
  <si>
    <t>Fairfield</t>
  </si>
  <si>
    <t>Connecticut</t>
  </si>
  <si>
    <t>OFF-BI-10001890</t>
  </si>
  <si>
    <t>Avery Poly Binder Pockets</t>
  </si>
  <si>
    <t>CA-2014-123260</t>
  </si>
  <si>
    <t>26-08-2014</t>
  </si>
  <si>
    <t>30-08-2014</t>
  </si>
  <si>
    <t>FM-14290</t>
  </si>
  <si>
    <t>Frank Merwin</t>
  </si>
  <si>
    <t>TEC-AC-10002323</t>
  </si>
  <si>
    <t>SanDisk Ultra 32 GB MicroSDHC Class 10 Memory Card</t>
  </si>
  <si>
    <t>CA-2016-157000</t>
  </si>
  <si>
    <t>16-07-2016</t>
  </si>
  <si>
    <t>AM-10360</t>
  </si>
  <si>
    <t>Alice McCarthy</t>
  </si>
  <si>
    <t>Grand Prairie</t>
  </si>
  <si>
    <t>OFF-ST-10001328</t>
  </si>
  <si>
    <t>Personal Filing Tote with Lid, Black/Gray</t>
  </si>
  <si>
    <t>CA-2015-102281</t>
  </si>
  <si>
    <t>14-10-2015</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</si>
  <si>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</si>
  <si>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</si>
  <si>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</si>
  <si>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</si>
  <si>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</si>
  <si>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</si>
  <si>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</si>
  <si>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</si>
  <si>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</si>
  <si>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</si>
  <si>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</si>
  <si>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31-10-2015</t>
  </si>
  <si>
    <t>MZ-17515</t>
  </si>
  <si>
    <t>Mary Zewe</t>
  </si>
  <si>
    <t>Redlands</t>
  </si>
  <si>
    <t>CA-2014-140004</t>
  </si>
  <si>
    <t>21-03-2014</t>
  </si>
  <si>
    <t>25-03-2014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</si>
  <si>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</si>
  <si>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</si>
  <si>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</si>
  <si>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</si>
  <si>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</si>
  <si>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</si>
  <si>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</si>
  <si>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</si>
  <si>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</si>
  <si>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</si>
  <si>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</si>
  <si>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</si>
  <si>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</si>
  <si>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</si>
  <si>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</si>
  <si>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13-07-2017</t>
  </si>
  <si>
    <t>FH-14365</t>
  </si>
  <si>
    <t>Fred Hopkins</t>
  </si>
  <si>
    <t>OFF-BI-10000343</t>
  </si>
  <si>
    <t>Pressboard Covers with Storage Hooks, 9 1/2" x 11", Light Blue</t>
  </si>
  <si>
    <t>OFF-PA-10002749</t>
  </si>
  <si>
    <t>Wirebound Message Books, 5-1/2 x 4 Forms, 2 or 4 Forms per Page</t>
  </si>
  <si>
    <t>CA-2017-105074</t>
  </si>
  <si>
    <t>24-06-2017</t>
  </si>
  <si>
    <t>29-06-2017</t>
  </si>
  <si>
    <t>MB-17305</t>
  </si>
  <si>
    <t>Maria Bertelson</t>
  </si>
  <si>
    <t>Akron</t>
  </si>
  <si>
    <t>OFF-PA-10002666</t>
  </si>
  <si>
    <t>Southworth 25% Cotton Linen-Finish Paper &amp; Envelopes</t>
  </si>
  <si>
    <t>Total Sale</t>
  </si>
  <si>
    <t>Average Order value</t>
  </si>
  <si>
    <t>Column1</t>
  </si>
  <si>
    <t>Row Labels</t>
  </si>
  <si>
    <t>Grand Total</t>
  </si>
  <si>
    <t>Sum of Total Sales</t>
  </si>
  <si>
    <t>Sum of Unit  Sold</t>
  </si>
  <si>
    <t>PIVOT TABLES  FOR THE DATA</t>
  </si>
  <si>
    <t>Minimum profit</t>
  </si>
  <si>
    <t>Maximum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</si>
</sst>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sz val="11"/>
      <color theme="0"/>
      <name val="Times New Roman"/>
      <family val="1"/>
    </font>
    <font>
      <b/>
      <sz val="16"/>
      <color theme="5"/>
      <name val="Times New Roman"/>
      <family val="1"/>
    </font>
  </fonts>
  <fills count="8">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14" fontId="2" fillId="3" borderId="0" xfId="0" applyNumberFormat="1" applyFont="1" applyFill="1" applyAlignment="1">
      <alignment horizontal="center"/>
    </xf>
    <xf numFmtId="164" fontId="2" fillId="3" borderId="0" xfId="1" applyNumberFormat="1" applyFont="1" applyFill="1" applyAlignment="1">
      <alignment horizontal="center"/>
    </xf>
    <xf numFmtId="0" fontId="0" fillId="3" borderId="0" xfId="0" applyFill="1"/>
    <xf numFmtId="0" fontId="4" fillId="4" borderId="0" xfId="0" applyFont="1" applyFill="1" applyAlignment="1">
      <alignment horizontal="center"/>
    </xf>
    <xf numFmtId="0" fontId="0" fillId="5" borderId="0" xfId="0" applyFill="1"/>
    <xf numFmtId="0" fontId="2" fillId="6" borderId="0" xfId="0" applyFont="1" applyFill="1" applyAlignment="1">
      <alignment horizontal="center"/>
    </xf>
    <xf numFmtId="0" fontId="3" fillId="7" borderId="0" xfId="0" applyFont="1" applyFill="1" applyAlignment="1">
      <alignment horizontal="center"/>
    </xf>
    <xf numFmtId="0" fontId="4" fillId="4" borderId="0" xfId="0" applyFont="1" applyFill="1" applyAlignment="1">
      <alignment horizontal="center" wrapText="1"/>
    </xf>
    <xf numFmtId="0" fontId="4" fillId="0" borderId="0" xfId="0"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5" fillId="3" borderId="0" xfId="0" applyFont="1" applyFill="1" applyAlignment="1">
      <alignment horizontal="center"/>
    </xf>
    <xf numFmtId="0" fontId="0" fillId="3" borderId="0" xfId="0" applyFill="1" applyAlignment="1">
      <alignment horizontal="center"/>
    </xf>
    <xf numFmtId="164" fontId="3" fillId="7" borderId="0" xfId="0" applyNumberFormat="1" applyFont="1" applyFill="1" applyAlignment="1">
      <alignment horizontal="center"/>
    </xf>
  </cellXfs>
  <cellStyles count="2">
    <cellStyle name="Currency" xfId="1" builtinId="4"/>
    <cellStyle name="Normal" xfId="0" builtinId="0"/>
  </cellStyles>
  <dxfs count="14">
    <dxf>
      <font>
        <b val="0"/>
        <i val="0"/>
        <strike val="0"/>
        <condense val="0"/>
        <extend val="0"/>
        <outline val="0"/>
        <shadow val="0"/>
        <u val="none"/>
        <vertAlign val="baseline"/>
        <sz val="11"/>
        <color theme="1"/>
        <name val="Times New Roman"/>
        <family val="1"/>
        <scheme val="none"/>
      </font>
      <fill>
        <patternFill patternType="solid">
          <fgColor indexed="64"/>
          <bgColor theme="5" tint="0.59999389629810485"/>
        </patternFill>
      </fill>
      <alignment horizontal="center" vertical="bottom" textRotation="0" wrapText="0" indent="0" justifyLastLine="0" shrinkToFit="0" readingOrder="0"/>
    </dxf>
    <dxf>
      <fill>
        <patternFill patternType="solid">
          <fgColor indexed="64"/>
          <bgColor theme="5" tint="0.79998168889431442"/>
        </patternFill>
      </fill>
    </dxf>
    <dxf>
      <font>
        <b val="0"/>
        <i val="0"/>
        <strike val="0"/>
        <condense val="0"/>
        <extend val="0"/>
        <outline val="0"/>
        <shadow val="0"/>
        <u val="none"/>
        <vertAlign val="baseline"/>
        <sz val="11"/>
        <color theme="1"/>
        <name val="Times New Roman"/>
        <family val="1"/>
        <scheme val="none"/>
      </font>
      <numFmt numFmtId="164" formatCode="&quot;$&quot;#,##0.00"/>
      <fill>
        <patternFill patternType="solid">
          <fgColor indexed="64"/>
          <bgColor theme="5" tint="0.79998168889431442"/>
        </patternFill>
      </fill>
      <alignment horizontal="center" vertical="bottom" textRotation="0" wrapText="0" indent="0" justifyLastLine="0" shrinkToFit="0" readingOrder="0"/>
    </dxf>
    <dxf>
      <fill>
        <patternFill patternType="solid">
          <fgColor indexed="64"/>
          <bgColor theme="5" tint="0.79998168889431442"/>
        </patternFill>
      </fill>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64" formatCode="&quot;$&quot;#,##0.00"/>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numFmt numFmtId="19" formatCode="m/d/yyyy"/>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theme="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Reinforcement.xlsx]Sheet3!product by unit sold</c:name>
    <c:fmtId val="11"/>
  </c:pivotSource>
  <c:chart>
    <c:autoTitleDeleted val="1"/>
    <c:pivotFmts>
      <c:pivotFmt>
        <c:idx val="0"/>
        <c:spPr>
          <a:pattFill prst="ltUpDiag">
            <a:fgClr>
              <a:schemeClr val="accent1"/>
            </a:fgClr>
            <a:bgClr>
              <a:schemeClr val="lt1"/>
            </a:bgClr>
          </a:pattFill>
          <a:ln w="34925" cap="rnd">
            <a:solidFill>
              <a:schemeClr val="bg1"/>
            </a:solidFill>
            <a:round/>
          </a:ln>
          <a:effectLst>
            <a:outerShdw dist="25400" dir="2700000" algn="tl" rotWithShape="0">
              <a:schemeClr val="accent1"/>
            </a:outerShdw>
          </a:effectLst>
        </c:spPr>
        <c:marker>
          <c:symbol val="circle"/>
          <c:size val="5"/>
          <c:spPr>
            <a:solidFill>
              <a:schemeClr val="accent2">
                <a:lumMod val="5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bg1"/>
            </a:solidFill>
            <a:round/>
          </a:ln>
          <a:effectLst>
            <a:outerShdw dist="25400" dir="2700000" algn="tl" rotWithShape="0">
              <a:schemeClr val="accent1"/>
            </a:outerShdw>
          </a:effectLst>
        </c:spPr>
        <c:marker>
          <c:symbol val="circle"/>
          <c:size val="5"/>
          <c:spPr>
            <a:solidFill>
              <a:schemeClr val="accent2">
                <a:lumMod val="50000"/>
              </a:schemeClr>
            </a:solidFill>
            <a:ln w="22225">
              <a:solidFill>
                <a:schemeClr val="lt1"/>
              </a:solidFill>
              <a:round/>
            </a:ln>
            <a:effectLst/>
          </c:spPr>
        </c:marker>
      </c:pivotFmt>
      <c:pivotFmt>
        <c:idx val="2"/>
        <c:spPr>
          <a:pattFill prst="ltUpDiag">
            <a:fgClr>
              <a:schemeClr val="accent1"/>
            </a:fgClr>
            <a:bgClr>
              <a:schemeClr val="lt1"/>
            </a:bgClr>
          </a:pattFill>
          <a:ln w="34925" cap="rnd">
            <a:solidFill>
              <a:schemeClr val="bg1"/>
            </a:solidFill>
            <a:round/>
          </a:ln>
          <a:effectLst>
            <a:outerShdw dist="25400" dir="2700000" algn="tl" rotWithShape="0">
              <a:schemeClr val="accent1"/>
            </a:outerShdw>
          </a:effectLst>
        </c:spPr>
        <c:marker>
          <c:symbol val="circle"/>
          <c:size val="5"/>
          <c:spPr>
            <a:solidFill>
              <a:schemeClr val="accent2">
                <a:lumMod val="5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pivotFmt>
      <c:pivotFmt>
        <c:idx val="5"/>
        <c:spPr>
          <a:pattFill prst="ltUpDiag">
            <a:fgClr>
              <a:schemeClr val="accent1"/>
            </a:fgClr>
            <a:bgClr>
              <a:schemeClr val="lt1"/>
            </a:bgClr>
          </a:pattFill>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pivotFmt>
      <c:pivotFmt>
        <c:idx val="6"/>
        <c:spPr>
          <a:pattFill prst="ltUpDiag">
            <a:fgClr>
              <a:schemeClr val="accent1"/>
            </a:fgClr>
            <a:bgClr>
              <a:schemeClr val="lt1"/>
            </a:bgClr>
          </a:pattFill>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11473199444055E-2"/>
          <c:y val="7.5362338190717901E-2"/>
          <c:w val="0.88628104126878648"/>
          <c:h val="0.67658949815432734"/>
        </c:manualLayout>
      </c:layout>
      <c:lineChart>
        <c:grouping val="standard"/>
        <c:varyColors val="0"/>
        <c:ser>
          <c:idx val="0"/>
          <c:order val="0"/>
          <c:tx>
            <c:strRef>
              <c:f>Sheet3!$L$8</c:f>
              <c:strCache>
                <c:ptCount val="1"/>
                <c:pt idx="0">
                  <c:v>Total</c:v>
                </c:pt>
              </c:strCache>
            </c:strRef>
          </c:tx>
          <c:spPr>
            <a:ln w="34925" cap="rnd">
              <a:solidFill>
                <a:schemeClr val="accent2">
                  <a:lumMod val="75000"/>
                </a:schemeClr>
              </a:solidFill>
              <a:round/>
            </a:ln>
            <a:effectLst>
              <a:outerShdw dist="25400" dir="2700000" algn="tl" rotWithShape="0">
                <a:schemeClr val="accent1"/>
              </a:outerShdw>
            </a:effectLst>
          </c:spPr>
          <c:marker>
            <c:symbol val="square"/>
            <c:size val="6"/>
            <c:spPr>
              <a:solidFill>
                <a:schemeClr val="accent2">
                  <a:lumMod val="50000"/>
                </a:schemeClr>
              </a:solidFill>
              <a:ln w="22225">
                <a:solidFill>
                  <a:schemeClr val="lt1"/>
                </a:solidFill>
                <a:round/>
              </a:ln>
              <a:effectLst/>
            </c:spPr>
          </c:marker>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Sheet3!$K$9:$K$21</c:f>
              <c:strCache>
                <c:ptCount val="12"/>
                <c:pt idx="0">
                  <c:v>Accessories</c:v>
                </c:pt>
                <c:pt idx="1">
                  <c:v>Appliances</c:v>
                </c:pt>
                <c:pt idx="2">
                  <c:v>Art</c:v>
                </c:pt>
                <c:pt idx="3">
                  <c:v>Binders</c:v>
                </c:pt>
                <c:pt idx="4">
                  <c:v>Bookcases</c:v>
                </c:pt>
                <c:pt idx="5">
                  <c:v>Chairs</c:v>
                </c:pt>
                <c:pt idx="6">
                  <c:v>Furnishings</c:v>
                </c:pt>
                <c:pt idx="7">
                  <c:v>Labels</c:v>
                </c:pt>
                <c:pt idx="8">
                  <c:v>Paper</c:v>
                </c:pt>
                <c:pt idx="9">
                  <c:v>Phones</c:v>
                </c:pt>
                <c:pt idx="10">
                  <c:v>Storage</c:v>
                </c:pt>
                <c:pt idx="11">
                  <c:v>Tables</c:v>
                </c:pt>
              </c:strCache>
            </c:strRef>
          </c:cat>
          <c:val>
            <c:numRef>
              <c:f>Sheet3!$L$9:$L$21</c:f>
              <c:numCache>
                <c:formatCode>General</c:formatCode>
                <c:ptCount val="12"/>
                <c:pt idx="0">
                  <c:v>3</c:v>
                </c:pt>
                <c:pt idx="1">
                  <c:v>17</c:v>
                </c:pt>
                <c:pt idx="2">
                  <c:v>13</c:v>
                </c:pt>
                <c:pt idx="3">
                  <c:v>17</c:v>
                </c:pt>
                <c:pt idx="4">
                  <c:v>9</c:v>
                </c:pt>
                <c:pt idx="5">
                  <c:v>5</c:v>
                </c:pt>
                <c:pt idx="6">
                  <c:v>10</c:v>
                </c:pt>
                <c:pt idx="7">
                  <c:v>2</c:v>
                </c:pt>
                <c:pt idx="8">
                  <c:v>3</c:v>
                </c:pt>
                <c:pt idx="9">
                  <c:v>13</c:v>
                </c:pt>
                <c:pt idx="10">
                  <c:v>10</c:v>
                </c:pt>
                <c:pt idx="11">
                  <c:v>17</c:v>
                </c:pt>
              </c:numCache>
            </c:numRef>
          </c:val>
          <c:smooth val="1"/>
          <c:extLst>
            <c:ext xmlns:c16="http://schemas.microsoft.com/office/drawing/2014/chart" uri="{C3380CC4-5D6E-409C-BE32-E72D297353CC}">
              <c16:uniqueId val="{00000000-3CC6-4061-AC32-6B36448125AB}"/>
            </c:ext>
          </c:extLst>
        </c:ser>
        <c:dLbls>
          <c:dLblPos val="t"/>
          <c:showLegendKey val="0"/>
          <c:showVal val="1"/>
          <c:showCatName val="0"/>
          <c:showSerName val="0"/>
          <c:showPercent val="0"/>
          <c:showBubbleSize val="0"/>
        </c:dLbls>
        <c:dropLines>
          <c:spPr>
            <a:ln w="19050" cap="flat" cmpd="sng" algn="ctr">
              <a:solidFill>
                <a:schemeClr val="accent2">
                  <a:lumMod val="50000"/>
                </a:schemeClr>
              </a:solidFill>
              <a:round/>
            </a:ln>
            <a:effectLst/>
          </c:spPr>
        </c:dropLines>
        <c:marker val="1"/>
        <c:smooth val="0"/>
        <c:axId val="1059998608"/>
        <c:axId val="1059999088"/>
      </c:lineChart>
      <c:catAx>
        <c:axId val="1059998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1059999088"/>
        <c:crosses val="autoZero"/>
        <c:auto val="1"/>
        <c:lblAlgn val="ctr"/>
        <c:lblOffset val="100"/>
        <c:noMultiLvlLbl val="0"/>
      </c:catAx>
      <c:valAx>
        <c:axId val="1059999088"/>
        <c:scaling>
          <c:orientation val="minMax"/>
        </c:scaling>
        <c:delete val="1"/>
        <c:axPos val="l"/>
        <c:numFmt formatCode="General" sourceLinked="1"/>
        <c:majorTickMark val="none"/>
        <c:minorTickMark val="none"/>
        <c:tickLblPos val="nextTo"/>
        <c:crossAx val="10599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Reinforcement.xlsx]Sheet3!Sales by region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11111111111111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3888888888888888E-2"/>
              <c:y val="-0.129629629629629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3333333333333329E-2"/>
              <c:y val="0.106481481481481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3888888888888888E-2"/>
              <c:y val="-0.129629629629629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11111111111111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333333333333329E-2"/>
              <c:y val="0.106481481481481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4444444444444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Sheet3!$C$8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EB-4395-882A-C4CF74D44C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EB-4395-882A-C4CF74D44C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EB-4395-882A-C4CF74D44C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EB-4395-882A-C4CF74D44CF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EB-4395-882A-C4CF74D44CF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EB-4395-882A-C4CF74D44CF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EB-4395-882A-C4CF74D44CF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EB-4395-882A-C4CF74D44C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Sheet3!$B$9:$B$13</c:f>
              <c:strCache>
                <c:ptCount val="4"/>
                <c:pt idx="0">
                  <c:v>Central</c:v>
                </c:pt>
                <c:pt idx="1">
                  <c:v>East</c:v>
                </c:pt>
                <c:pt idx="2">
                  <c:v>South</c:v>
                </c:pt>
                <c:pt idx="3">
                  <c:v>West</c:v>
                </c:pt>
              </c:strCache>
            </c:strRef>
          </c:cat>
          <c:val>
            <c:numRef>
              <c:f>Sheet3!$C$9:$C$13</c:f>
              <c:numCache>
                <c:formatCode>"$"#,##0.00</c:formatCode>
                <c:ptCount val="4"/>
                <c:pt idx="0">
                  <c:v>631.1851999999999</c:v>
                </c:pt>
                <c:pt idx="1">
                  <c:v>3237.0855999999999</c:v>
                </c:pt>
                <c:pt idx="2">
                  <c:v>1599.1020000000001</c:v>
                </c:pt>
                <c:pt idx="3">
                  <c:v>5283.0360000000001</c:v>
                </c:pt>
              </c:numCache>
            </c:numRef>
          </c:val>
          <c:extLst>
            <c:ext xmlns:c16="http://schemas.microsoft.com/office/drawing/2014/chart" uri="{C3380CC4-5D6E-409C-BE32-E72D297353CC}">
              <c16:uniqueId val="{00000008-81EB-4395-882A-C4CF74D44CF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Reinforcement.xlsx]Sheet3!Sales by customer name</c:name>
    <c:fmtId val="12"/>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s>
    <c:plotArea>
      <c:layout>
        <c:manualLayout>
          <c:layoutTarget val="inner"/>
          <c:xMode val="edge"/>
          <c:yMode val="edge"/>
          <c:x val="9.4001996142237282E-2"/>
          <c:y val="7.8068601246561925E-2"/>
          <c:w val="0.86872543848571071"/>
          <c:h val="0.61486092685717408"/>
        </c:manualLayout>
      </c:layout>
      <c:barChart>
        <c:barDir val="col"/>
        <c:grouping val="clustered"/>
        <c:varyColors val="0"/>
        <c:ser>
          <c:idx val="0"/>
          <c:order val="0"/>
          <c:tx>
            <c:strRef>
              <c:f>Sheet3!$I$8</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0A0C-42C2-BD79-D4A020964188}"/>
              </c:ext>
            </c:extLst>
          </c:dPt>
          <c:cat>
            <c:strRef>
              <c:f>Sheet3!$H$9:$H$24</c:f>
              <c:strCache>
                <c:ptCount val="15"/>
                <c:pt idx="0">
                  <c:v>Alejandro Grove</c:v>
                </c:pt>
                <c:pt idx="1">
                  <c:v>Andrew Allen</c:v>
                </c:pt>
                <c:pt idx="2">
                  <c:v>Brosina Hoffman</c:v>
                </c:pt>
                <c:pt idx="3">
                  <c:v>Claire Gute</c:v>
                </c:pt>
                <c:pt idx="4">
                  <c:v>Darrin Van Huff</c:v>
                </c:pt>
                <c:pt idx="5">
                  <c:v>Emily Burns</c:v>
                </c:pt>
                <c:pt idx="6">
                  <c:v>Eric Hoffmann</c:v>
                </c:pt>
                <c:pt idx="7">
                  <c:v>Harold Pawlan</c:v>
                </c:pt>
                <c:pt idx="8">
                  <c:v>Irene Maddox</c:v>
                </c:pt>
                <c:pt idx="9">
                  <c:v>Ken Black</c:v>
                </c:pt>
                <c:pt idx="10">
                  <c:v>Pete Kriz</c:v>
                </c:pt>
                <c:pt idx="11">
                  <c:v>Sandra Flanagan</c:v>
                </c:pt>
                <c:pt idx="12">
                  <c:v>Sean O'Donnell</c:v>
                </c:pt>
                <c:pt idx="13">
                  <c:v>Tracy Blumstein</c:v>
                </c:pt>
                <c:pt idx="14">
                  <c:v>Zuschuss Donatelli</c:v>
                </c:pt>
              </c:strCache>
            </c:strRef>
          </c:cat>
          <c:val>
            <c:numRef>
              <c:f>Sheet3!$I$9:$I$24</c:f>
              <c:numCache>
                <c:formatCode>"$"#,##0.00</c:formatCode>
                <c:ptCount val="15"/>
                <c:pt idx="0">
                  <c:v>55.5</c:v>
                </c:pt>
                <c:pt idx="1">
                  <c:v>15.552</c:v>
                </c:pt>
                <c:pt idx="2">
                  <c:v>3682.9971999999998</c:v>
                </c:pt>
                <c:pt idx="3">
                  <c:v>795.12</c:v>
                </c:pt>
                <c:pt idx="4">
                  <c:v>2.9239999999999995</c:v>
                </c:pt>
                <c:pt idx="5">
                  <c:v>1044.6300000000001</c:v>
                </c:pt>
                <c:pt idx="6">
                  <c:v>84.103999999999985</c:v>
                </c:pt>
                <c:pt idx="7">
                  <c:v>70.845200000000006</c:v>
                </c:pt>
                <c:pt idx="8">
                  <c:v>326.38080000000002</c:v>
                </c:pt>
                <c:pt idx="9">
                  <c:v>27.635999999999999</c:v>
                </c:pt>
                <c:pt idx="10">
                  <c:v>532.70399999999995</c:v>
                </c:pt>
                <c:pt idx="11">
                  <c:v>57.0976</c:v>
                </c:pt>
                <c:pt idx="12">
                  <c:v>788.43000000000006</c:v>
                </c:pt>
                <c:pt idx="13">
                  <c:v>3179.9879999999998</c:v>
                </c:pt>
                <c:pt idx="14">
                  <c:v>86.500000000000014</c:v>
                </c:pt>
              </c:numCache>
            </c:numRef>
          </c:val>
          <c:extLst>
            <c:ext xmlns:c16="http://schemas.microsoft.com/office/drawing/2014/chart" uri="{C3380CC4-5D6E-409C-BE32-E72D297353CC}">
              <c16:uniqueId val="{00000002-0A0C-42C2-BD79-D4A020964188}"/>
            </c:ext>
          </c:extLst>
        </c:ser>
        <c:dLbls>
          <c:showLegendKey val="0"/>
          <c:showVal val="0"/>
          <c:showCatName val="0"/>
          <c:showSerName val="0"/>
          <c:showPercent val="0"/>
          <c:showBubbleSize val="0"/>
        </c:dLbls>
        <c:gapWidth val="52"/>
        <c:overlap val="-27"/>
        <c:axId val="1032643136"/>
        <c:axId val="1032642176"/>
      </c:barChart>
      <c:catAx>
        <c:axId val="103264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42176"/>
        <c:crosses val="autoZero"/>
        <c:auto val="1"/>
        <c:lblAlgn val="ctr"/>
        <c:lblOffset val="100"/>
        <c:noMultiLvlLbl val="0"/>
      </c:catAx>
      <c:valAx>
        <c:axId val="1032642176"/>
        <c:scaling>
          <c:orientation val="minMax"/>
        </c:scaling>
        <c:delete val="1"/>
        <c:axPos val="l"/>
        <c:numFmt formatCode="&quot;$&quot;#,##0.00" sourceLinked="1"/>
        <c:majorTickMark val="none"/>
        <c:minorTickMark val="none"/>
        <c:tickLblPos val="nextTo"/>
        <c:crossAx val="10326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Reinforcement.xlsx]Sheet3!sales by product name</c:name>
    <c:fmtId val="8"/>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75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pivotFmt>
      <c:pivotFmt>
        <c:idx val="29"/>
        <c:spPr>
          <a:solidFill>
            <a:schemeClr val="accent2">
              <a:lumMod val="75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75000"/>
            </a:schemeClr>
          </a:solidFill>
          <a:ln>
            <a:noFill/>
          </a:ln>
          <a:effectLst/>
        </c:spPr>
      </c:pivotFmt>
      <c:pivotFmt>
        <c:idx val="33"/>
        <c:spPr>
          <a:solidFill>
            <a:schemeClr val="accent2">
              <a:lumMod val="75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75000"/>
            </a:schemeClr>
          </a:solidFill>
          <a:ln>
            <a:noFill/>
          </a:ln>
          <a:effectLst/>
        </c:spPr>
      </c:pivotFmt>
      <c:pivotFmt>
        <c:idx val="36"/>
        <c:spPr>
          <a:solidFill>
            <a:schemeClr val="accent2">
              <a:lumMod val="75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75000"/>
            </a:schemeClr>
          </a:solidFill>
          <a:ln>
            <a:noFill/>
          </a:ln>
          <a:effectLst/>
        </c:spPr>
      </c:pivotFmt>
      <c:pivotFmt>
        <c:idx val="4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pivotFmt>
      <c:pivotFmt>
        <c:idx val="42"/>
        <c:spPr>
          <a:solidFill>
            <a:schemeClr val="accent2">
              <a:lumMod val="75000"/>
            </a:schemeClr>
          </a:solidFill>
          <a:ln>
            <a:noFill/>
          </a:ln>
          <a:effectLst/>
        </c:spPr>
      </c:pivotFmt>
      <c:pivotFmt>
        <c:idx val="43"/>
        <c:spPr>
          <a:solidFill>
            <a:schemeClr val="accent2">
              <a:lumMod val="75000"/>
            </a:schemeClr>
          </a:solidFill>
          <a:ln>
            <a:noFill/>
          </a:ln>
          <a:effectLst/>
        </c:spPr>
      </c:pivotFmt>
      <c:pivotFmt>
        <c:idx val="44"/>
        <c:spPr>
          <a:solidFill>
            <a:schemeClr val="accent2">
              <a:lumMod val="75000"/>
            </a:schemeClr>
          </a:solidFill>
          <a:ln>
            <a:noFill/>
          </a:ln>
          <a:effectLst/>
        </c:spPr>
      </c:pivotFmt>
      <c:pivotFmt>
        <c:idx val="45"/>
        <c:spPr>
          <a:solidFill>
            <a:schemeClr val="accent2">
              <a:lumMod val="75000"/>
            </a:schemeClr>
          </a:solidFill>
          <a:ln>
            <a:noFill/>
          </a:ln>
          <a:effectLst/>
        </c:spPr>
      </c:pivotFmt>
      <c:pivotFmt>
        <c:idx val="46"/>
        <c:spPr>
          <a:solidFill>
            <a:schemeClr val="accent2">
              <a:lumMod val="75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75000"/>
            </a:schemeClr>
          </a:solidFill>
          <a:ln>
            <a:noFill/>
          </a:ln>
          <a:effectLst/>
        </c:spPr>
      </c:pivotFmt>
      <c:pivotFmt>
        <c:idx val="49"/>
        <c:spPr>
          <a:solidFill>
            <a:schemeClr val="accent2">
              <a:lumMod val="75000"/>
            </a:schemeClr>
          </a:solidFill>
          <a:ln>
            <a:noFill/>
          </a:ln>
          <a:effectLst/>
        </c:spPr>
      </c:pivotFmt>
      <c:pivotFmt>
        <c:idx val="50"/>
        <c:spPr>
          <a:solidFill>
            <a:schemeClr val="accent2">
              <a:lumMod val="75000"/>
            </a:schemeClr>
          </a:solidFill>
          <a:ln>
            <a:noFill/>
          </a:ln>
          <a:effectLst/>
        </c:spPr>
      </c:pivotFmt>
      <c:pivotFmt>
        <c:idx val="51"/>
        <c:spPr>
          <a:solidFill>
            <a:schemeClr val="accent2">
              <a:lumMod val="75000"/>
            </a:schemeClr>
          </a:solidFill>
          <a:ln>
            <a:noFill/>
          </a:ln>
          <a:effectLst/>
        </c:spPr>
      </c:pivotFmt>
      <c:pivotFmt>
        <c:idx val="52"/>
        <c:spPr>
          <a:solidFill>
            <a:schemeClr val="accent2">
              <a:lumMod val="75000"/>
            </a:schemeClr>
          </a:solidFill>
          <a:ln>
            <a:noFill/>
          </a:ln>
          <a:effectLst/>
        </c:spPr>
      </c:pivotFmt>
    </c:pivotFmts>
    <c:plotArea>
      <c:layout/>
      <c:barChart>
        <c:barDir val="bar"/>
        <c:grouping val="clustered"/>
        <c:varyColors val="1"/>
        <c:ser>
          <c:idx val="0"/>
          <c:order val="0"/>
          <c:tx>
            <c:strRef>
              <c:f>Sheet3!$F$8</c:f>
              <c:strCache>
                <c:ptCount val="1"/>
                <c:pt idx="0">
                  <c:v>Total</c:v>
                </c:pt>
              </c:strCache>
            </c:strRef>
          </c:tx>
          <c:spPr>
            <a:solidFill>
              <a:schemeClr val="accent2">
                <a:lumMod val="75000"/>
              </a:schemeClr>
            </a:solidFill>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DB59-49A6-97A1-73657C4D48A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B59-49A6-97A1-73657C4D48A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DB59-49A6-97A1-73657C4D48A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DB59-49A6-97A1-73657C4D48A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9-DB59-49A6-97A1-73657C4D48A9}"/>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B-DB59-49A6-97A1-73657C4D48A9}"/>
              </c:ext>
            </c:extLst>
          </c:dPt>
          <c:dPt>
            <c:idx val="6"/>
            <c:invertIfNegative val="0"/>
            <c:bubble3D val="0"/>
            <c:spPr>
              <a:solidFill>
                <a:schemeClr val="accent2">
                  <a:lumMod val="75000"/>
                </a:schemeClr>
              </a:solidFill>
              <a:ln>
                <a:noFill/>
              </a:ln>
              <a:effectLst/>
            </c:spPr>
            <c:extLst>
              <c:ext xmlns:c16="http://schemas.microsoft.com/office/drawing/2014/chart" uri="{C3380CC4-5D6E-409C-BE32-E72D297353CC}">
                <c16:uniqueId val="{0000000D-DB59-49A6-97A1-73657C4D48A9}"/>
              </c:ext>
            </c:extLst>
          </c:dPt>
          <c:dPt>
            <c:idx val="7"/>
            <c:invertIfNegative val="0"/>
            <c:bubble3D val="0"/>
            <c:spPr>
              <a:solidFill>
                <a:schemeClr val="accent2">
                  <a:lumMod val="75000"/>
                </a:schemeClr>
              </a:solidFill>
              <a:ln>
                <a:noFill/>
              </a:ln>
              <a:effectLst/>
            </c:spPr>
            <c:extLst>
              <c:ext xmlns:c16="http://schemas.microsoft.com/office/drawing/2014/chart" uri="{C3380CC4-5D6E-409C-BE32-E72D297353CC}">
                <c16:uniqueId val="{0000000F-DB59-49A6-97A1-73657C4D48A9}"/>
              </c:ext>
            </c:extLst>
          </c:dPt>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11-DB59-49A6-97A1-73657C4D48A9}"/>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13-DB59-49A6-97A1-73657C4D48A9}"/>
              </c:ext>
            </c:extLst>
          </c:dPt>
          <c:dPt>
            <c:idx val="10"/>
            <c:invertIfNegative val="0"/>
            <c:bubble3D val="0"/>
            <c:spPr>
              <a:solidFill>
                <a:schemeClr val="accent2">
                  <a:lumMod val="75000"/>
                </a:schemeClr>
              </a:solidFill>
              <a:ln>
                <a:noFill/>
              </a:ln>
              <a:effectLst/>
            </c:spPr>
            <c:extLst>
              <c:ext xmlns:c16="http://schemas.microsoft.com/office/drawing/2014/chart" uri="{C3380CC4-5D6E-409C-BE32-E72D297353CC}">
                <c16:uniqueId val="{00000015-DB59-49A6-97A1-73657C4D48A9}"/>
              </c:ext>
            </c:extLst>
          </c:dPt>
          <c:dPt>
            <c:idx val="11"/>
            <c:invertIfNegative val="0"/>
            <c:bubble3D val="0"/>
            <c:spPr>
              <a:solidFill>
                <a:schemeClr val="accent2">
                  <a:lumMod val="75000"/>
                </a:schemeClr>
              </a:solidFill>
              <a:ln>
                <a:noFill/>
              </a:ln>
              <a:effectLst/>
            </c:spPr>
            <c:extLst>
              <c:ext xmlns:c16="http://schemas.microsoft.com/office/drawing/2014/chart" uri="{C3380CC4-5D6E-409C-BE32-E72D297353CC}">
                <c16:uniqueId val="{00000017-DB59-49A6-97A1-73657C4D48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Sheet3!$E$9:$E$21</c:f>
              <c:strCache>
                <c:ptCount val="12"/>
                <c:pt idx="0">
                  <c:v>Accessories</c:v>
                </c:pt>
                <c:pt idx="1">
                  <c:v>Appliances</c:v>
                </c:pt>
                <c:pt idx="2">
                  <c:v>Art</c:v>
                </c:pt>
                <c:pt idx="3">
                  <c:v>Binders</c:v>
                </c:pt>
                <c:pt idx="4">
                  <c:v>Bookcases</c:v>
                </c:pt>
                <c:pt idx="5">
                  <c:v>Chairs</c:v>
                </c:pt>
                <c:pt idx="6">
                  <c:v>Furnishings</c:v>
                </c:pt>
                <c:pt idx="7">
                  <c:v>Labels</c:v>
                </c:pt>
                <c:pt idx="8">
                  <c:v>Paper</c:v>
                </c:pt>
                <c:pt idx="9">
                  <c:v>Phones</c:v>
                </c:pt>
                <c:pt idx="10">
                  <c:v>Storage</c:v>
                </c:pt>
                <c:pt idx="11">
                  <c:v>Tables</c:v>
                </c:pt>
              </c:strCache>
            </c:strRef>
          </c:cat>
          <c:val>
            <c:numRef>
              <c:f>Sheet3!$F$9:$F$21</c:f>
              <c:numCache>
                <c:formatCode>"$"#,##0.00</c:formatCode>
                <c:ptCount val="12"/>
                <c:pt idx="0">
                  <c:v>72.455999999999989</c:v>
                </c:pt>
                <c:pt idx="1">
                  <c:v>172.798</c:v>
                </c:pt>
                <c:pt idx="2">
                  <c:v>27.128000000000004</c:v>
                </c:pt>
                <c:pt idx="3">
                  <c:v>378.03520000000003</c:v>
                </c:pt>
                <c:pt idx="4">
                  <c:v>3292.9979999999996</c:v>
                </c:pt>
                <c:pt idx="5">
                  <c:v>642.64959999999996</c:v>
                </c:pt>
                <c:pt idx="6">
                  <c:v>135.80000000000001</c:v>
                </c:pt>
                <c:pt idx="7">
                  <c:v>2.9239999999999995</c:v>
                </c:pt>
                <c:pt idx="8">
                  <c:v>15.552</c:v>
                </c:pt>
                <c:pt idx="9">
                  <c:v>1882.6200000000001</c:v>
                </c:pt>
                <c:pt idx="10">
                  <c:v>610.572</c:v>
                </c:pt>
                <c:pt idx="11">
                  <c:v>3516.8760000000002</c:v>
                </c:pt>
              </c:numCache>
            </c:numRef>
          </c:val>
          <c:extLst>
            <c:ext xmlns:c16="http://schemas.microsoft.com/office/drawing/2014/chart" uri="{C3380CC4-5D6E-409C-BE32-E72D297353CC}">
              <c16:uniqueId val="{00000018-DB59-49A6-97A1-73657C4D48A9}"/>
            </c:ext>
          </c:extLst>
        </c:ser>
        <c:dLbls>
          <c:dLblPos val="outEnd"/>
          <c:showLegendKey val="0"/>
          <c:showVal val="1"/>
          <c:showCatName val="0"/>
          <c:showSerName val="0"/>
          <c:showPercent val="0"/>
          <c:showBubbleSize val="0"/>
        </c:dLbls>
        <c:gapWidth val="30"/>
        <c:axId val="1142192064"/>
        <c:axId val="1059999088"/>
      </c:barChart>
      <c:catAx>
        <c:axId val="1142192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999088"/>
        <c:crosses val="autoZero"/>
        <c:auto val="1"/>
        <c:lblAlgn val="ctr"/>
        <c:lblOffset val="100"/>
        <c:noMultiLvlLbl val="0"/>
      </c:catAx>
      <c:valAx>
        <c:axId val="1059999088"/>
        <c:scaling>
          <c:orientation val="minMax"/>
        </c:scaling>
        <c:delete val="1"/>
        <c:axPos val="b"/>
        <c:numFmt formatCode="&quot;$&quot;#,##0.00" sourceLinked="1"/>
        <c:majorTickMark val="out"/>
        <c:minorTickMark val="none"/>
        <c:tickLblPos val="nextTo"/>
        <c:crossAx val="114219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38100</xdr:rowOff>
    </xdr:from>
    <xdr:to>
      <xdr:col>19</xdr:col>
      <xdr:colOff>83820</xdr:colOff>
      <xdr:row>3</xdr:row>
      <xdr:rowOff>167640</xdr:rowOff>
    </xdr:to>
    <xdr:sp macro="" textlink="">
      <xdr:nvSpPr>
        <xdr:cNvPr id="4" name="Rectangle: Rounded Corners 3">
          <a:extLst>
            <a:ext uri="{FF2B5EF4-FFF2-40B4-BE49-F238E27FC236}">
              <a16:creationId xmlns:a16="http://schemas.microsoft.com/office/drawing/2014/main" id="{7D4D483F-4B1E-A938-C6EE-65618DF1D6CD}"/>
            </a:ext>
          </a:extLst>
        </xdr:cNvPr>
        <xdr:cNvSpPr/>
      </xdr:nvSpPr>
      <xdr:spPr>
        <a:xfrm>
          <a:off x="15240" y="38100"/>
          <a:ext cx="14912340" cy="678180"/>
        </a:xfrm>
        <a:prstGeom prst="roundRect">
          <a:avLst/>
        </a:prstGeom>
        <a:ln>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r>
            <a:rPr lang="en-US" sz="1600" b="1">
              <a:solidFill>
                <a:schemeClr val="accent2">
                  <a:lumMod val="75000"/>
                </a:schemeClr>
              </a:solidFill>
              <a:latin typeface="Times New Roman" panose="02020603050405020304" pitchFamily="18" charset="0"/>
              <a:cs typeface="Times New Roman" panose="02020603050405020304" pitchFamily="18" charset="0"/>
            </a:rPr>
            <a:t>                                                    </a:t>
          </a:r>
          <a:r>
            <a:rPr lang="en-US" sz="2800" b="1">
              <a:solidFill>
                <a:schemeClr val="accent2">
                  <a:lumMod val="75000"/>
                </a:schemeClr>
              </a:solidFill>
              <a:latin typeface="Times New Roman" panose="02020603050405020304" pitchFamily="18" charset="0"/>
              <a:cs typeface="Times New Roman" panose="02020603050405020304" pitchFamily="18" charset="0"/>
            </a:rPr>
            <a:t>SALES</a:t>
          </a:r>
          <a:r>
            <a:rPr lang="en-US" sz="2800" b="1" baseline="0">
              <a:solidFill>
                <a:schemeClr val="accent2">
                  <a:lumMod val="75000"/>
                </a:schemeClr>
              </a:solidFill>
              <a:latin typeface="Times New Roman" panose="02020603050405020304" pitchFamily="18" charset="0"/>
              <a:cs typeface="Times New Roman" panose="02020603050405020304" pitchFamily="18" charset="0"/>
            </a:rPr>
            <a:t> DASHBOARD OF SUPERSTORE </a:t>
          </a:r>
          <a:endParaRPr lang="en-US" sz="16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38100</xdr:colOff>
      <xdr:row>4</xdr:row>
      <xdr:rowOff>83820</xdr:rowOff>
    </xdr:from>
    <xdr:to>
      <xdr:col>2</xdr:col>
      <xdr:colOff>60960</xdr:colOff>
      <xdr:row>8</xdr:row>
      <xdr:rowOff>15240</xdr:rowOff>
    </xdr:to>
    <xdr:grpSp>
      <xdr:nvGrpSpPr>
        <xdr:cNvPr id="18" name="Group 17">
          <a:extLst>
            <a:ext uri="{FF2B5EF4-FFF2-40B4-BE49-F238E27FC236}">
              <a16:creationId xmlns:a16="http://schemas.microsoft.com/office/drawing/2014/main" id="{F3D1034C-AC9E-33F3-8A17-34D87A9BDF2F}"/>
            </a:ext>
          </a:extLst>
        </xdr:cNvPr>
        <xdr:cNvGrpSpPr/>
      </xdr:nvGrpSpPr>
      <xdr:grpSpPr>
        <a:xfrm>
          <a:off x="38100" y="831443"/>
          <a:ext cx="2006935" cy="679042"/>
          <a:chOff x="38100" y="815340"/>
          <a:chExt cx="2179320" cy="662940"/>
        </a:xfrm>
      </xdr:grpSpPr>
      <xdr:sp macro="" textlink="">
        <xdr:nvSpPr>
          <xdr:cNvPr id="5" name="Rectangle: Rounded Corners 4">
            <a:extLst>
              <a:ext uri="{FF2B5EF4-FFF2-40B4-BE49-F238E27FC236}">
                <a16:creationId xmlns:a16="http://schemas.microsoft.com/office/drawing/2014/main" id="{9C3A404B-9373-4C0C-949B-143142BB8B7A}"/>
              </a:ext>
            </a:extLst>
          </xdr:cNvPr>
          <xdr:cNvSpPr/>
        </xdr:nvSpPr>
        <xdr:spPr>
          <a:xfrm>
            <a:off x="38100" y="830580"/>
            <a:ext cx="2179320" cy="647700"/>
          </a:xfrm>
          <a:prstGeom prst="roundRect">
            <a:avLst/>
          </a:prstGeom>
          <a:ln>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CF3EC88A-C60C-56F3-7772-AD8C40628BFD}"/>
              </a:ext>
            </a:extLst>
          </xdr:cNvPr>
          <xdr:cNvSpPr/>
        </xdr:nvSpPr>
        <xdr:spPr>
          <a:xfrm rot="5400000">
            <a:off x="-22860" y="899160"/>
            <a:ext cx="662940" cy="495300"/>
          </a:xfrm>
          <a:prstGeom prst="roundRect">
            <a:avLst/>
          </a:prstGeom>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5B0BC27C-D70D-FF9E-C6EA-275EBA1EB6FA}"/>
              </a:ext>
            </a:extLst>
          </xdr:cNvPr>
          <xdr:cNvSpPr txBox="1"/>
        </xdr:nvSpPr>
        <xdr:spPr>
          <a:xfrm>
            <a:off x="701040" y="899160"/>
            <a:ext cx="134112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latin typeface="Times New Roman" panose="02020603050405020304" pitchFamily="18" charset="0"/>
                <a:cs typeface="Times New Roman" panose="02020603050405020304" pitchFamily="18" charset="0"/>
              </a:rPr>
              <a:t>TOTAL SALES</a:t>
            </a:r>
          </a:p>
        </xdr:txBody>
      </xdr:sp>
      <xdr:sp macro="" textlink="Sheet2!N2">
        <xdr:nvSpPr>
          <xdr:cNvPr id="6" name="TextBox 5">
            <a:extLst>
              <a:ext uri="{FF2B5EF4-FFF2-40B4-BE49-F238E27FC236}">
                <a16:creationId xmlns:a16="http://schemas.microsoft.com/office/drawing/2014/main" id="{E1923A3A-477F-46EC-01F2-6EC35B41D5B7}"/>
              </a:ext>
            </a:extLst>
          </xdr:cNvPr>
          <xdr:cNvSpPr txBox="1"/>
        </xdr:nvSpPr>
        <xdr:spPr>
          <a:xfrm>
            <a:off x="754380" y="113538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2A31D6-7D86-4FF7-B873-F245A50B7B46}" type="TxLink">
              <a:rPr lang="en-US" sz="1600" b="1" i="0" u="none" strike="noStrike">
                <a:solidFill>
                  <a:schemeClr val="accent2">
                    <a:lumMod val="75000"/>
                  </a:schemeClr>
                </a:solidFill>
                <a:latin typeface="Times New Roman"/>
                <a:cs typeface="Times New Roman"/>
              </a:rPr>
              <a:pPr/>
              <a:t>$10,750.41</a:t>
            </a:fld>
            <a:endParaRPr lang="en-US" sz="1600" b="1">
              <a:solidFill>
                <a:schemeClr val="accent2">
                  <a:lumMod val="75000"/>
                </a:schemeClr>
              </a:solidFill>
            </a:endParaRPr>
          </a:p>
        </xdr:txBody>
      </xdr:sp>
    </xdr:grpSp>
    <xdr:clientData/>
  </xdr:twoCellAnchor>
  <xdr:twoCellAnchor>
    <xdr:from>
      <xdr:col>2</xdr:col>
      <xdr:colOff>129540</xdr:colOff>
      <xdr:row>4</xdr:row>
      <xdr:rowOff>114300</xdr:rowOff>
    </xdr:from>
    <xdr:to>
      <xdr:col>4</xdr:col>
      <xdr:colOff>1112520</xdr:colOff>
      <xdr:row>8</xdr:row>
      <xdr:rowOff>45720</xdr:rowOff>
    </xdr:to>
    <xdr:grpSp>
      <xdr:nvGrpSpPr>
        <xdr:cNvPr id="34" name="Group 33">
          <a:extLst>
            <a:ext uri="{FF2B5EF4-FFF2-40B4-BE49-F238E27FC236}">
              <a16:creationId xmlns:a16="http://schemas.microsoft.com/office/drawing/2014/main" id="{D19C31D6-177A-4CB6-9B7C-5D144E718B71}"/>
            </a:ext>
          </a:extLst>
        </xdr:cNvPr>
        <xdr:cNvGrpSpPr/>
      </xdr:nvGrpSpPr>
      <xdr:grpSpPr>
        <a:xfrm>
          <a:off x="2113615" y="861923"/>
          <a:ext cx="2449471" cy="679042"/>
          <a:chOff x="38100" y="815340"/>
          <a:chExt cx="2179320" cy="662940"/>
        </a:xfrm>
      </xdr:grpSpPr>
      <xdr:sp macro="" textlink="">
        <xdr:nvSpPr>
          <xdr:cNvPr id="35" name="Rectangle: Rounded Corners 34">
            <a:extLst>
              <a:ext uri="{FF2B5EF4-FFF2-40B4-BE49-F238E27FC236}">
                <a16:creationId xmlns:a16="http://schemas.microsoft.com/office/drawing/2014/main" id="{1679CCF5-F0D1-F5E9-00D6-E2AB0CF4BE0D}"/>
              </a:ext>
            </a:extLst>
          </xdr:cNvPr>
          <xdr:cNvSpPr/>
        </xdr:nvSpPr>
        <xdr:spPr>
          <a:xfrm>
            <a:off x="38100" y="830580"/>
            <a:ext cx="2179320" cy="647700"/>
          </a:xfrm>
          <a:prstGeom prst="roundRect">
            <a:avLst/>
          </a:prstGeom>
          <a:ln>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848F9DEB-D009-4FA9-B9FB-6DF3E1DCB7F9}"/>
              </a:ext>
            </a:extLst>
          </xdr:cNvPr>
          <xdr:cNvSpPr/>
        </xdr:nvSpPr>
        <xdr:spPr>
          <a:xfrm rot="5400000">
            <a:off x="-22860" y="899160"/>
            <a:ext cx="662940" cy="495300"/>
          </a:xfrm>
          <a:prstGeom prst="roundRect">
            <a:avLst/>
          </a:prstGeom>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582B5609-9526-0232-3E64-CCF5618340CD}"/>
              </a:ext>
            </a:extLst>
          </xdr:cNvPr>
          <xdr:cNvSpPr txBox="1"/>
        </xdr:nvSpPr>
        <xdr:spPr>
          <a:xfrm>
            <a:off x="701040" y="899160"/>
            <a:ext cx="134112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latin typeface="Times New Roman" panose="02020603050405020304" pitchFamily="18" charset="0"/>
                <a:cs typeface="Times New Roman" panose="02020603050405020304" pitchFamily="18" charset="0"/>
              </a:rPr>
              <a:t>AVERAGE SALES</a:t>
            </a:r>
          </a:p>
        </xdr:txBody>
      </xdr:sp>
      <xdr:sp macro="" textlink="Sheet2!N8">
        <xdr:nvSpPr>
          <xdr:cNvPr id="38" name="TextBox 37">
            <a:extLst>
              <a:ext uri="{FF2B5EF4-FFF2-40B4-BE49-F238E27FC236}">
                <a16:creationId xmlns:a16="http://schemas.microsoft.com/office/drawing/2014/main" id="{23B9F2BC-5352-68AD-2C12-7A4EA18FD523}"/>
              </a:ext>
            </a:extLst>
          </xdr:cNvPr>
          <xdr:cNvSpPr txBox="1"/>
        </xdr:nvSpPr>
        <xdr:spPr>
          <a:xfrm>
            <a:off x="754380" y="113538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A73DA0-3A6A-4CCD-B2D8-B15AB464F04A}" type="TxLink">
              <a:rPr lang="en-US" sz="1600" b="1" i="0" u="none" strike="noStrike">
                <a:solidFill>
                  <a:schemeClr val="accent2">
                    <a:lumMod val="75000"/>
                  </a:schemeClr>
                </a:solidFill>
                <a:latin typeface="Times New Roman"/>
                <a:cs typeface="Times New Roman"/>
              </a:rPr>
              <a:pPr/>
              <a:t>$358.35</a:t>
            </a:fld>
            <a:endParaRPr lang="en-US" sz="2400" b="1">
              <a:solidFill>
                <a:schemeClr val="accent2">
                  <a:lumMod val="75000"/>
                </a:schemeClr>
              </a:solidFill>
            </a:endParaRPr>
          </a:p>
        </xdr:txBody>
      </xdr:sp>
    </xdr:grpSp>
    <xdr:clientData/>
  </xdr:twoCellAnchor>
  <xdr:twoCellAnchor>
    <xdr:from>
      <xdr:col>5</xdr:col>
      <xdr:colOff>160020</xdr:colOff>
      <xdr:row>4</xdr:row>
      <xdr:rowOff>129540</xdr:rowOff>
    </xdr:from>
    <xdr:to>
      <xdr:col>8</xdr:col>
      <xdr:colOff>510540</xdr:colOff>
      <xdr:row>8</xdr:row>
      <xdr:rowOff>60960</xdr:rowOff>
    </xdr:to>
    <xdr:grpSp>
      <xdr:nvGrpSpPr>
        <xdr:cNvPr id="44" name="Group 43">
          <a:extLst>
            <a:ext uri="{FF2B5EF4-FFF2-40B4-BE49-F238E27FC236}">
              <a16:creationId xmlns:a16="http://schemas.microsoft.com/office/drawing/2014/main" id="{405716DB-BDB7-4C0C-9F50-38E79C02F328}"/>
            </a:ext>
          </a:extLst>
        </xdr:cNvPr>
        <xdr:cNvGrpSpPr/>
      </xdr:nvGrpSpPr>
      <xdr:grpSpPr>
        <a:xfrm>
          <a:off x="4732020" y="877163"/>
          <a:ext cx="2162067" cy="679042"/>
          <a:chOff x="38100" y="815340"/>
          <a:chExt cx="2179320" cy="662940"/>
        </a:xfrm>
      </xdr:grpSpPr>
      <xdr:sp macro="" textlink="">
        <xdr:nvSpPr>
          <xdr:cNvPr id="45" name="Rectangle: Rounded Corners 44">
            <a:extLst>
              <a:ext uri="{FF2B5EF4-FFF2-40B4-BE49-F238E27FC236}">
                <a16:creationId xmlns:a16="http://schemas.microsoft.com/office/drawing/2014/main" id="{98E10F4A-A6B4-31DC-FFCF-479D7206C120}"/>
              </a:ext>
            </a:extLst>
          </xdr:cNvPr>
          <xdr:cNvSpPr/>
        </xdr:nvSpPr>
        <xdr:spPr>
          <a:xfrm>
            <a:off x="38100" y="830580"/>
            <a:ext cx="2179320" cy="647700"/>
          </a:xfrm>
          <a:prstGeom prst="roundRect">
            <a:avLst/>
          </a:prstGeom>
          <a:ln>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46" name="Rectangle: Rounded Corners 45">
            <a:extLst>
              <a:ext uri="{FF2B5EF4-FFF2-40B4-BE49-F238E27FC236}">
                <a16:creationId xmlns:a16="http://schemas.microsoft.com/office/drawing/2014/main" id="{F104DA29-F6EA-EC45-8D17-B612F5CF7644}"/>
              </a:ext>
            </a:extLst>
          </xdr:cNvPr>
          <xdr:cNvSpPr/>
        </xdr:nvSpPr>
        <xdr:spPr>
          <a:xfrm rot="5400000">
            <a:off x="-22860" y="899160"/>
            <a:ext cx="662940" cy="495300"/>
          </a:xfrm>
          <a:prstGeom prst="roundRect">
            <a:avLst/>
          </a:prstGeom>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sp macro="" textlink="">
        <xdr:nvSpPr>
          <xdr:cNvPr id="47" name="TextBox 46">
            <a:extLst>
              <a:ext uri="{FF2B5EF4-FFF2-40B4-BE49-F238E27FC236}">
                <a16:creationId xmlns:a16="http://schemas.microsoft.com/office/drawing/2014/main" id="{F58FAFB3-2EDE-196B-D6CD-EC8513B8624D}"/>
              </a:ext>
            </a:extLst>
          </xdr:cNvPr>
          <xdr:cNvSpPr txBox="1"/>
        </xdr:nvSpPr>
        <xdr:spPr>
          <a:xfrm>
            <a:off x="701040" y="899160"/>
            <a:ext cx="134112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latin typeface="Times New Roman" panose="02020603050405020304" pitchFamily="18" charset="0"/>
                <a:cs typeface="Times New Roman" panose="02020603050405020304" pitchFamily="18" charset="0"/>
              </a:rPr>
              <a:t>UNIT</a:t>
            </a:r>
            <a:r>
              <a:rPr lang="en-US" sz="1100" b="1" baseline="0">
                <a:solidFill>
                  <a:schemeClr val="accent2">
                    <a:lumMod val="75000"/>
                  </a:schemeClr>
                </a:solidFill>
                <a:latin typeface="Times New Roman" panose="02020603050405020304" pitchFamily="18" charset="0"/>
                <a:cs typeface="Times New Roman" panose="02020603050405020304" pitchFamily="18" charset="0"/>
              </a:rPr>
              <a:t> SOLD</a:t>
            </a:r>
            <a:endParaRPr lang="en-US" sz="1100" b="1">
              <a:solidFill>
                <a:schemeClr val="accent2">
                  <a:lumMod val="75000"/>
                </a:schemeClr>
              </a:solidFill>
              <a:latin typeface="Times New Roman" panose="02020603050405020304" pitchFamily="18" charset="0"/>
              <a:cs typeface="Times New Roman" panose="02020603050405020304" pitchFamily="18" charset="0"/>
            </a:endParaRPr>
          </a:p>
        </xdr:txBody>
      </xdr:sp>
      <xdr:sp macro="" textlink="Sheet2!N4">
        <xdr:nvSpPr>
          <xdr:cNvPr id="48" name="TextBox 47">
            <a:extLst>
              <a:ext uri="{FF2B5EF4-FFF2-40B4-BE49-F238E27FC236}">
                <a16:creationId xmlns:a16="http://schemas.microsoft.com/office/drawing/2014/main" id="{E750D9C0-8DCB-342C-6548-8FE48B729033}"/>
              </a:ext>
            </a:extLst>
          </xdr:cNvPr>
          <xdr:cNvSpPr txBox="1"/>
        </xdr:nvSpPr>
        <xdr:spPr>
          <a:xfrm>
            <a:off x="754380" y="113538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537FB5-32FE-44A2-819F-49218C1504A3}" type="TxLink">
              <a:rPr lang="en-US" sz="1600" b="1" i="0" u="none" strike="noStrike">
                <a:solidFill>
                  <a:schemeClr val="accent2">
                    <a:lumMod val="75000"/>
                  </a:schemeClr>
                </a:solidFill>
                <a:latin typeface="Times New Roman"/>
                <a:cs typeface="Times New Roman"/>
              </a:rPr>
              <a:pPr/>
              <a:t>119</a:t>
            </a:fld>
            <a:endParaRPr lang="en-US" sz="2400" b="1">
              <a:solidFill>
                <a:schemeClr val="accent2">
                  <a:lumMod val="75000"/>
                </a:schemeClr>
              </a:solidFill>
            </a:endParaRPr>
          </a:p>
        </xdr:txBody>
      </xdr:sp>
    </xdr:grpSp>
    <xdr:clientData/>
  </xdr:twoCellAnchor>
  <xdr:twoCellAnchor>
    <xdr:from>
      <xdr:col>8</xdr:col>
      <xdr:colOff>662940</xdr:colOff>
      <xdr:row>4</xdr:row>
      <xdr:rowOff>160020</xdr:rowOff>
    </xdr:from>
    <xdr:to>
      <xdr:col>11</xdr:col>
      <xdr:colOff>7620</xdr:colOff>
      <xdr:row>8</xdr:row>
      <xdr:rowOff>91440</xdr:rowOff>
    </xdr:to>
    <xdr:grpSp>
      <xdr:nvGrpSpPr>
        <xdr:cNvPr id="49" name="Group 48">
          <a:extLst>
            <a:ext uri="{FF2B5EF4-FFF2-40B4-BE49-F238E27FC236}">
              <a16:creationId xmlns:a16="http://schemas.microsoft.com/office/drawing/2014/main" id="{6C60EBBA-05ED-4AF1-B0A7-FA939B86DE5C}"/>
            </a:ext>
          </a:extLst>
        </xdr:cNvPr>
        <xdr:cNvGrpSpPr/>
      </xdr:nvGrpSpPr>
      <xdr:grpSpPr>
        <a:xfrm>
          <a:off x="7046487" y="907643"/>
          <a:ext cx="2162642" cy="679042"/>
          <a:chOff x="38100" y="815340"/>
          <a:chExt cx="2179320" cy="662940"/>
        </a:xfrm>
      </xdr:grpSpPr>
      <xdr:sp macro="" textlink="">
        <xdr:nvSpPr>
          <xdr:cNvPr id="50" name="Rectangle: Rounded Corners 49">
            <a:extLst>
              <a:ext uri="{FF2B5EF4-FFF2-40B4-BE49-F238E27FC236}">
                <a16:creationId xmlns:a16="http://schemas.microsoft.com/office/drawing/2014/main" id="{B6187FEC-51BE-E33E-18A8-ED8FD1F6A1E7}"/>
              </a:ext>
            </a:extLst>
          </xdr:cNvPr>
          <xdr:cNvSpPr/>
        </xdr:nvSpPr>
        <xdr:spPr>
          <a:xfrm>
            <a:off x="38100" y="830580"/>
            <a:ext cx="2179320" cy="647700"/>
          </a:xfrm>
          <a:prstGeom prst="roundRect">
            <a:avLst/>
          </a:prstGeom>
          <a:ln>
            <a:no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sp macro="" textlink="">
        <xdr:nvSpPr>
          <xdr:cNvPr id="51" name="Rectangle: Rounded Corners 50">
            <a:extLst>
              <a:ext uri="{FF2B5EF4-FFF2-40B4-BE49-F238E27FC236}">
                <a16:creationId xmlns:a16="http://schemas.microsoft.com/office/drawing/2014/main" id="{C3B4D411-B995-EA45-88F0-333AC9FCC2D9}"/>
              </a:ext>
            </a:extLst>
          </xdr:cNvPr>
          <xdr:cNvSpPr/>
        </xdr:nvSpPr>
        <xdr:spPr>
          <a:xfrm rot="5400000">
            <a:off x="-22860" y="899160"/>
            <a:ext cx="662940" cy="495300"/>
          </a:xfrm>
          <a:prstGeom prst="roundRect">
            <a:avLst/>
          </a:prstGeom>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EBEFEAB7-B16E-BA32-AD86-0BC6A9BD6F71}"/>
              </a:ext>
            </a:extLst>
          </xdr:cNvPr>
          <xdr:cNvSpPr txBox="1"/>
        </xdr:nvSpPr>
        <xdr:spPr>
          <a:xfrm>
            <a:off x="701040" y="899160"/>
            <a:ext cx="134112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75000"/>
                  </a:schemeClr>
                </a:solidFill>
                <a:latin typeface="Times New Roman" panose="02020603050405020304" pitchFamily="18" charset="0"/>
                <a:cs typeface="Times New Roman" panose="02020603050405020304" pitchFamily="18" charset="0"/>
              </a:rPr>
              <a:t>PROFIT</a:t>
            </a:r>
          </a:p>
        </xdr:txBody>
      </xdr:sp>
      <xdr:sp macro="" textlink="Sheet2!N6">
        <xdr:nvSpPr>
          <xdr:cNvPr id="53" name="TextBox 52">
            <a:extLst>
              <a:ext uri="{FF2B5EF4-FFF2-40B4-BE49-F238E27FC236}">
                <a16:creationId xmlns:a16="http://schemas.microsoft.com/office/drawing/2014/main" id="{D9866DBD-77DE-0F8C-03A2-E616E6F61506}"/>
              </a:ext>
            </a:extLst>
          </xdr:cNvPr>
          <xdr:cNvSpPr txBox="1"/>
        </xdr:nvSpPr>
        <xdr:spPr>
          <a:xfrm>
            <a:off x="754380" y="1135380"/>
            <a:ext cx="1203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9CA41A-1694-4239-ABEC-1D6615F3FD8C}" type="TxLink">
              <a:rPr lang="en-US" sz="1600" b="1" i="0" u="none" strike="noStrike">
                <a:solidFill>
                  <a:schemeClr val="accent2">
                    <a:lumMod val="75000"/>
                  </a:schemeClr>
                </a:solidFill>
                <a:latin typeface="Times New Roman"/>
                <a:cs typeface="Times New Roman"/>
              </a:rPr>
              <a:pPr/>
              <a:t>$3,235.24</a:t>
            </a:fld>
            <a:endParaRPr lang="en-US" sz="2400" b="1">
              <a:solidFill>
                <a:schemeClr val="accent2">
                  <a:lumMod val="75000"/>
                </a:schemeClr>
              </a:solidFill>
            </a:endParaRPr>
          </a:p>
        </xdr:txBody>
      </xdr:sp>
    </xdr:grpSp>
    <xdr:clientData/>
  </xdr:twoCellAnchor>
  <xdr:twoCellAnchor editAs="oneCell">
    <xdr:from>
      <xdr:col>2</xdr:col>
      <xdr:colOff>243840</xdr:colOff>
      <xdr:row>5</xdr:row>
      <xdr:rowOff>38100</xdr:rowOff>
    </xdr:from>
    <xdr:to>
      <xdr:col>3</xdr:col>
      <xdr:colOff>91440</xdr:colOff>
      <xdr:row>7</xdr:row>
      <xdr:rowOff>129540</xdr:rowOff>
    </xdr:to>
    <xdr:pic>
      <xdr:nvPicPr>
        <xdr:cNvPr id="55" name="Graphic 54" descr="Coins with solid fill">
          <a:extLst>
            <a:ext uri="{FF2B5EF4-FFF2-40B4-BE49-F238E27FC236}">
              <a16:creationId xmlns:a16="http://schemas.microsoft.com/office/drawing/2014/main" id="{8693702F-6748-5224-AD4F-F2F6B76A0A2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32660" y="952500"/>
          <a:ext cx="457200" cy="457200"/>
        </a:xfrm>
        <a:prstGeom prst="rect">
          <a:avLst/>
        </a:prstGeom>
      </xdr:spPr>
    </xdr:pic>
    <xdr:clientData/>
  </xdr:twoCellAnchor>
  <xdr:twoCellAnchor editAs="oneCell">
    <xdr:from>
      <xdr:col>0</xdr:col>
      <xdr:colOff>81420</xdr:colOff>
      <xdr:row>5</xdr:row>
      <xdr:rowOff>43320</xdr:rowOff>
    </xdr:from>
    <xdr:to>
      <xdr:col>0</xdr:col>
      <xdr:colOff>538620</xdr:colOff>
      <xdr:row>7</xdr:row>
      <xdr:rowOff>134760</xdr:rowOff>
    </xdr:to>
    <xdr:pic>
      <xdr:nvPicPr>
        <xdr:cNvPr id="57" name="Graphic 56" descr="Dollar with solid fill">
          <a:extLst>
            <a:ext uri="{FF2B5EF4-FFF2-40B4-BE49-F238E27FC236}">
              <a16:creationId xmlns:a16="http://schemas.microsoft.com/office/drawing/2014/main" id="{8E6C1E02-C29B-B305-8DE9-BDA9ECA8DD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420" y="957720"/>
          <a:ext cx="457200" cy="457200"/>
        </a:xfrm>
        <a:prstGeom prst="rect">
          <a:avLst/>
        </a:prstGeom>
      </xdr:spPr>
    </xdr:pic>
    <xdr:clientData/>
  </xdr:twoCellAnchor>
  <xdr:twoCellAnchor editAs="oneCell">
    <xdr:from>
      <xdr:col>8</xdr:col>
      <xdr:colOff>701040</xdr:colOff>
      <xdr:row>5</xdr:row>
      <xdr:rowOff>83820</xdr:rowOff>
    </xdr:from>
    <xdr:to>
      <xdr:col>9</xdr:col>
      <xdr:colOff>60960</xdr:colOff>
      <xdr:row>7</xdr:row>
      <xdr:rowOff>175260</xdr:rowOff>
    </xdr:to>
    <xdr:pic>
      <xdr:nvPicPr>
        <xdr:cNvPr id="59" name="Graphic 58" descr="Bar graph with upward trend with solid fill">
          <a:extLst>
            <a:ext uri="{FF2B5EF4-FFF2-40B4-BE49-F238E27FC236}">
              <a16:creationId xmlns:a16="http://schemas.microsoft.com/office/drawing/2014/main" id="{9FD57713-29FF-BB27-C8DB-50CD13183A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117080" y="998220"/>
          <a:ext cx="457200" cy="457200"/>
        </a:xfrm>
        <a:prstGeom prst="rect">
          <a:avLst/>
        </a:prstGeom>
      </xdr:spPr>
    </xdr:pic>
    <xdr:clientData/>
  </xdr:twoCellAnchor>
  <xdr:twoCellAnchor editAs="oneCell">
    <xdr:from>
      <xdr:col>5</xdr:col>
      <xdr:colOff>210960</xdr:colOff>
      <xdr:row>5</xdr:row>
      <xdr:rowOff>43320</xdr:rowOff>
    </xdr:from>
    <xdr:to>
      <xdr:col>6</xdr:col>
      <xdr:colOff>58560</xdr:colOff>
      <xdr:row>7</xdr:row>
      <xdr:rowOff>134760</xdr:rowOff>
    </xdr:to>
    <xdr:pic>
      <xdr:nvPicPr>
        <xdr:cNvPr id="61" name="Graphic 60" descr="Shopping cart with solid fill">
          <a:extLst>
            <a:ext uri="{FF2B5EF4-FFF2-40B4-BE49-F238E27FC236}">
              <a16:creationId xmlns:a16="http://schemas.microsoft.com/office/drawing/2014/main" id="{4ED1171D-4B51-2D0C-0CA6-D3ED187F0BA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98200" y="957720"/>
          <a:ext cx="457200" cy="457200"/>
        </a:xfrm>
        <a:prstGeom prst="rect">
          <a:avLst/>
        </a:prstGeom>
      </xdr:spPr>
    </xdr:pic>
    <xdr:clientData/>
  </xdr:twoCellAnchor>
  <xdr:twoCellAnchor editAs="oneCell">
    <xdr:from>
      <xdr:col>1</xdr:col>
      <xdr:colOff>1097280</xdr:colOff>
      <xdr:row>0</xdr:row>
      <xdr:rowOff>0</xdr:rowOff>
    </xdr:from>
    <xdr:to>
      <xdr:col>3</xdr:col>
      <xdr:colOff>53340</xdr:colOff>
      <xdr:row>3</xdr:row>
      <xdr:rowOff>144780</xdr:rowOff>
    </xdr:to>
    <xdr:pic>
      <xdr:nvPicPr>
        <xdr:cNvPr id="63" name="Graphic 62" descr="City with solid fill">
          <a:extLst>
            <a:ext uri="{FF2B5EF4-FFF2-40B4-BE49-F238E27FC236}">
              <a16:creationId xmlns:a16="http://schemas.microsoft.com/office/drawing/2014/main" id="{385ADEAC-2653-DD8A-F282-F78A1220151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958340" y="0"/>
          <a:ext cx="693420" cy="693420"/>
        </a:xfrm>
        <a:prstGeom prst="rect">
          <a:avLst/>
        </a:prstGeom>
      </xdr:spPr>
    </xdr:pic>
    <xdr:clientData/>
  </xdr:twoCellAnchor>
  <xdr:twoCellAnchor editAs="oneCell">
    <xdr:from>
      <xdr:col>11</xdr:col>
      <xdr:colOff>91440</xdr:colOff>
      <xdr:row>4</xdr:row>
      <xdr:rowOff>152400</xdr:rowOff>
    </xdr:from>
    <xdr:to>
      <xdr:col>14</xdr:col>
      <xdr:colOff>0</xdr:colOff>
      <xdr:row>8</xdr:row>
      <xdr:rowOff>152400</xdr:rowOff>
    </xdr:to>
    <mc:AlternateContent xmlns:mc="http://schemas.openxmlformats.org/markup-compatibility/2006" xmlns:a14="http://schemas.microsoft.com/office/drawing/2010/main">
      <mc:Choice Requires="a14">
        <xdr:graphicFrame macro="">
          <xdr:nvGraphicFramePr>
            <xdr:cNvPr id="64" name="Region">
              <a:extLst>
                <a:ext uri="{FF2B5EF4-FFF2-40B4-BE49-F238E27FC236}">
                  <a16:creationId xmlns:a16="http://schemas.microsoft.com/office/drawing/2014/main" id="{CC5AF124-286F-4FFA-B90F-4C9D331454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92949" y="900023"/>
              <a:ext cx="2453353" cy="747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68581</xdr:rowOff>
    </xdr:from>
    <xdr:to>
      <xdr:col>1</xdr:col>
      <xdr:colOff>984738</xdr:colOff>
      <xdr:row>25</xdr:row>
      <xdr:rowOff>70338</xdr:rowOff>
    </xdr:to>
    <mc:AlternateContent xmlns:mc="http://schemas.openxmlformats.org/markup-compatibility/2006" xmlns:a14="http://schemas.microsoft.com/office/drawing/2010/main">
      <mc:Choice Requires="a14">
        <xdr:graphicFrame macro="">
          <xdr:nvGraphicFramePr>
            <xdr:cNvPr id="65" name="Customer Name">
              <a:extLst>
                <a:ext uri="{FF2B5EF4-FFF2-40B4-BE49-F238E27FC236}">
                  <a16:creationId xmlns:a16="http://schemas.microsoft.com/office/drawing/2014/main" id="{C9A66D1F-AEC9-4448-B18F-3CBCEF19DB0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38100" y="1563826"/>
              <a:ext cx="1809280" cy="3179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99059</xdr:rowOff>
    </xdr:from>
    <xdr:to>
      <xdr:col>1</xdr:col>
      <xdr:colOff>967740</xdr:colOff>
      <xdr:row>43</xdr:row>
      <xdr:rowOff>175846</xdr:rowOff>
    </xdr:to>
    <mc:AlternateContent xmlns:mc="http://schemas.openxmlformats.org/markup-compatibility/2006" xmlns:a14="http://schemas.microsoft.com/office/drawing/2010/main">
      <mc:Choice Requires="a14">
        <xdr:graphicFrame macro="">
          <xdr:nvGraphicFramePr>
            <xdr:cNvPr id="66" name="Product name">
              <a:extLst>
                <a:ext uri="{FF2B5EF4-FFF2-40B4-BE49-F238E27FC236}">
                  <a16:creationId xmlns:a16="http://schemas.microsoft.com/office/drawing/2014/main" id="{0E080B9D-E741-4CEE-BBF5-3880457172D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4771701"/>
              <a:ext cx="1830382" cy="3441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422031</xdr:colOff>
      <xdr:row>10</xdr:row>
      <xdr:rowOff>58616</xdr:rowOff>
    </xdr:from>
    <xdr:to>
      <xdr:col>9</xdr:col>
      <xdr:colOff>128954</xdr:colOff>
      <xdr:row>27</xdr:row>
      <xdr:rowOff>128955</xdr:rowOff>
    </xdr:to>
    <xdr:sp macro="" textlink="">
      <xdr:nvSpPr>
        <xdr:cNvPr id="67" name="Rectangle: Rounded Corners 66">
          <a:extLst>
            <a:ext uri="{FF2B5EF4-FFF2-40B4-BE49-F238E27FC236}">
              <a16:creationId xmlns:a16="http://schemas.microsoft.com/office/drawing/2014/main" id="{F79551ED-BA88-6C32-57DE-E898D0B635C5}"/>
            </a:ext>
          </a:extLst>
        </xdr:cNvPr>
        <xdr:cNvSpPr/>
      </xdr:nvSpPr>
      <xdr:spPr>
        <a:xfrm>
          <a:off x="2403231" y="1934308"/>
          <a:ext cx="5228492" cy="32590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2">
                  <a:lumMod val="75000"/>
                </a:schemeClr>
              </a:solidFill>
              <a:latin typeface="Times New Roman" panose="02020603050405020304" pitchFamily="18" charset="0"/>
              <a:cs typeface="Times New Roman" panose="02020603050405020304" pitchFamily="18" charset="0"/>
            </a:rPr>
            <a:t>UNIT</a:t>
          </a:r>
          <a:r>
            <a:rPr lang="en-US" sz="1600" b="1" baseline="0">
              <a:solidFill>
                <a:schemeClr val="accent2">
                  <a:lumMod val="75000"/>
                </a:schemeClr>
              </a:solidFill>
              <a:latin typeface="Times New Roman" panose="02020603050405020304" pitchFamily="18" charset="0"/>
              <a:cs typeface="Times New Roman" panose="02020603050405020304" pitchFamily="18" charset="0"/>
            </a:rPr>
            <a:t> SOLD BY PRODUCT</a:t>
          </a:r>
          <a:endParaRPr lang="en-US" sz="11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515815</xdr:colOff>
      <xdr:row>12</xdr:row>
      <xdr:rowOff>140676</xdr:rowOff>
    </xdr:from>
    <xdr:to>
      <xdr:col>8</xdr:col>
      <xdr:colOff>1008184</xdr:colOff>
      <xdr:row>27</xdr:row>
      <xdr:rowOff>23445</xdr:rowOff>
    </xdr:to>
    <xdr:graphicFrame macro="">
      <xdr:nvGraphicFramePr>
        <xdr:cNvPr id="68" name="Chart 67">
          <a:extLst>
            <a:ext uri="{FF2B5EF4-FFF2-40B4-BE49-F238E27FC236}">
              <a16:creationId xmlns:a16="http://schemas.microsoft.com/office/drawing/2014/main" id="{DF78086F-8182-4A0C-8DF0-778849CB3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761999</xdr:colOff>
      <xdr:row>29</xdr:row>
      <xdr:rowOff>-1</xdr:rowOff>
    </xdr:from>
    <xdr:to>
      <xdr:col>16</xdr:col>
      <xdr:colOff>492368</xdr:colOff>
      <xdr:row>46</xdr:row>
      <xdr:rowOff>70338</xdr:rowOff>
    </xdr:to>
    <xdr:sp macro="" textlink="">
      <xdr:nvSpPr>
        <xdr:cNvPr id="69" name="Rectangle: Rounded Corners 68">
          <a:extLst>
            <a:ext uri="{FF2B5EF4-FFF2-40B4-BE49-F238E27FC236}">
              <a16:creationId xmlns:a16="http://schemas.microsoft.com/office/drawing/2014/main" id="{BF86A50A-35D1-BA78-16FF-641C5EC5DD8A}"/>
            </a:ext>
          </a:extLst>
        </xdr:cNvPr>
        <xdr:cNvSpPr/>
      </xdr:nvSpPr>
      <xdr:spPr>
        <a:xfrm>
          <a:off x="8264768" y="5439507"/>
          <a:ext cx="5228492" cy="32590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2">
                  <a:lumMod val="75000"/>
                </a:schemeClr>
              </a:solidFill>
              <a:latin typeface="Times New Roman" panose="02020603050405020304" pitchFamily="18" charset="0"/>
              <a:cs typeface="Times New Roman" panose="02020603050405020304" pitchFamily="18" charset="0"/>
            </a:rPr>
            <a:t>TOTAL</a:t>
          </a:r>
          <a:r>
            <a:rPr lang="en-US" sz="1600" b="1" baseline="0">
              <a:solidFill>
                <a:schemeClr val="accent2">
                  <a:lumMod val="75000"/>
                </a:schemeClr>
              </a:solidFill>
              <a:latin typeface="Times New Roman" panose="02020603050405020304" pitchFamily="18" charset="0"/>
              <a:cs typeface="Times New Roman" panose="02020603050405020304" pitchFamily="18" charset="0"/>
            </a:rPr>
            <a:t> SALES BY PRODUCT</a:t>
          </a:r>
          <a:endParaRPr lang="en-US" sz="11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691661</xdr:colOff>
      <xdr:row>10</xdr:row>
      <xdr:rowOff>4102</xdr:rowOff>
    </xdr:from>
    <xdr:to>
      <xdr:col>16</xdr:col>
      <xdr:colOff>422030</xdr:colOff>
      <xdr:row>27</xdr:row>
      <xdr:rowOff>82061</xdr:rowOff>
    </xdr:to>
    <xdr:sp macro="" textlink="">
      <xdr:nvSpPr>
        <xdr:cNvPr id="71" name="Rectangle: Rounded Corners 70">
          <a:extLst>
            <a:ext uri="{FF2B5EF4-FFF2-40B4-BE49-F238E27FC236}">
              <a16:creationId xmlns:a16="http://schemas.microsoft.com/office/drawing/2014/main" id="{4A5076E0-54C8-87EF-258B-5A99034C87A3}"/>
            </a:ext>
          </a:extLst>
        </xdr:cNvPr>
        <xdr:cNvSpPr/>
      </xdr:nvSpPr>
      <xdr:spPr>
        <a:xfrm>
          <a:off x="8194430" y="1879794"/>
          <a:ext cx="5228492" cy="326663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2">
                  <a:lumMod val="75000"/>
                </a:schemeClr>
              </a:solidFill>
              <a:latin typeface="Times New Roman" panose="02020603050405020304" pitchFamily="18" charset="0"/>
              <a:cs typeface="Times New Roman" panose="02020603050405020304" pitchFamily="18" charset="0"/>
            </a:rPr>
            <a:t>TOTAL</a:t>
          </a:r>
          <a:r>
            <a:rPr lang="en-US" sz="1600" b="1" baseline="0">
              <a:solidFill>
                <a:schemeClr val="accent2">
                  <a:lumMod val="75000"/>
                </a:schemeClr>
              </a:solidFill>
              <a:latin typeface="Times New Roman" panose="02020603050405020304" pitchFamily="18" charset="0"/>
              <a:cs typeface="Times New Roman" panose="02020603050405020304" pitchFamily="18" charset="0"/>
            </a:rPr>
            <a:t> SALES BY REGION</a:t>
          </a:r>
          <a:endParaRPr lang="en-US" sz="11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398583</xdr:colOff>
      <xdr:row>29</xdr:row>
      <xdr:rowOff>23446</xdr:rowOff>
    </xdr:from>
    <xdr:to>
      <xdr:col>9</xdr:col>
      <xdr:colOff>105506</xdr:colOff>
      <xdr:row>46</xdr:row>
      <xdr:rowOff>93785</xdr:rowOff>
    </xdr:to>
    <xdr:sp macro="" textlink="">
      <xdr:nvSpPr>
        <xdr:cNvPr id="75" name="Rectangle: Rounded Corners 74">
          <a:extLst>
            <a:ext uri="{FF2B5EF4-FFF2-40B4-BE49-F238E27FC236}">
              <a16:creationId xmlns:a16="http://schemas.microsoft.com/office/drawing/2014/main" id="{BD5B8202-0793-9D9B-010F-94BA51C2FF49}"/>
            </a:ext>
          </a:extLst>
        </xdr:cNvPr>
        <xdr:cNvSpPr/>
      </xdr:nvSpPr>
      <xdr:spPr>
        <a:xfrm>
          <a:off x="2379783" y="5462954"/>
          <a:ext cx="5228492" cy="32590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2">
                  <a:lumMod val="75000"/>
                </a:schemeClr>
              </a:solidFill>
              <a:latin typeface="Times New Roman" panose="02020603050405020304" pitchFamily="18" charset="0"/>
              <a:cs typeface="Times New Roman" panose="02020603050405020304" pitchFamily="18" charset="0"/>
            </a:rPr>
            <a:t>TOTAL</a:t>
          </a:r>
          <a:r>
            <a:rPr lang="en-US" sz="1600" b="1" baseline="0">
              <a:solidFill>
                <a:schemeClr val="accent2">
                  <a:lumMod val="75000"/>
                </a:schemeClr>
              </a:solidFill>
              <a:latin typeface="Times New Roman" panose="02020603050405020304" pitchFamily="18" charset="0"/>
              <a:cs typeface="Times New Roman" panose="02020603050405020304" pitchFamily="18" charset="0"/>
            </a:rPr>
            <a:t> PURCHASED BY CUSTOMER</a:t>
          </a:r>
          <a:endParaRPr lang="en-US" sz="1100" b="1">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762000</xdr:colOff>
      <xdr:row>12</xdr:row>
      <xdr:rowOff>117231</xdr:rowOff>
    </xdr:from>
    <xdr:to>
      <xdr:col>16</xdr:col>
      <xdr:colOff>293077</xdr:colOff>
      <xdr:row>26</xdr:row>
      <xdr:rowOff>82062</xdr:rowOff>
    </xdr:to>
    <xdr:graphicFrame macro="">
      <xdr:nvGraphicFramePr>
        <xdr:cNvPr id="76" name="Chart 75">
          <a:extLst>
            <a:ext uri="{FF2B5EF4-FFF2-40B4-BE49-F238E27FC236}">
              <a16:creationId xmlns:a16="http://schemas.microsoft.com/office/drawing/2014/main" id="{CE18C8F5-25F1-49AF-971F-96FD8A796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519044</xdr:colOff>
      <xdr:row>31</xdr:row>
      <xdr:rowOff>180118</xdr:rowOff>
    </xdr:from>
    <xdr:to>
      <xdr:col>8</xdr:col>
      <xdr:colOff>1082260</xdr:colOff>
      <xdr:row>45</xdr:row>
      <xdr:rowOff>154609</xdr:rowOff>
    </xdr:to>
    <xdr:graphicFrame macro="">
      <xdr:nvGraphicFramePr>
        <xdr:cNvPr id="77" name="Chart 76">
          <a:extLst>
            <a:ext uri="{FF2B5EF4-FFF2-40B4-BE49-F238E27FC236}">
              <a16:creationId xmlns:a16="http://schemas.microsoft.com/office/drawing/2014/main" id="{8B557EB1-5BFF-4660-8927-7670E3005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971826</xdr:colOff>
      <xdr:row>31</xdr:row>
      <xdr:rowOff>94463</xdr:rowOff>
    </xdr:from>
    <xdr:to>
      <xdr:col>16</xdr:col>
      <xdr:colOff>342348</xdr:colOff>
      <xdr:row>45</xdr:row>
      <xdr:rowOff>110434</xdr:rowOff>
    </xdr:to>
    <xdr:graphicFrame macro="">
      <xdr:nvGraphicFramePr>
        <xdr:cNvPr id="78" name="Chart 77">
          <a:extLst>
            <a:ext uri="{FF2B5EF4-FFF2-40B4-BE49-F238E27FC236}">
              <a16:creationId xmlns:a16="http://schemas.microsoft.com/office/drawing/2014/main" id="{CA22F388-1277-493D-8B23-8906952A7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Prabha" refreshedDate="45768.290891087963" createdVersion="8" refreshedVersion="8" minRefreshableVersion="3" recordCount="30" xr:uid="{C069D4C6-9B7A-4ED6-BE11-345CF693B3D5}">
  <cacheSource type="worksheet">
    <worksheetSource name="Table1"/>
  </cacheSource>
  <cacheFields count="13">
    <cacheField name="Row ID" numFmtId="0">
      <sharedItems containsSemiMixedTypes="0" containsString="0" containsNumber="1" containsInteger="1" minValue="1" maxValue="30"/>
    </cacheField>
    <cacheField name="Order ID" numFmtId="0">
      <sharedItems/>
    </cacheField>
    <cacheField name="Order Date" numFmtId="0">
      <sharedItems containsDate="1" containsMixedTypes="1" minDate="2014-09-06T00:00:00" maxDate="2016-12-07T00:00:00"/>
    </cacheField>
    <cacheField name="Ship Date" numFmtId="0">
      <sharedItems containsDate="1" containsMixedTypes="1" minDate="2014-01-09T00:00:00" maxDate="2016-11-12T00:00:00"/>
    </cacheField>
    <cacheField name="Customer Name" numFmtId="0">
      <sharedItems count="15">
        <s v="Brosina Hoffman"/>
        <s v="Pete Kriz"/>
        <s v="Sean O'Donnell"/>
        <s v="Irene Maddox"/>
        <s v="Claire Gute"/>
        <s v="Ken Black"/>
        <s v="Darrin Van Huff"/>
        <s v="Alejandro Grove"/>
        <s v="Andrew Allen"/>
        <s v="Eric Hoffmann"/>
        <s v="Sandra Flanagan"/>
        <s v="Tracy Blumstein"/>
        <s v="Harold Pawlan"/>
        <s v="Emily Burns"/>
        <s v="Zuschuss Donatelli"/>
      </sharedItems>
    </cacheField>
    <cacheField name="Region" numFmtId="0">
      <sharedItems count="4">
        <s v="West"/>
        <s v="Central"/>
        <s v="South"/>
        <s v="East"/>
      </sharedItems>
    </cacheField>
    <cacheField name="Product name" numFmtId="0">
      <sharedItems count="12">
        <s v="Furnishings"/>
        <s v="Art"/>
        <s v="Phones"/>
        <s v="Binders"/>
        <s v="Appliances"/>
        <s v="Tables"/>
        <s v="Storage"/>
        <s v="Bookcases"/>
        <s v="Chairs"/>
        <s v="Labels"/>
        <s v="Paper"/>
        <s v="Accessories"/>
      </sharedItems>
    </cacheField>
    <cacheField name="Unit Price" numFmtId="164">
      <sharedItems containsSemiMixedTypes="0" containsString="0" containsNumber="1" minValue="2.544" maxValue="3083.43"/>
    </cacheField>
    <cacheField name="Unit  Sold" numFmtId="0">
      <sharedItems containsSemiMixedTypes="0" containsString="0" containsNumber="1" containsInteger="1" minValue="2" maxValue="9"/>
    </cacheField>
    <cacheField name="Discount" numFmtId="0">
      <sharedItems containsSemiMixedTypes="0" containsString="0" containsNumber="1" minValue="0" maxValue="0.8"/>
    </cacheField>
    <cacheField name="Total Sales" numFmtId="164">
      <sharedItems containsSemiMixedTypes="0" containsString="0" containsNumber="1" minValue="2.0352000000000001" maxValue="3083.43"/>
    </cacheField>
    <cacheField name="Profit" numFmtId="0">
      <sharedItems containsSemiMixedTypes="0" containsString="0" containsNumber="1" minValue="-1665.0522000000001" maxValue="240.26490000000001"/>
    </cacheField>
    <cacheField name="Column1" numFmtId="0">
      <sharedItems containsSemiMixedTypes="0" containsString="0" containsNumber="1" minValue="1.0196000000000001" maxValue="1665.0522000000001"/>
    </cacheField>
  </cacheFields>
  <extLst>
    <ext xmlns:x14="http://schemas.microsoft.com/office/spreadsheetml/2009/9/main" uri="{725AE2AE-9491-48be-B2B4-4EB974FC3084}">
      <x14:pivotCacheDefinition pivotCacheId="2115277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s v="CA-2014-115812"/>
    <d v="2014-09-06T00:00:00"/>
    <s v="14-06-2014"/>
    <x v="0"/>
    <x v="0"/>
    <x v="0"/>
    <n v="48.86"/>
    <n v="7"/>
    <n v="0"/>
    <n v="48.86"/>
    <n v="14.1694"/>
    <n v="14.1694"/>
  </r>
  <r>
    <n v="2"/>
    <s v="CA-2014-115812"/>
    <d v="2014-09-06T00:00:00"/>
    <s v="14-06-2014"/>
    <x v="0"/>
    <x v="0"/>
    <x v="1"/>
    <n v="7.28"/>
    <n v="4"/>
    <n v="0"/>
    <n v="7.28"/>
    <n v="1.9656"/>
    <n v="1.9656"/>
  </r>
  <r>
    <n v="3"/>
    <s v="CA-2014-115812"/>
    <d v="2014-09-06T00:00:00"/>
    <s v="14-06-2014"/>
    <x v="0"/>
    <x v="0"/>
    <x v="2"/>
    <n v="907.15200000000004"/>
    <n v="6"/>
    <n v="0"/>
    <n v="907.15200000000004"/>
    <n v="90.715199999999996"/>
    <n v="90.715199999999996"/>
  </r>
  <r>
    <n v="4"/>
    <s v="CA-2014-115812"/>
    <d v="2014-09-06T00:00:00"/>
    <s v="14-06-2014"/>
    <x v="0"/>
    <x v="0"/>
    <x v="3"/>
    <n v="18.504000000000001"/>
    <n v="3"/>
    <n v="0.45"/>
    <n v="10.177200000000001"/>
    <n v="5.7824999999999998"/>
    <n v="5.7824999999999998"/>
  </r>
  <r>
    <n v="5"/>
    <s v="CA-2014-115812"/>
    <d v="2014-09-06T00:00:00"/>
    <s v="14-06-2014"/>
    <x v="0"/>
    <x v="0"/>
    <x v="4"/>
    <n v="114.9"/>
    <n v="5"/>
    <n v="0.2"/>
    <n v="91.92"/>
    <n v="34.47"/>
    <n v="34.47"/>
  </r>
  <r>
    <n v="6"/>
    <s v="CA-2014-115812"/>
    <d v="2014-09-06T00:00:00"/>
    <s v="14-06-2014"/>
    <x v="0"/>
    <x v="0"/>
    <x v="5"/>
    <n v="1706.184"/>
    <n v="9"/>
    <n v="0"/>
    <n v="1706.184"/>
    <n v="85.309200000000004"/>
    <n v="85.309200000000004"/>
  </r>
  <r>
    <n v="7"/>
    <s v="CA-2014-115812"/>
    <d v="2014-09-06T00:00:00"/>
    <s v="14-06-2014"/>
    <x v="0"/>
    <x v="0"/>
    <x v="2"/>
    <n v="911.42399999999998"/>
    <n v="4"/>
    <n v="0"/>
    <n v="911.42399999999998"/>
    <n v="68.356800000000007"/>
    <n v="68.356800000000007"/>
  </r>
  <r>
    <n v="8"/>
    <s v="CA-2014-105893"/>
    <d v="2014-11-11T00:00:00"/>
    <s v="18-11-2014"/>
    <x v="1"/>
    <x v="1"/>
    <x v="6"/>
    <n v="665.88"/>
    <n v="6"/>
    <n v="0.2"/>
    <n v="532.70399999999995"/>
    <n v="13.317600000000001"/>
    <n v="13.317600000000001"/>
  </r>
  <r>
    <n v="9"/>
    <s v="US-2015-108966"/>
    <d v="2015-11-10T00:00:00"/>
    <s v="18-10-2015"/>
    <x v="2"/>
    <x v="2"/>
    <x v="5"/>
    <n v="957.57749999999999"/>
    <n v="5"/>
    <n v="0.2"/>
    <n v="766.06200000000001"/>
    <n v="-383.03100000000001"/>
    <n v="383.03100000000001"/>
  </r>
  <r>
    <n v="10"/>
    <s v="US-2015-108966"/>
    <d v="2015-11-10T00:00:00"/>
    <s v="18-10-2015"/>
    <x v="2"/>
    <x v="2"/>
    <x v="6"/>
    <n v="22.367999999999999"/>
    <n v="2"/>
    <n v="0"/>
    <n v="22.367999999999999"/>
    <n v="2.5164"/>
    <n v="2.5164"/>
  </r>
  <r>
    <n v="11"/>
    <s v="CA-2016-161389"/>
    <d v="2016-05-12T00:00:00"/>
    <d v="2016-10-12T00:00:00"/>
    <x v="3"/>
    <x v="0"/>
    <x v="3"/>
    <n v="407.976"/>
    <n v="3"/>
    <n v="0.2"/>
    <n v="326.38080000000002"/>
    <n v="132.59219999999999"/>
    <n v="132.59219999999999"/>
  </r>
  <r>
    <n v="12"/>
    <s v="CA-2016-152156"/>
    <d v="2016-08-11T00:00:00"/>
    <d v="2016-11-11T00:00:00"/>
    <x v="4"/>
    <x v="2"/>
    <x v="7"/>
    <n v="261.95999999999998"/>
    <n v="2"/>
    <n v="0.2"/>
    <n v="209.56799999999998"/>
    <n v="41.913600000000002"/>
    <n v="41.913600000000002"/>
  </r>
  <r>
    <n v="13"/>
    <s v="CA-2016-152156"/>
    <d v="2016-08-11T00:00:00"/>
    <d v="2016-11-11T00:00:00"/>
    <x v="4"/>
    <x v="2"/>
    <x v="8"/>
    <n v="731.94"/>
    <n v="3"/>
    <n v="0.2"/>
    <n v="585.55200000000002"/>
    <n v="219.58199999999999"/>
    <n v="219.58199999999999"/>
  </r>
  <r>
    <n v="14"/>
    <s v="CA-2016-137330"/>
    <d v="2016-09-12T00:00:00"/>
    <s v="13-12-2016"/>
    <x v="5"/>
    <x v="1"/>
    <x v="1"/>
    <n v="19.46"/>
    <n v="7"/>
    <n v="0.2"/>
    <n v="15.568000000000001"/>
    <n v="5.0595999999999997"/>
    <n v="5.0595999999999997"/>
  </r>
  <r>
    <n v="15"/>
    <s v="CA-2016-137330"/>
    <d v="2016-09-12T00:00:00"/>
    <s v="13-12-2016"/>
    <x v="5"/>
    <x v="1"/>
    <x v="4"/>
    <n v="60.34"/>
    <n v="7"/>
    <n v="0.8"/>
    <n v="12.067999999999998"/>
    <n v="15.6884"/>
    <n v="15.6884"/>
  </r>
  <r>
    <n v="16"/>
    <s v="CA-2016-138688"/>
    <d v="2016-12-06T00:00:00"/>
    <s v="16-06-2016"/>
    <x v="6"/>
    <x v="0"/>
    <x v="9"/>
    <n v="14.62"/>
    <n v="2"/>
    <n v="0.8"/>
    <n v="2.9239999999999995"/>
    <n v="6.8714000000000004"/>
    <n v="6.8714000000000004"/>
  </r>
  <r>
    <n v="17"/>
    <s v="CA-2014-167164"/>
    <s v="13-05-2014"/>
    <s v="15-05-2014"/>
    <x v="7"/>
    <x v="0"/>
    <x v="6"/>
    <n v="55.5"/>
    <n v="2"/>
    <n v="0"/>
    <n v="55.5"/>
    <n v="9.99"/>
    <n v="9.99"/>
  </r>
  <r>
    <n v="18"/>
    <s v="CA-2017-114412"/>
    <s v="15-04-2017"/>
    <s v="20-04-2017"/>
    <x v="8"/>
    <x v="2"/>
    <x v="10"/>
    <n v="15.552"/>
    <n v="3"/>
    <n v="0"/>
    <n v="15.552"/>
    <n v="5.4432"/>
    <n v="5.4432"/>
  </r>
  <r>
    <n v="19"/>
    <s v="CA-2016-121755"/>
    <s v="16-01-2016"/>
    <s v="20-01-2016"/>
    <x v="9"/>
    <x v="0"/>
    <x v="3"/>
    <n v="11.648"/>
    <n v="2"/>
    <n v="0"/>
    <n v="11.648"/>
    <n v="4.2224000000000004"/>
    <n v="4.2224000000000004"/>
  </r>
  <r>
    <n v="20"/>
    <s v="CA-2016-121755"/>
    <s v="16-01-2016"/>
    <s v="20-01-2016"/>
    <x v="9"/>
    <x v="0"/>
    <x v="11"/>
    <n v="90.57"/>
    <n v="3"/>
    <n v="0.2"/>
    <n v="72.455999999999989"/>
    <n v="11.774100000000001"/>
    <n v="11.774100000000001"/>
  </r>
  <r>
    <n v="21"/>
    <s v="US-2017-156909"/>
    <s v="16-07-2017"/>
    <s v="18-07-2017"/>
    <x v="10"/>
    <x v="3"/>
    <x v="8"/>
    <n v="71.372"/>
    <n v="2"/>
    <n v="0.2"/>
    <n v="57.0976"/>
    <n v="-1.0196000000000001"/>
    <n v="1.0196000000000001"/>
  </r>
  <r>
    <n v="22"/>
    <s v="US-2015-150630"/>
    <s v="17-09-2015"/>
    <s v="21-09-2015"/>
    <x v="11"/>
    <x v="3"/>
    <x v="7"/>
    <n v="3083.43"/>
    <n v="7"/>
    <n v="0"/>
    <n v="3083.43"/>
    <n v="-1665.0522000000001"/>
    <n v="1665.0522000000001"/>
  </r>
  <r>
    <n v="23"/>
    <s v="US-2015-150630"/>
    <s v="17-09-2015"/>
    <s v="21-09-2015"/>
    <x v="11"/>
    <x v="3"/>
    <x v="3"/>
    <n v="9.6180000000000003"/>
    <n v="2"/>
    <n v="0"/>
    <n v="9.6180000000000003"/>
    <n v="-7.0532000000000004"/>
    <n v="7.0532000000000004"/>
  </r>
  <r>
    <n v="24"/>
    <s v="US-2015-150630"/>
    <s v="17-09-2015"/>
    <s v="21-09-2015"/>
    <x v="11"/>
    <x v="3"/>
    <x v="0"/>
    <n v="124.2"/>
    <n v="3"/>
    <n v="0.3"/>
    <n v="86.94"/>
    <n v="15.525"/>
    <n v="15.525"/>
  </r>
  <r>
    <n v="25"/>
    <s v="US-2015-118983"/>
    <s v="22-11-2015"/>
    <s v="26-11-2015"/>
    <x v="12"/>
    <x v="1"/>
    <x v="4"/>
    <n v="68.81"/>
    <n v="5"/>
    <n v="0"/>
    <n v="68.81"/>
    <n v="-123.858"/>
    <n v="123.858"/>
  </r>
  <r>
    <n v="26"/>
    <s v="US-2015-118983"/>
    <s v="22-11-2015"/>
    <s v="26-11-2015"/>
    <x v="12"/>
    <x v="1"/>
    <x v="3"/>
    <n v="2.544"/>
    <n v="3"/>
    <n v="0.2"/>
    <n v="2.0352000000000001"/>
    <n v="-3.8159999999999998"/>
    <n v="3.8159999999999998"/>
  </r>
  <r>
    <n v="27"/>
    <s v="CA-2015-106320"/>
    <s v="25-09-2015"/>
    <s v="30-09-2015"/>
    <x v="13"/>
    <x v="0"/>
    <x v="5"/>
    <n v="1044.6300000000001"/>
    <n v="3"/>
    <n v="0"/>
    <n v="1044.6300000000001"/>
    <n v="240.26490000000001"/>
    <n v="240.26490000000001"/>
  </r>
  <r>
    <n v="28"/>
    <s v="CA-2014-143336"/>
    <s v="27-08-2014"/>
    <d v="2014-01-09T00:00:00"/>
    <x v="14"/>
    <x v="0"/>
    <x v="1"/>
    <n v="8.56"/>
    <n v="2"/>
    <n v="0.5"/>
    <n v="4.28"/>
    <n v="2.4824000000000002"/>
    <n v="2.4824000000000002"/>
  </r>
  <r>
    <n v="29"/>
    <s v="CA-2014-143336"/>
    <s v="27-08-2014"/>
    <d v="2014-01-09T00:00:00"/>
    <x v="14"/>
    <x v="0"/>
    <x v="2"/>
    <n v="213.48"/>
    <n v="3"/>
    <n v="0.7"/>
    <n v="64.044000000000011"/>
    <n v="16.010999999999999"/>
    <n v="16.010999999999999"/>
  </r>
  <r>
    <n v="30"/>
    <s v="CA-2014-143336"/>
    <s v="27-08-2014"/>
    <d v="2014-01-09T00:00:00"/>
    <x v="14"/>
    <x v="0"/>
    <x v="3"/>
    <n v="22.72"/>
    <n v="4"/>
    <n v="0.2"/>
    <n v="18.175999999999998"/>
    <n v="7.3840000000000003"/>
    <n v="7.384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F3D12-1691-425E-A6BE-64DE4DFAF285}" name="Sales by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8:C13" firstHeaderRow="1" firstDataRow="1" firstDataCol="1"/>
  <pivotFields count="13">
    <pivotField showAll="0"/>
    <pivotField showAll="0"/>
    <pivotField showAll="0"/>
    <pivotField showAll="0"/>
    <pivotField showAll="0">
      <items count="16">
        <item x="7"/>
        <item x="8"/>
        <item x="0"/>
        <item x="4"/>
        <item x="6"/>
        <item x="13"/>
        <item x="9"/>
        <item x="12"/>
        <item x="3"/>
        <item x="5"/>
        <item x="1"/>
        <item x="10"/>
        <item x="2"/>
        <item x="11"/>
        <item x="14"/>
        <item t="default"/>
      </items>
    </pivotField>
    <pivotField axis="axisRow" showAll="0">
      <items count="5">
        <item x="1"/>
        <item x="3"/>
        <item x="2"/>
        <item x="0"/>
        <item t="default"/>
      </items>
    </pivotField>
    <pivotField showAll="0">
      <items count="13">
        <item x="11"/>
        <item x="4"/>
        <item x="1"/>
        <item x="3"/>
        <item x="7"/>
        <item x="8"/>
        <item x="0"/>
        <item x="9"/>
        <item x="10"/>
        <item x="2"/>
        <item x="6"/>
        <item x="5"/>
        <item t="default"/>
      </items>
    </pivotField>
    <pivotField numFmtId="164" showAll="0"/>
    <pivotField showAll="0"/>
    <pivotField showAll="0"/>
    <pivotField dataField="1" numFmtId="164" showAll="0"/>
    <pivotField showAll="0"/>
    <pivotField showAll="0"/>
  </pivotFields>
  <rowFields count="1">
    <field x="5"/>
  </rowFields>
  <rowItems count="5">
    <i>
      <x/>
    </i>
    <i>
      <x v="1"/>
    </i>
    <i>
      <x v="2"/>
    </i>
    <i>
      <x v="3"/>
    </i>
    <i t="grand">
      <x/>
    </i>
  </rowItems>
  <colItems count="1">
    <i/>
  </colItems>
  <dataFields count="1">
    <dataField name="Sum of Total Sales" fld="10"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204AA-9A81-400A-8ACA-284B257B0792}" name="product by unit sol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K8:L21" firstHeaderRow="1" firstDataRow="1" firstDataCol="1"/>
  <pivotFields count="13">
    <pivotField showAll="0"/>
    <pivotField showAll="0"/>
    <pivotField showAll="0"/>
    <pivotField showAll="0"/>
    <pivotField showAll="0">
      <items count="16">
        <item x="7"/>
        <item x="8"/>
        <item x="0"/>
        <item x="4"/>
        <item x="6"/>
        <item x="13"/>
        <item x="9"/>
        <item x="12"/>
        <item x="3"/>
        <item x="5"/>
        <item x="1"/>
        <item x="10"/>
        <item x="2"/>
        <item x="11"/>
        <item x="14"/>
        <item t="default"/>
      </items>
    </pivotField>
    <pivotField showAll="0">
      <items count="5">
        <item x="1"/>
        <item x="3"/>
        <item x="2"/>
        <item x="0"/>
        <item t="default"/>
      </items>
    </pivotField>
    <pivotField axis="axisRow" showAll="0">
      <items count="13">
        <item x="11"/>
        <item x="4"/>
        <item x="1"/>
        <item x="3"/>
        <item x="7"/>
        <item x="8"/>
        <item x="0"/>
        <item x="9"/>
        <item x="10"/>
        <item x="2"/>
        <item x="6"/>
        <item x="5"/>
        <item t="default"/>
      </items>
    </pivotField>
    <pivotField numFmtId="164" showAll="0"/>
    <pivotField dataField="1" showAll="0"/>
    <pivotField showAll="0"/>
    <pivotField numFmtId="164"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Unit  Sold" fld="8"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10"/>
          </reference>
        </references>
      </pivotArea>
    </chartFormat>
    <chartFormat chart="6" format="2"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60C17-73E6-41CC-872A-FBCED2136EF7}" name="Sales by customer nam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H8:I24" firstHeaderRow="1" firstDataRow="1" firstDataCol="1"/>
  <pivotFields count="13">
    <pivotField showAll="0"/>
    <pivotField showAll="0"/>
    <pivotField showAll="0"/>
    <pivotField showAll="0"/>
    <pivotField axis="axisRow" showAll="0">
      <items count="16">
        <item x="7"/>
        <item x="8"/>
        <item x="0"/>
        <item x="4"/>
        <item x="6"/>
        <item x="13"/>
        <item x="9"/>
        <item x="12"/>
        <item x="3"/>
        <item x="5"/>
        <item x="1"/>
        <item x="10"/>
        <item x="2"/>
        <item x="11"/>
        <item x="14"/>
        <item t="default"/>
      </items>
    </pivotField>
    <pivotField showAll="0">
      <items count="5">
        <item x="1"/>
        <item x="3"/>
        <item x="2"/>
        <item x="0"/>
        <item t="default"/>
      </items>
    </pivotField>
    <pivotField showAll="0">
      <items count="13">
        <item x="11"/>
        <item x="4"/>
        <item x="1"/>
        <item x="3"/>
        <item x="7"/>
        <item x="8"/>
        <item x="0"/>
        <item x="9"/>
        <item x="10"/>
        <item x="2"/>
        <item x="6"/>
        <item x="5"/>
        <item t="default"/>
      </items>
    </pivotField>
    <pivotField numFmtId="164" showAll="0"/>
    <pivotField showAll="0"/>
    <pivotField showAll="0"/>
    <pivotField dataField="1" numFmtId="164" showAll="0"/>
    <pivotField showAll="0"/>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Total Sales" fld="10" baseField="0" baseItem="0" numFmtId="164"/>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A05DA5-8162-4BF0-880D-D934EFA004F5}" name="sales by product nam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E8:F21" firstHeaderRow="1" firstDataRow="1" firstDataCol="1"/>
  <pivotFields count="13">
    <pivotField showAll="0"/>
    <pivotField showAll="0"/>
    <pivotField showAll="0"/>
    <pivotField showAll="0"/>
    <pivotField showAll="0">
      <items count="16">
        <item x="7"/>
        <item x="8"/>
        <item x="0"/>
        <item x="4"/>
        <item x="6"/>
        <item x="13"/>
        <item x="9"/>
        <item x="12"/>
        <item x="3"/>
        <item x="5"/>
        <item x="1"/>
        <item x="10"/>
        <item x="2"/>
        <item x="11"/>
        <item x="14"/>
        <item t="default"/>
      </items>
    </pivotField>
    <pivotField showAll="0">
      <items count="5">
        <item x="1"/>
        <item x="3"/>
        <item x="2"/>
        <item x="0"/>
        <item t="default"/>
      </items>
    </pivotField>
    <pivotField axis="axisRow" showAll="0">
      <items count="13">
        <item x="11"/>
        <item x="4"/>
        <item x="1"/>
        <item x="3"/>
        <item x="7"/>
        <item x="8"/>
        <item x="0"/>
        <item x="9"/>
        <item x="10"/>
        <item x="2"/>
        <item x="6"/>
        <item x="5"/>
        <item t="default"/>
      </items>
    </pivotField>
    <pivotField numFmtId="164" showAll="0"/>
    <pivotField showAll="0"/>
    <pivotField showAll="0"/>
    <pivotField dataField="1" numFmtId="164"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Total Sales" fld="10" baseField="0" baseItem="0" numFmtId="164"/>
  </dataFields>
  <chartFormats count="39">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6" count="1" selected="0">
            <x v="0"/>
          </reference>
        </references>
      </pivotArea>
    </chartFormat>
    <chartFormat chart="6" format="16">
      <pivotArea type="data" outline="0" fieldPosition="0">
        <references count="2">
          <reference field="4294967294" count="1" selected="0">
            <x v="0"/>
          </reference>
          <reference field="6" count="1" selected="0">
            <x v="1"/>
          </reference>
        </references>
      </pivotArea>
    </chartFormat>
    <chartFormat chart="6" format="17">
      <pivotArea type="data" outline="0" fieldPosition="0">
        <references count="2">
          <reference field="4294967294" count="1" selected="0">
            <x v="0"/>
          </reference>
          <reference field="6" count="1" selected="0">
            <x v="2"/>
          </reference>
        </references>
      </pivotArea>
    </chartFormat>
    <chartFormat chart="6" format="18">
      <pivotArea type="data" outline="0" fieldPosition="0">
        <references count="2">
          <reference field="4294967294" count="1" selected="0">
            <x v="0"/>
          </reference>
          <reference field="6" count="1" selected="0">
            <x v="3"/>
          </reference>
        </references>
      </pivotArea>
    </chartFormat>
    <chartFormat chart="6" format="19">
      <pivotArea type="data" outline="0" fieldPosition="0">
        <references count="2">
          <reference field="4294967294" count="1" selected="0">
            <x v="0"/>
          </reference>
          <reference field="6" count="1" selected="0">
            <x v="4"/>
          </reference>
        </references>
      </pivotArea>
    </chartFormat>
    <chartFormat chart="6" format="20">
      <pivotArea type="data" outline="0" fieldPosition="0">
        <references count="2">
          <reference field="4294967294" count="1" selected="0">
            <x v="0"/>
          </reference>
          <reference field="6" count="1" selected="0">
            <x v="5"/>
          </reference>
        </references>
      </pivotArea>
    </chartFormat>
    <chartFormat chart="6" format="21">
      <pivotArea type="data" outline="0" fieldPosition="0">
        <references count="2">
          <reference field="4294967294" count="1" selected="0">
            <x v="0"/>
          </reference>
          <reference field="6" count="1" selected="0">
            <x v="6"/>
          </reference>
        </references>
      </pivotArea>
    </chartFormat>
    <chartFormat chart="6" format="22">
      <pivotArea type="data" outline="0" fieldPosition="0">
        <references count="2">
          <reference field="4294967294" count="1" selected="0">
            <x v="0"/>
          </reference>
          <reference field="6" count="1" selected="0">
            <x v="7"/>
          </reference>
        </references>
      </pivotArea>
    </chartFormat>
    <chartFormat chart="6" format="23">
      <pivotArea type="data" outline="0" fieldPosition="0">
        <references count="2">
          <reference field="4294967294" count="1" selected="0">
            <x v="0"/>
          </reference>
          <reference field="6" count="1" selected="0">
            <x v="8"/>
          </reference>
        </references>
      </pivotArea>
    </chartFormat>
    <chartFormat chart="6" format="24">
      <pivotArea type="data" outline="0" fieldPosition="0">
        <references count="2">
          <reference field="4294967294" count="1" selected="0">
            <x v="0"/>
          </reference>
          <reference field="6" count="1" selected="0">
            <x v="9"/>
          </reference>
        </references>
      </pivotArea>
    </chartFormat>
    <chartFormat chart="6" format="25">
      <pivotArea type="data" outline="0" fieldPosition="0">
        <references count="2">
          <reference field="4294967294" count="1" selected="0">
            <x v="0"/>
          </reference>
          <reference field="6" count="1" selected="0">
            <x v="10"/>
          </reference>
        </references>
      </pivotArea>
    </chartFormat>
    <chartFormat chart="6" format="26">
      <pivotArea type="data" outline="0" fieldPosition="0">
        <references count="2">
          <reference field="4294967294" count="1" selected="0">
            <x v="0"/>
          </reference>
          <reference field="6" count="1" selected="0">
            <x v="11"/>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6" count="1" selected="0">
            <x v="0"/>
          </reference>
        </references>
      </pivotArea>
    </chartFormat>
    <chartFormat chart="7" format="29">
      <pivotArea type="data" outline="0" fieldPosition="0">
        <references count="2">
          <reference field="4294967294" count="1" selected="0">
            <x v="0"/>
          </reference>
          <reference field="6" count="1" selected="0">
            <x v="1"/>
          </reference>
        </references>
      </pivotArea>
    </chartFormat>
    <chartFormat chart="7" format="30">
      <pivotArea type="data" outline="0" fieldPosition="0">
        <references count="2">
          <reference field="4294967294" count="1" selected="0">
            <x v="0"/>
          </reference>
          <reference field="6" count="1" selected="0">
            <x v="2"/>
          </reference>
        </references>
      </pivotArea>
    </chartFormat>
    <chartFormat chart="7" format="31">
      <pivotArea type="data" outline="0" fieldPosition="0">
        <references count="2">
          <reference field="4294967294" count="1" selected="0">
            <x v="0"/>
          </reference>
          <reference field="6" count="1" selected="0">
            <x v="3"/>
          </reference>
        </references>
      </pivotArea>
    </chartFormat>
    <chartFormat chart="7" format="32">
      <pivotArea type="data" outline="0" fieldPosition="0">
        <references count="2">
          <reference field="4294967294" count="1" selected="0">
            <x v="0"/>
          </reference>
          <reference field="6" count="1" selected="0">
            <x v="4"/>
          </reference>
        </references>
      </pivotArea>
    </chartFormat>
    <chartFormat chart="7" format="33">
      <pivotArea type="data" outline="0" fieldPosition="0">
        <references count="2">
          <reference field="4294967294" count="1" selected="0">
            <x v="0"/>
          </reference>
          <reference field="6" count="1" selected="0">
            <x v="5"/>
          </reference>
        </references>
      </pivotArea>
    </chartFormat>
    <chartFormat chart="7" format="34">
      <pivotArea type="data" outline="0" fieldPosition="0">
        <references count="2">
          <reference field="4294967294" count="1" selected="0">
            <x v="0"/>
          </reference>
          <reference field="6" count="1" selected="0">
            <x v="6"/>
          </reference>
        </references>
      </pivotArea>
    </chartFormat>
    <chartFormat chart="7" format="35">
      <pivotArea type="data" outline="0" fieldPosition="0">
        <references count="2">
          <reference field="4294967294" count="1" selected="0">
            <x v="0"/>
          </reference>
          <reference field="6" count="1" selected="0">
            <x v="7"/>
          </reference>
        </references>
      </pivotArea>
    </chartFormat>
    <chartFormat chart="7" format="36">
      <pivotArea type="data" outline="0" fieldPosition="0">
        <references count="2">
          <reference field="4294967294" count="1" selected="0">
            <x v="0"/>
          </reference>
          <reference field="6" count="1" selected="0">
            <x v="8"/>
          </reference>
        </references>
      </pivotArea>
    </chartFormat>
    <chartFormat chart="7" format="37">
      <pivotArea type="data" outline="0" fieldPosition="0">
        <references count="2">
          <reference field="4294967294" count="1" selected="0">
            <x v="0"/>
          </reference>
          <reference field="6" count="1" selected="0">
            <x v="9"/>
          </reference>
        </references>
      </pivotArea>
    </chartFormat>
    <chartFormat chart="7" format="38">
      <pivotArea type="data" outline="0" fieldPosition="0">
        <references count="2">
          <reference field="4294967294" count="1" selected="0">
            <x v="0"/>
          </reference>
          <reference field="6" count="1" selected="0">
            <x v="10"/>
          </reference>
        </references>
      </pivotArea>
    </chartFormat>
    <chartFormat chart="7" format="39">
      <pivotArea type="data" outline="0" fieldPosition="0">
        <references count="2">
          <reference field="4294967294" count="1" selected="0">
            <x v="0"/>
          </reference>
          <reference field="6" count="1" selected="0">
            <x v="11"/>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6" count="1" selected="0">
            <x v="0"/>
          </reference>
        </references>
      </pivotArea>
    </chartFormat>
    <chartFormat chart="8" format="42">
      <pivotArea type="data" outline="0" fieldPosition="0">
        <references count="2">
          <reference field="4294967294" count="1" selected="0">
            <x v="0"/>
          </reference>
          <reference field="6" count="1" selected="0">
            <x v="1"/>
          </reference>
        </references>
      </pivotArea>
    </chartFormat>
    <chartFormat chart="8" format="43">
      <pivotArea type="data" outline="0" fieldPosition="0">
        <references count="2">
          <reference field="4294967294" count="1" selected="0">
            <x v="0"/>
          </reference>
          <reference field="6" count="1" selected="0">
            <x v="2"/>
          </reference>
        </references>
      </pivotArea>
    </chartFormat>
    <chartFormat chart="8" format="44">
      <pivotArea type="data" outline="0" fieldPosition="0">
        <references count="2">
          <reference field="4294967294" count="1" selected="0">
            <x v="0"/>
          </reference>
          <reference field="6" count="1" selected="0">
            <x v="3"/>
          </reference>
        </references>
      </pivotArea>
    </chartFormat>
    <chartFormat chart="8" format="45">
      <pivotArea type="data" outline="0" fieldPosition="0">
        <references count="2">
          <reference field="4294967294" count="1" selected="0">
            <x v="0"/>
          </reference>
          <reference field="6" count="1" selected="0">
            <x v="4"/>
          </reference>
        </references>
      </pivotArea>
    </chartFormat>
    <chartFormat chart="8" format="46">
      <pivotArea type="data" outline="0" fieldPosition="0">
        <references count="2">
          <reference field="4294967294" count="1" selected="0">
            <x v="0"/>
          </reference>
          <reference field="6" count="1" selected="0">
            <x v="5"/>
          </reference>
        </references>
      </pivotArea>
    </chartFormat>
    <chartFormat chart="8" format="47">
      <pivotArea type="data" outline="0" fieldPosition="0">
        <references count="2">
          <reference field="4294967294" count="1" selected="0">
            <x v="0"/>
          </reference>
          <reference field="6" count="1" selected="0">
            <x v="6"/>
          </reference>
        </references>
      </pivotArea>
    </chartFormat>
    <chartFormat chart="8" format="48">
      <pivotArea type="data" outline="0" fieldPosition="0">
        <references count="2">
          <reference field="4294967294" count="1" selected="0">
            <x v="0"/>
          </reference>
          <reference field="6" count="1" selected="0">
            <x v="7"/>
          </reference>
        </references>
      </pivotArea>
    </chartFormat>
    <chartFormat chart="8" format="49">
      <pivotArea type="data" outline="0" fieldPosition="0">
        <references count="2">
          <reference field="4294967294" count="1" selected="0">
            <x v="0"/>
          </reference>
          <reference field="6" count="1" selected="0">
            <x v="8"/>
          </reference>
        </references>
      </pivotArea>
    </chartFormat>
    <chartFormat chart="8" format="50">
      <pivotArea type="data" outline="0" fieldPosition="0">
        <references count="2">
          <reference field="4294967294" count="1" selected="0">
            <x v="0"/>
          </reference>
          <reference field="6" count="1" selected="0">
            <x v="9"/>
          </reference>
        </references>
      </pivotArea>
    </chartFormat>
    <chartFormat chart="8" format="51">
      <pivotArea type="data" outline="0" fieldPosition="0">
        <references count="2">
          <reference field="4294967294" count="1" selected="0">
            <x v="0"/>
          </reference>
          <reference field="6" count="1" selected="0">
            <x v="10"/>
          </reference>
        </references>
      </pivotArea>
    </chartFormat>
    <chartFormat chart="8" format="52">
      <pivotArea type="data" outline="0" fieldPosition="0">
        <references count="2">
          <reference field="4294967294" count="1" selected="0">
            <x v="0"/>
          </reference>
          <reference field="6" count="1" selected="0">
            <x v="1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26F27D-363C-47D3-9B15-5DB8E16E00AF}" sourceName="Region">
  <pivotTables>
    <pivotTable tabId="2" name="Sales by region"/>
    <pivotTable tabId="2" name="product by unit sold"/>
    <pivotTable tabId="2" name="Sales by customer name"/>
    <pivotTable tabId="2" name="sales by product name"/>
  </pivotTables>
  <data>
    <tabular pivotCacheId="2115277740">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B6D4B33-9A3E-48B7-9061-8B578A892860}" sourceName="Customer Name">
  <pivotTables>
    <pivotTable tabId="2" name="Sales by region"/>
    <pivotTable tabId="2" name="product by unit sold"/>
    <pivotTable tabId="2" name="Sales by customer name"/>
    <pivotTable tabId="2" name="sales by product name"/>
  </pivotTables>
  <data>
    <tabular pivotCacheId="2115277740">
      <items count="15">
        <i x="7" s="1"/>
        <i x="8" s="1"/>
        <i x="0" s="1"/>
        <i x="4" s="1"/>
        <i x="6" s="1"/>
        <i x="13" s="1"/>
        <i x="9" s="1"/>
        <i x="12" s="1"/>
        <i x="3" s="1"/>
        <i x="5" s="1"/>
        <i x="1" s="1"/>
        <i x="10" s="1"/>
        <i x="2" s="1"/>
        <i x="11"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8F044C0-3A89-4FE9-8270-5B94E7931467}" sourceName="Product name">
  <pivotTables>
    <pivotTable tabId="2" name="Sales by region"/>
    <pivotTable tabId="2" name="product by unit sold"/>
    <pivotTable tabId="2" name="Sales by customer name"/>
    <pivotTable tabId="2" name="sales by product name"/>
  </pivotTables>
  <data>
    <tabular pivotCacheId="2115277740">
      <items count="12">
        <i x="11" s="1"/>
        <i x="4" s="1"/>
        <i x="1" s="1"/>
        <i x="3" s="1"/>
        <i x="7" s="1"/>
        <i x="8" s="1"/>
        <i x="0" s="1"/>
        <i x="9" s="1"/>
        <i x="10" s="1"/>
        <i x="2"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ADEEDB5-BE80-486E-8746-38B26EAAFBC9}" cache="Slicer_Region" caption="Region" columnCount="2" showCaption="0" style="SlicerStyleDark2" rowHeight="234950"/>
  <slicer name="Customer Name" xr10:uid="{435ACB5C-4AC6-477F-8FB2-12A3F07A9178}" cache="Slicer_Customer_Name" caption="Customer Name" startItem="4" style="SlicerStyleDark2" rowHeight="234950"/>
  <slicer name="Product name" xr10:uid="{37548306-3B38-4ABC-A535-764FEF583CD6}" cache="Slicer_Product_name" caption="Product nam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792618-5D0D-412E-8CD6-08DE58D13A44}" name="Table1" displayName="Table1" ref="A1:M31" totalsRowShown="0" headerRowDxfId="13">
  <autoFilter ref="A1:M31" xr:uid="{13792618-5D0D-412E-8CD6-08DE58D13A44}"/>
  <tableColumns count="13">
    <tableColumn id="1" xr3:uid="{1D1020DE-C0F5-4121-8057-23A8D99CBCC7}" name="Row ID" dataDxfId="12"/>
    <tableColumn id="2" xr3:uid="{FC15F0DC-E2F3-4D6F-BEBD-13048E1D0FE2}" name="Order ID" dataDxfId="11"/>
    <tableColumn id="3" xr3:uid="{9AA09200-FF4F-4D40-AFFE-E3A67E828269}" name="Order Date" dataDxfId="10"/>
    <tableColumn id="4" xr3:uid="{018EAD99-ECF4-425B-B62F-A57127DF3907}" name="Ship Date" dataDxfId="9"/>
    <tableColumn id="5" xr3:uid="{BF335239-2045-4A9B-9F0B-BC42F287D98C}" name="Customer Name" dataDxfId="8"/>
    <tableColumn id="6" xr3:uid="{5341EB0C-A60F-4593-96BE-6537FD5CD3AE}" name="Region" dataDxfId="7"/>
    <tableColumn id="7" xr3:uid="{DF292C7D-54B4-459A-B196-33EE45F4396D}" name="Product name" dataDxfId="6"/>
    <tableColumn id="8" xr3:uid="{E5AD8FDC-66FB-428F-B366-7F60BACC02FD}" name="Unit Price" dataDxfId="5" dataCellStyle="Currency"/>
    <tableColumn id="9" xr3:uid="{2118497B-97D9-4081-AAF4-255F6D3B8605}" name="Unit  Sold" dataDxfId="4"/>
    <tableColumn id="10" xr3:uid="{78DDF3A2-4619-48E3-BF61-89E13FBC122F}" name="Discount" dataDxfId="3"/>
    <tableColumn id="11" xr3:uid="{F4ABB662-AD4E-43EF-81B9-7CD34CC401FB}" name="Total Sales" dataDxfId="2" dataCellStyle="Currency">
      <calculatedColumnFormula>H2-(H2*J2)</calculatedColumnFormula>
    </tableColumn>
    <tableColumn id="12" xr3:uid="{61177E5A-728E-4D4B-A8F0-5983E2408E41}" name="Profit" dataDxfId="1"/>
    <tableColumn id="13" xr3:uid="{48E0FAEA-9F99-4707-897A-033A44AE691D}" name="Column1" dataDxfId="0">
      <calculatedColumnFormula>ABS(L2)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C6F3-95D0-4F13-9B38-A09A9C5DC2F0}">
  <dimension ref="A1:Y202"/>
  <sheetViews>
    <sheetView topLeftCell="O1" zoomScaleNormal="100" workbookViewId="0">
      <pane ySplit="1" topLeftCell="A2" activePane="bottomLeft" state="frozen"/>
      <selection pane="bottomLeft" activeCell="AB6" sqref="AB6"/>
    </sheetView>
  </sheetViews>
  <sheetFormatPr defaultRowHeight="14.4" x14ac:dyDescent="0.3"/>
  <cols>
    <col min="1" max="1" width="9" bestFit="1" customWidth="1"/>
    <col min="2" max="2" width="16.33203125" customWidth="1"/>
    <col min="3" max="4" width="10.109375" bestFit="1" customWidth="1"/>
    <col min="5" max="5" width="15.88671875" customWidth="1"/>
    <col min="12" max="12" width="9" bestFit="1" customWidth="1"/>
    <col min="18" max="21" width="9" bestFit="1" customWidth="1"/>
    <col min="23" max="23" width="12.77734375" customWidth="1"/>
    <col min="24" max="24" width="12.5546875" customWidth="1"/>
    <col min="25" max="25" width="11.77734375" customWidth="1"/>
  </cols>
  <sheetData>
    <row r="1" spans="1:25" ht="28.2" x14ac:dyDescent="0.3">
      <c r="A1" s="9" t="s">
        <v>0</v>
      </c>
      <c r="B1" s="9" t="s">
        <v>1</v>
      </c>
      <c r="C1" s="9" t="s">
        <v>2</v>
      </c>
      <c r="D1" s="9" t="s">
        <v>26</v>
      </c>
      <c r="E1" s="9" t="s">
        <v>82</v>
      </c>
      <c r="F1" s="13" t="s">
        <v>83</v>
      </c>
      <c r="G1" s="13" t="s">
        <v>39</v>
      </c>
      <c r="H1" s="9" t="s">
        <v>84</v>
      </c>
      <c r="I1" s="9" t="s">
        <v>85</v>
      </c>
      <c r="J1" s="9" t="s">
        <v>86</v>
      </c>
      <c r="K1" s="9" t="s">
        <v>87</v>
      </c>
      <c r="L1" s="13" t="s">
        <v>88</v>
      </c>
      <c r="M1" s="9" t="s">
        <v>55</v>
      </c>
      <c r="N1" s="13" t="s">
        <v>89</v>
      </c>
      <c r="O1" s="13" t="s">
        <v>90</v>
      </c>
      <c r="P1" s="13" t="s">
        <v>91</v>
      </c>
      <c r="Q1" s="13" t="s">
        <v>92</v>
      </c>
      <c r="R1" s="9" t="s">
        <v>93</v>
      </c>
      <c r="S1" s="9" t="s">
        <v>73</v>
      </c>
      <c r="T1" s="9" t="s">
        <v>94</v>
      </c>
      <c r="U1" s="9" t="s">
        <v>79</v>
      </c>
      <c r="V1" s="9" t="s">
        <v>79</v>
      </c>
      <c r="W1" s="9" t="s">
        <v>922</v>
      </c>
      <c r="X1" s="13" t="s">
        <v>923</v>
      </c>
      <c r="Y1" s="14"/>
    </row>
    <row r="2" spans="1:25" x14ac:dyDescent="0.3">
      <c r="A2" s="1">
        <v>1</v>
      </c>
      <c r="B2" s="1" t="s">
        <v>15</v>
      </c>
      <c r="C2" s="1" t="s">
        <v>16</v>
      </c>
      <c r="D2" s="2">
        <v>41648</v>
      </c>
      <c r="E2" s="1" t="s">
        <v>95</v>
      </c>
      <c r="F2" s="1" t="s">
        <v>165</v>
      </c>
      <c r="G2" s="1" t="s">
        <v>49</v>
      </c>
      <c r="H2" s="1" t="s">
        <v>97</v>
      </c>
      <c r="I2" s="1" t="s">
        <v>98</v>
      </c>
      <c r="J2" s="1" t="s">
        <v>166</v>
      </c>
      <c r="K2" s="1" t="s">
        <v>109</v>
      </c>
      <c r="L2" s="1">
        <v>94109</v>
      </c>
      <c r="M2" s="1" t="s">
        <v>57</v>
      </c>
      <c r="N2" s="1" t="s">
        <v>167</v>
      </c>
      <c r="O2" s="1" t="s">
        <v>111</v>
      </c>
      <c r="P2" s="1" t="s">
        <v>67</v>
      </c>
      <c r="Q2" s="1" t="s">
        <v>168</v>
      </c>
      <c r="R2" s="1">
        <v>8.56</v>
      </c>
      <c r="S2" s="1">
        <v>2</v>
      </c>
      <c r="T2" s="1">
        <v>0</v>
      </c>
      <c r="U2" s="1">
        <v>2.4824000000000002</v>
      </c>
      <c r="V2" s="10">
        <f>ABS(U2)</f>
        <v>2.4824000000000002</v>
      </c>
      <c r="W2" s="10">
        <f>R2-(R2*T2)</f>
        <v>8.56</v>
      </c>
      <c r="X2" s="10">
        <f>V2/S2</f>
        <v>1.2412000000000001</v>
      </c>
    </row>
    <row r="3" spans="1:25" x14ac:dyDescent="0.3">
      <c r="A3" s="1">
        <v>2</v>
      </c>
      <c r="B3" s="1" t="s">
        <v>15</v>
      </c>
      <c r="C3" s="1" t="s">
        <v>16</v>
      </c>
      <c r="D3" s="2">
        <v>41648</v>
      </c>
      <c r="E3" s="1" t="s">
        <v>95</v>
      </c>
      <c r="F3" s="1" t="s">
        <v>165</v>
      </c>
      <c r="G3" s="1" t="s">
        <v>49</v>
      </c>
      <c r="H3" s="1" t="s">
        <v>97</v>
      </c>
      <c r="I3" s="1" t="s">
        <v>98</v>
      </c>
      <c r="J3" s="1" t="s">
        <v>166</v>
      </c>
      <c r="K3" s="1" t="s">
        <v>109</v>
      </c>
      <c r="L3" s="1">
        <v>94109</v>
      </c>
      <c r="M3" s="1" t="s">
        <v>57</v>
      </c>
      <c r="N3" s="1" t="s">
        <v>169</v>
      </c>
      <c r="O3" s="1" t="s">
        <v>127</v>
      </c>
      <c r="P3" s="1" t="s">
        <v>68</v>
      </c>
      <c r="Q3" s="1" t="s">
        <v>170</v>
      </c>
      <c r="R3" s="1">
        <v>213.48</v>
      </c>
      <c r="S3" s="1">
        <v>3</v>
      </c>
      <c r="T3" s="1">
        <v>0.2</v>
      </c>
      <c r="U3" s="1">
        <v>16.010999999999999</v>
      </c>
      <c r="V3" s="10">
        <f t="shared" ref="V3:V66" si="0">ABS(U3)</f>
        <v>16.010999999999999</v>
      </c>
      <c r="W3" s="10">
        <f t="shared" ref="W3:W66" si="1">R3-(R3*T3)</f>
        <v>170.78399999999999</v>
      </c>
      <c r="X3" s="10">
        <f t="shared" ref="X3:X66" si="2">V3/S3</f>
        <v>5.3369999999999997</v>
      </c>
    </row>
    <row r="4" spans="1:25" x14ac:dyDescent="0.3">
      <c r="A4" s="1">
        <v>3</v>
      </c>
      <c r="B4" s="1" t="s">
        <v>15</v>
      </c>
      <c r="C4" s="1" t="s">
        <v>16</v>
      </c>
      <c r="D4" s="2">
        <v>41648</v>
      </c>
      <c r="E4" s="1" t="s">
        <v>95</v>
      </c>
      <c r="F4" s="1" t="s">
        <v>165</v>
      </c>
      <c r="G4" s="1" t="s">
        <v>49</v>
      </c>
      <c r="H4" s="1" t="s">
        <v>97</v>
      </c>
      <c r="I4" s="1" t="s">
        <v>98</v>
      </c>
      <c r="J4" s="1" t="s">
        <v>166</v>
      </c>
      <c r="K4" s="1" t="s">
        <v>109</v>
      </c>
      <c r="L4" s="1">
        <v>94109</v>
      </c>
      <c r="M4" s="1" t="s">
        <v>57</v>
      </c>
      <c r="N4" s="1" t="s">
        <v>171</v>
      </c>
      <c r="O4" s="1" t="s">
        <v>111</v>
      </c>
      <c r="P4" s="1" t="s">
        <v>69</v>
      </c>
      <c r="Q4" s="1" t="s">
        <v>172</v>
      </c>
      <c r="R4" s="1">
        <v>22.72</v>
      </c>
      <c r="S4" s="1">
        <v>4</v>
      </c>
      <c r="T4" s="1">
        <v>0.2</v>
      </c>
      <c r="U4" s="1">
        <v>7.3840000000000003</v>
      </c>
      <c r="V4" s="10">
        <f t="shared" si="0"/>
        <v>7.3840000000000003</v>
      </c>
      <c r="W4" s="10">
        <f t="shared" si="1"/>
        <v>18.175999999999998</v>
      </c>
      <c r="X4" s="10">
        <f t="shared" si="2"/>
        <v>1.8460000000000001</v>
      </c>
    </row>
    <row r="5" spans="1:25" x14ac:dyDescent="0.3">
      <c r="A5" s="1">
        <v>4</v>
      </c>
      <c r="B5" s="1" t="s">
        <v>405</v>
      </c>
      <c r="C5" s="1" t="s">
        <v>406</v>
      </c>
      <c r="D5" s="2">
        <v>41651</v>
      </c>
      <c r="E5" s="1" t="s">
        <v>95</v>
      </c>
      <c r="F5" s="1" t="s">
        <v>386</v>
      </c>
      <c r="G5" s="1" t="s">
        <v>387</v>
      </c>
      <c r="H5" s="1" t="s">
        <v>97</v>
      </c>
      <c r="I5" s="1" t="s">
        <v>98</v>
      </c>
      <c r="J5" s="1" t="s">
        <v>213</v>
      </c>
      <c r="K5" s="1" t="s">
        <v>150</v>
      </c>
      <c r="L5" s="1">
        <v>77070</v>
      </c>
      <c r="M5" s="1" t="s">
        <v>58</v>
      </c>
      <c r="N5" s="1" t="s">
        <v>407</v>
      </c>
      <c r="O5" s="1" t="s">
        <v>102</v>
      </c>
      <c r="P5" s="1" t="s">
        <v>66</v>
      </c>
      <c r="Q5" s="1" t="s">
        <v>408</v>
      </c>
      <c r="R5" s="1">
        <v>19.3</v>
      </c>
      <c r="S5" s="1">
        <v>5</v>
      </c>
      <c r="T5" s="1">
        <v>0.6</v>
      </c>
      <c r="U5" s="1">
        <v>-14.475</v>
      </c>
      <c r="V5" s="10">
        <f t="shared" si="0"/>
        <v>14.475</v>
      </c>
      <c r="W5" s="10">
        <f t="shared" si="1"/>
        <v>7.7200000000000006</v>
      </c>
      <c r="X5" s="10">
        <f t="shared" si="2"/>
        <v>2.895</v>
      </c>
    </row>
    <row r="6" spans="1:25" x14ac:dyDescent="0.3">
      <c r="A6" s="1">
        <v>5</v>
      </c>
      <c r="B6" s="1" t="s">
        <v>734</v>
      </c>
      <c r="C6" s="2">
        <v>41642</v>
      </c>
      <c r="D6" s="2">
        <v>41793</v>
      </c>
      <c r="E6" s="1" t="s">
        <v>95</v>
      </c>
      <c r="F6" s="1" t="s">
        <v>735</v>
      </c>
      <c r="G6" s="1" t="s">
        <v>736</v>
      </c>
      <c r="H6" s="1" t="s">
        <v>97</v>
      </c>
      <c r="I6" s="1" t="s">
        <v>98</v>
      </c>
      <c r="J6" s="1" t="s">
        <v>143</v>
      </c>
      <c r="K6" s="1" t="s">
        <v>144</v>
      </c>
      <c r="L6" s="1">
        <v>98115</v>
      </c>
      <c r="M6" s="1" t="s">
        <v>57</v>
      </c>
      <c r="N6" s="1" t="s">
        <v>612</v>
      </c>
      <c r="O6" s="1" t="s">
        <v>102</v>
      </c>
      <c r="P6" s="1" t="s">
        <v>62</v>
      </c>
      <c r="Q6" s="1" t="s">
        <v>613</v>
      </c>
      <c r="R6" s="1">
        <v>457.56799999999998</v>
      </c>
      <c r="S6" s="1">
        <v>2</v>
      </c>
      <c r="T6" s="1">
        <v>0.2</v>
      </c>
      <c r="U6" s="1">
        <v>51.476399999999998</v>
      </c>
      <c r="V6" s="10">
        <f t="shared" si="0"/>
        <v>51.476399999999998</v>
      </c>
      <c r="W6" s="10">
        <f t="shared" si="1"/>
        <v>366.05439999999999</v>
      </c>
      <c r="X6" s="10">
        <f t="shared" si="2"/>
        <v>25.738199999999999</v>
      </c>
    </row>
    <row r="7" spans="1:25" x14ac:dyDescent="0.3">
      <c r="A7" s="1">
        <v>6</v>
      </c>
      <c r="B7" s="1" t="s">
        <v>791</v>
      </c>
      <c r="C7" s="2">
        <v>41767</v>
      </c>
      <c r="D7" s="2">
        <v>41890</v>
      </c>
      <c r="E7" s="1" t="s">
        <v>113</v>
      </c>
      <c r="F7" s="1" t="s">
        <v>792</v>
      </c>
      <c r="G7" s="1" t="s">
        <v>793</v>
      </c>
      <c r="H7" s="1" t="s">
        <v>97</v>
      </c>
      <c r="I7" s="1" t="s">
        <v>98</v>
      </c>
      <c r="J7" s="1" t="s">
        <v>108</v>
      </c>
      <c r="K7" s="1" t="s">
        <v>109</v>
      </c>
      <c r="L7" s="1">
        <v>90004</v>
      </c>
      <c r="M7" s="1" t="s">
        <v>57</v>
      </c>
      <c r="N7" s="1" t="s">
        <v>794</v>
      </c>
      <c r="O7" s="1" t="s">
        <v>111</v>
      </c>
      <c r="P7" s="1" t="s">
        <v>71</v>
      </c>
      <c r="Q7" s="1" t="s">
        <v>795</v>
      </c>
      <c r="R7" s="1">
        <v>20.94</v>
      </c>
      <c r="S7" s="1">
        <v>3</v>
      </c>
      <c r="T7" s="1">
        <v>0</v>
      </c>
      <c r="U7" s="1">
        <v>9.8417999999999992</v>
      </c>
      <c r="V7" s="10">
        <f t="shared" si="0"/>
        <v>9.8417999999999992</v>
      </c>
      <c r="W7" s="10">
        <f t="shared" si="1"/>
        <v>20.94</v>
      </c>
      <c r="X7" s="10">
        <f t="shared" si="2"/>
        <v>3.2805999999999997</v>
      </c>
    </row>
    <row r="8" spans="1:25" x14ac:dyDescent="0.3">
      <c r="A8" s="1">
        <v>7</v>
      </c>
      <c r="B8" s="1" t="s">
        <v>791</v>
      </c>
      <c r="C8" s="2">
        <v>41767</v>
      </c>
      <c r="D8" s="2">
        <v>41890</v>
      </c>
      <c r="E8" s="1" t="s">
        <v>113</v>
      </c>
      <c r="F8" s="1" t="s">
        <v>792</v>
      </c>
      <c r="G8" s="1" t="s">
        <v>793</v>
      </c>
      <c r="H8" s="1" t="s">
        <v>97</v>
      </c>
      <c r="I8" s="1" t="s">
        <v>98</v>
      </c>
      <c r="J8" s="1" t="s">
        <v>108</v>
      </c>
      <c r="K8" s="1" t="s">
        <v>109</v>
      </c>
      <c r="L8" s="1">
        <v>90004</v>
      </c>
      <c r="M8" s="1" t="s">
        <v>57</v>
      </c>
      <c r="N8" s="1" t="s">
        <v>796</v>
      </c>
      <c r="O8" s="1" t="s">
        <v>111</v>
      </c>
      <c r="P8" s="1" t="s">
        <v>71</v>
      </c>
      <c r="Q8" s="1" t="s">
        <v>797</v>
      </c>
      <c r="R8" s="1">
        <v>110.96</v>
      </c>
      <c r="S8" s="1">
        <v>2</v>
      </c>
      <c r="T8" s="1">
        <v>0</v>
      </c>
      <c r="U8" s="1">
        <v>53.260800000000003</v>
      </c>
      <c r="V8" s="10">
        <f t="shared" si="0"/>
        <v>53.260800000000003</v>
      </c>
      <c r="W8" s="10">
        <f t="shared" si="1"/>
        <v>110.96</v>
      </c>
      <c r="X8" s="10">
        <f t="shared" si="2"/>
        <v>26.630400000000002</v>
      </c>
    </row>
    <row r="9" spans="1:25" x14ac:dyDescent="0.3">
      <c r="A9" s="1">
        <v>8</v>
      </c>
      <c r="B9" s="1" t="s">
        <v>791</v>
      </c>
      <c r="C9" s="2">
        <v>41767</v>
      </c>
      <c r="D9" s="2">
        <v>41890</v>
      </c>
      <c r="E9" s="1" t="s">
        <v>113</v>
      </c>
      <c r="F9" s="1" t="s">
        <v>792</v>
      </c>
      <c r="G9" s="1" t="s">
        <v>793</v>
      </c>
      <c r="H9" s="1" t="s">
        <v>97</v>
      </c>
      <c r="I9" s="1" t="s">
        <v>98</v>
      </c>
      <c r="J9" s="1" t="s">
        <v>108</v>
      </c>
      <c r="K9" s="1" t="s">
        <v>109</v>
      </c>
      <c r="L9" s="1">
        <v>90004</v>
      </c>
      <c r="M9" s="1" t="s">
        <v>57</v>
      </c>
      <c r="N9" s="1" t="s">
        <v>798</v>
      </c>
      <c r="O9" s="1" t="s">
        <v>102</v>
      </c>
      <c r="P9" s="1" t="s">
        <v>62</v>
      </c>
      <c r="Q9" s="1" t="s">
        <v>799</v>
      </c>
      <c r="R9" s="1">
        <v>340.14400000000001</v>
      </c>
      <c r="S9" s="1">
        <v>7</v>
      </c>
      <c r="T9" s="1">
        <v>0.2</v>
      </c>
      <c r="U9" s="1">
        <v>21.259</v>
      </c>
      <c r="V9" s="10">
        <f t="shared" si="0"/>
        <v>21.259</v>
      </c>
      <c r="W9" s="10">
        <f t="shared" si="1"/>
        <v>272.11520000000002</v>
      </c>
      <c r="X9" s="10">
        <f t="shared" si="2"/>
        <v>3.0369999999999999</v>
      </c>
    </row>
    <row r="10" spans="1:25" x14ac:dyDescent="0.3">
      <c r="A10" s="1">
        <v>9</v>
      </c>
      <c r="B10" s="1" t="s">
        <v>830</v>
      </c>
      <c r="C10" s="2">
        <v>41771</v>
      </c>
      <c r="D10" s="2">
        <v>41894</v>
      </c>
      <c r="E10" s="1" t="s">
        <v>95</v>
      </c>
      <c r="F10" s="1" t="s">
        <v>831</v>
      </c>
      <c r="G10" s="1" t="s">
        <v>832</v>
      </c>
      <c r="H10" s="1" t="s">
        <v>107</v>
      </c>
      <c r="I10" s="1" t="s">
        <v>98</v>
      </c>
      <c r="J10" s="1" t="s">
        <v>413</v>
      </c>
      <c r="K10" s="1" t="s">
        <v>243</v>
      </c>
      <c r="L10" s="1">
        <v>62521</v>
      </c>
      <c r="M10" s="1" t="s">
        <v>58</v>
      </c>
      <c r="N10" s="1" t="s">
        <v>833</v>
      </c>
      <c r="O10" s="1" t="s">
        <v>111</v>
      </c>
      <c r="P10" s="1" t="s">
        <v>65</v>
      </c>
      <c r="Q10" s="1" t="s">
        <v>834</v>
      </c>
      <c r="R10" s="1">
        <v>24.815999999999999</v>
      </c>
      <c r="S10" s="1">
        <v>2</v>
      </c>
      <c r="T10" s="1">
        <v>0.2</v>
      </c>
      <c r="U10" s="1">
        <v>1.8612</v>
      </c>
      <c r="V10" s="10">
        <f t="shared" si="0"/>
        <v>1.8612</v>
      </c>
      <c r="W10" s="10">
        <f t="shared" si="1"/>
        <v>19.852799999999998</v>
      </c>
      <c r="X10" s="10">
        <f t="shared" si="2"/>
        <v>0.93059999999999998</v>
      </c>
    </row>
    <row r="11" spans="1:25" x14ac:dyDescent="0.3">
      <c r="A11" s="1">
        <v>10</v>
      </c>
      <c r="B11" s="1" t="s">
        <v>830</v>
      </c>
      <c r="C11" s="2">
        <v>41771</v>
      </c>
      <c r="D11" s="2">
        <v>41894</v>
      </c>
      <c r="E11" s="1" t="s">
        <v>95</v>
      </c>
      <c r="F11" s="1" t="s">
        <v>831</v>
      </c>
      <c r="G11" s="1" t="s">
        <v>832</v>
      </c>
      <c r="H11" s="1" t="s">
        <v>107</v>
      </c>
      <c r="I11" s="1" t="s">
        <v>98</v>
      </c>
      <c r="J11" s="1" t="s">
        <v>413</v>
      </c>
      <c r="K11" s="1" t="s">
        <v>243</v>
      </c>
      <c r="L11" s="1">
        <v>62521</v>
      </c>
      <c r="M11" s="1" t="s">
        <v>58</v>
      </c>
      <c r="N11" s="1" t="s">
        <v>835</v>
      </c>
      <c r="O11" s="1" t="s">
        <v>127</v>
      </c>
      <c r="P11" s="1" t="s">
        <v>72</v>
      </c>
      <c r="Q11" s="1" t="s">
        <v>836</v>
      </c>
      <c r="R11" s="1">
        <v>408.74400000000003</v>
      </c>
      <c r="S11" s="1">
        <v>7</v>
      </c>
      <c r="T11" s="1">
        <v>0.2</v>
      </c>
      <c r="U11" s="1">
        <v>76.639499999999998</v>
      </c>
      <c r="V11" s="10">
        <f t="shared" si="0"/>
        <v>76.639499999999998</v>
      </c>
      <c r="W11" s="10">
        <f t="shared" si="1"/>
        <v>326.99520000000001</v>
      </c>
      <c r="X11" s="10">
        <f t="shared" si="2"/>
        <v>10.948499999999999</v>
      </c>
    </row>
    <row r="12" spans="1:25" x14ac:dyDescent="0.3">
      <c r="A12" s="1">
        <v>11</v>
      </c>
      <c r="B12" s="1" t="s">
        <v>355</v>
      </c>
      <c r="C12" s="2">
        <v>41771</v>
      </c>
      <c r="D12" s="2">
        <v>41924</v>
      </c>
      <c r="E12" s="1" t="s">
        <v>113</v>
      </c>
      <c r="F12" s="1" t="s">
        <v>356</v>
      </c>
      <c r="G12" s="1" t="s">
        <v>357</v>
      </c>
      <c r="H12" s="1" t="s">
        <v>107</v>
      </c>
      <c r="I12" s="1" t="s">
        <v>98</v>
      </c>
      <c r="J12" s="1" t="s">
        <v>358</v>
      </c>
      <c r="K12" s="1" t="s">
        <v>359</v>
      </c>
      <c r="L12" s="1">
        <v>85234</v>
      </c>
      <c r="M12" s="1" t="s">
        <v>57</v>
      </c>
      <c r="N12" s="1" t="s">
        <v>360</v>
      </c>
      <c r="O12" s="1" t="s">
        <v>111</v>
      </c>
      <c r="P12" s="1" t="s">
        <v>67</v>
      </c>
      <c r="Q12" s="1" t="s">
        <v>361</v>
      </c>
      <c r="R12" s="1">
        <v>1113.0239999999999</v>
      </c>
      <c r="S12" s="1">
        <v>8</v>
      </c>
      <c r="T12" s="1">
        <v>0.2</v>
      </c>
      <c r="U12" s="1">
        <v>111.30240000000001</v>
      </c>
      <c r="V12" s="10">
        <f t="shared" si="0"/>
        <v>111.30240000000001</v>
      </c>
      <c r="W12" s="10">
        <f t="shared" si="1"/>
        <v>890.41919999999993</v>
      </c>
      <c r="X12" s="10">
        <f t="shared" si="2"/>
        <v>13.912800000000001</v>
      </c>
    </row>
    <row r="13" spans="1:25" x14ac:dyDescent="0.3">
      <c r="A13" s="1">
        <v>12</v>
      </c>
      <c r="B13" s="1" t="s">
        <v>355</v>
      </c>
      <c r="C13" s="2">
        <v>41771</v>
      </c>
      <c r="D13" s="2">
        <v>41924</v>
      </c>
      <c r="E13" s="1" t="s">
        <v>113</v>
      </c>
      <c r="F13" s="1" t="s">
        <v>356</v>
      </c>
      <c r="G13" s="1" t="s">
        <v>357</v>
      </c>
      <c r="H13" s="1" t="s">
        <v>107</v>
      </c>
      <c r="I13" s="1" t="s">
        <v>98</v>
      </c>
      <c r="J13" s="1" t="s">
        <v>358</v>
      </c>
      <c r="K13" s="1" t="s">
        <v>359</v>
      </c>
      <c r="L13" s="1">
        <v>85234</v>
      </c>
      <c r="M13" s="1" t="s">
        <v>57</v>
      </c>
      <c r="N13" s="1" t="s">
        <v>362</v>
      </c>
      <c r="O13" s="1" t="s">
        <v>127</v>
      </c>
      <c r="P13" s="1" t="s">
        <v>68</v>
      </c>
      <c r="Q13" s="1" t="s">
        <v>363</v>
      </c>
      <c r="R13" s="1">
        <v>167.96799999999999</v>
      </c>
      <c r="S13" s="1">
        <v>4</v>
      </c>
      <c r="T13" s="1">
        <v>0.2</v>
      </c>
      <c r="U13" s="1">
        <v>62.988</v>
      </c>
      <c r="V13" s="10">
        <f t="shared" si="0"/>
        <v>62.988</v>
      </c>
      <c r="W13" s="10">
        <f t="shared" si="1"/>
        <v>134.37439999999998</v>
      </c>
      <c r="X13" s="10">
        <f t="shared" si="2"/>
        <v>15.747</v>
      </c>
    </row>
    <row r="14" spans="1:25" x14ac:dyDescent="0.3">
      <c r="A14" s="1">
        <v>13</v>
      </c>
      <c r="B14" s="1" t="s">
        <v>772</v>
      </c>
      <c r="C14" s="2">
        <v>41860</v>
      </c>
      <c r="D14" s="2">
        <v>41982</v>
      </c>
      <c r="E14" s="1" t="s">
        <v>113</v>
      </c>
      <c r="F14" s="1" t="s">
        <v>773</v>
      </c>
      <c r="G14" s="1" t="s">
        <v>774</v>
      </c>
      <c r="H14" s="1" t="s">
        <v>97</v>
      </c>
      <c r="I14" s="1" t="s">
        <v>98</v>
      </c>
      <c r="J14" s="1" t="s">
        <v>775</v>
      </c>
      <c r="K14" s="1" t="s">
        <v>150</v>
      </c>
      <c r="L14" s="1">
        <v>78207</v>
      </c>
      <c r="M14" s="1" t="s">
        <v>58</v>
      </c>
      <c r="N14" s="1" t="s">
        <v>776</v>
      </c>
      <c r="O14" s="1" t="s">
        <v>111</v>
      </c>
      <c r="P14" s="1" t="s">
        <v>67</v>
      </c>
      <c r="Q14" s="1" t="s">
        <v>777</v>
      </c>
      <c r="R14" s="1">
        <v>9.9359999999999999</v>
      </c>
      <c r="S14" s="1">
        <v>3</v>
      </c>
      <c r="T14" s="1">
        <v>0.2</v>
      </c>
      <c r="U14" s="1">
        <v>2.7324000000000002</v>
      </c>
      <c r="V14" s="10">
        <f t="shared" si="0"/>
        <v>2.7324000000000002</v>
      </c>
      <c r="W14" s="10">
        <f t="shared" si="1"/>
        <v>7.9488000000000003</v>
      </c>
      <c r="X14" s="10">
        <f t="shared" si="2"/>
        <v>0.91080000000000005</v>
      </c>
    </row>
    <row r="15" spans="1:25" x14ac:dyDescent="0.3">
      <c r="A15" s="1">
        <v>14</v>
      </c>
      <c r="B15" s="1" t="s">
        <v>772</v>
      </c>
      <c r="C15" s="2">
        <v>41860</v>
      </c>
      <c r="D15" s="2">
        <v>41982</v>
      </c>
      <c r="E15" s="1" t="s">
        <v>113</v>
      </c>
      <c r="F15" s="1" t="s">
        <v>773</v>
      </c>
      <c r="G15" s="1" t="s">
        <v>774</v>
      </c>
      <c r="H15" s="1" t="s">
        <v>97</v>
      </c>
      <c r="I15" s="1" t="s">
        <v>98</v>
      </c>
      <c r="J15" s="1" t="s">
        <v>775</v>
      </c>
      <c r="K15" s="1" t="s">
        <v>150</v>
      </c>
      <c r="L15" s="1">
        <v>78207</v>
      </c>
      <c r="M15" s="1" t="s">
        <v>58</v>
      </c>
      <c r="N15" s="1" t="s">
        <v>778</v>
      </c>
      <c r="O15" s="1" t="s">
        <v>127</v>
      </c>
      <c r="P15" s="1" t="s">
        <v>779</v>
      </c>
      <c r="Q15" s="1" t="s">
        <v>780</v>
      </c>
      <c r="R15" s="1">
        <v>8159.9520000000002</v>
      </c>
      <c r="S15" s="1">
        <v>8</v>
      </c>
      <c r="T15" s="1">
        <v>0.4</v>
      </c>
      <c r="U15" s="1">
        <v>-1359.992</v>
      </c>
      <c r="V15" s="10">
        <f t="shared" si="0"/>
        <v>1359.992</v>
      </c>
      <c r="W15" s="10">
        <f t="shared" si="1"/>
        <v>4895.9712</v>
      </c>
      <c r="X15" s="10">
        <f t="shared" si="2"/>
        <v>169.999</v>
      </c>
    </row>
    <row r="16" spans="1:25" x14ac:dyDescent="0.3">
      <c r="A16" s="1">
        <v>15</v>
      </c>
      <c r="B16" s="1" t="s">
        <v>772</v>
      </c>
      <c r="C16" s="2">
        <v>41860</v>
      </c>
      <c r="D16" s="2">
        <v>41982</v>
      </c>
      <c r="E16" s="1" t="s">
        <v>113</v>
      </c>
      <c r="F16" s="1" t="s">
        <v>773</v>
      </c>
      <c r="G16" s="1" t="s">
        <v>774</v>
      </c>
      <c r="H16" s="1" t="s">
        <v>97</v>
      </c>
      <c r="I16" s="1" t="s">
        <v>98</v>
      </c>
      <c r="J16" s="1" t="s">
        <v>775</v>
      </c>
      <c r="K16" s="1" t="s">
        <v>150</v>
      </c>
      <c r="L16" s="1">
        <v>78207</v>
      </c>
      <c r="M16" s="1" t="s">
        <v>58</v>
      </c>
      <c r="N16" s="1" t="s">
        <v>781</v>
      </c>
      <c r="O16" s="1" t="s">
        <v>111</v>
      </c>
      <c r="P16" s="1" t="s">
        <v>65</v>
      </c>
      <c r="Q16" s="1" t="s">
        <v>782</v>
      </c>
      <c r="R16" s="1">
        <v>275.928</v>
      </c>
      <c r="S16" s="1">
        <v>3</v>
      </c>
      <c r="T16" s="1">
        <v>0.2</v>
      </c>
      <c r="U16" s="1">
        <v>-58.634700000000002</v>
      </c>
      <c r="V16" s="10">
        <f t="shared" si="0"/>
        <v>58.634700000000002</v>
      </c>
      <c r="W16" s="10">
        <f t="shared" si="1"/>
        <v>220.7424</v>
      </c>
      <c r="X16" s="10">
        <f t="shared" si="2"/>
        <v>19.544900000000002</v>
      </c>
    </row>
    <row r="17" spans="1:24" x14ac:dyDescent="0.3">
      <c r="A17" s="1">
        <v>16</v>
      </c>
      <c r="B17" s="1" t="s">
        <v>772</v>
      </c>
      <c r="C17" s="2">
        <v>41860</v>
      </c>
      <c r="D17" s="2">
        <v>41982</v>
      </c>
      <c r="E17" s="1" t="s">
        <v>113</v>
      </c>
      <c r="F17" s="1" t="s">
        <v>773</v>
      </c>
      <c r="G17" s="1" t="s">
        <v>774</v>
      </c>
      <c r="H17" s="1" t="s">
        <v>97</v>
      </c>
      <c r="I17" s="1" t="s">
        <v>98</v>
      </c>
      <c r="J17" s="1" t="s">
        <v>775</v>
      </c>
      <c r="K17" s="1" t="s">
        <v>150</v>
      </c>
      <c r="L17" s="1">
        <v>78207</v>
      </c>
      <c r="M17" s="1" t="s">
        <v>58</v>
      </c>
      <c r="N17" s="1" t="s">
        <v>783</v>
      </c>
      <c r="O17" s="1" t="s">
        <v>102</v>
      </c>
      <c r="P17" s="1" t="s">
        <v>62</v>
      </c>
      <c r="Q17" s="1" t="s">
        <v>784</v>
      </c>
      <c r="R17" s="1">
        <v>1740.06</v>
      </c>
      <c r="S17" s="1">
        <v>9</v>
      </c>
      <c r="T17" s="1">
        <v>0.3</v>
      </c>
      <c r="U17" s="1">
        <v>-24.858000000000001</v>
      </c>
      <c r="V17" s="10">
        <f t="shared" si="0"/>
        <v>24.858000000000001</v>
      </c>
      <c r="W17" s="10">
        <f t="shared" si="1"/>
        <v>1218.0419999999999</v>
      </c>
      <c r="X17" s="10">
        <f t="shared" si="2"/>
        <v>2.762</v>
      </c>
    </row>
    <row r="18" spans="1:24" x14ac:dyDescent="0.3">
      <c r="A18" s="1">
        <v>17</v>
      </c>
      <c r="B18" s="1" t="s">
        <v>772</v>
      </c>
      <c r="C18" s="2">
        <v>41860</v>
      </c>
      <c r="D18" s="2">
        <v>41982</v>
      </c>
      <c r="E18" s="1" t="s">
        <v>113</v>
      </c>
      <c r="F18" s="1" t="s">
        <v>773</v>
      </c>
      <c r="G18" s="1" t="s">
        <v>774</v>
      </c>
      <c r="H18" s="1" t="s">
        <v>97</v>
      </c>
      <c r="I18" s="1" t="s">
        <v>98</v>
      </c>
      <c r="J18" s="1" t="s">
        <v>775</v>
      </c>
      <c r="K18" s="1" t="s">
        <v>150</v>
      </c>
      <c r="L18" s="1">
        <v>78207</v>
      </c>
      <c r="M18" s="1" t="s">
        <v>58</v>
      </c>
      <c r="N18" s="1" t="s">
        <v>785</v>
      </c>
      <c r="O18" s="1" t="s">
        <v>111</v>
      </c>
      <c r="P18" s="1" t="s">
        <v>67</v>
      </c>
      <c r="Q18" s="1" t="s">
        <v>786</v>
      </c>
      <c r="R18" s="1">
        <v>32.064</v>
      </c>
      <c r="S18" s="1">
        <v>6</v>
      </c>
      <c r="T18" s="1">
        <v>0.2</v>
      </c>
      <c r="U18" s="1">
        <v>6.8136000000000001</v>
      </c>
      <c r="V18" s="10">
        <f t="shared" si="0"/>
        <v>6.8136000000000001</v>
      </c>
      <c r="W18" s="10">
        <f t="shared" si="1"/>
        <v>25.651199999999999</v>
      </c>
      <c r="X18" s="10">
        <f t="shared" si="2"/>
        <v>1.1355999999999999</v>
      </c>
    </row>
    <row r="19" spans="1:24" x14ac:dyDescent="0.3">
      <c r="A19" s="1">
        <v>18</v>
      </c>
      <c r="B19" s="1" t="s">
        <v>772</v>
      </c>
      <c r="C19" s="2">
        <v>41860</v>
      </c>
      <c r="D19" s="2">
        <v>41982</v>
      </c>
      <c r="E19" s="1" t="s">
        <v>113</v>
      </c>
      <c r="F19" s="1" t="s">
        <v>773</v>
      </c>
      <c r="G19" s="1" t="s">
        <v>774</v>
      </c>
      <c r="H19" s="1" t="s">
        <v>97</v>
      </c>
      <c r="I19" s="1" t="s">
        <v>98</v>
      </c>
      <c r="J19" s="1" t="s">
        <v>775</v>
      </c>
      <c r="K19" s="1" t="s">
        <v>150</v>
      </c>
      <c r="L19" s="1">
        <v>78207</v>
      </c>
      <c r="M19" s="1" t="s">
        <v>58</v>
      </c>
      <c r="N19" s="1" t="s">
        <v>787</v>
      </c>
      <c r="O19" s="1" t="s">
        <v>111</v>
      </c>
      <c r="P19" s="1" t="s">
        <v>70</v>
      </c>
      <c r="Q19" s="1" t="s">
        <v>788</v>
      </c>
      <c r="R19" s="1">
        <v>177.98</v>
      </c>
      <c r="S19" s="1">
        <v>5</v>
      </c>
      <c r="T19" s="1">
        <v>0.8</v>
      </c>
      <c r="U19" s="1">
        <v>-453.84899999999999</v>
      </c>
      <c r="V19" s="10">
        <f t="shared" si="0"/>
        <v>453.84899999999999</v>
      </c>
      <c r="W19" s="10">
        <f t="shared" si="1"/>
        <v>35.596000000000004</v>
      </c>
      <c r="X19" s="10">
        <f t="shared" si="2"/>
        <v>90.769800000000004</v>
      </c>
    </row>
    <row r="20" spans="1:24" x14ac:dyDescent="0.3">
      <c r="A20" s="1">
        <v>19</v>
      </c>
      <c r="B20" s="1" t="s">
        <v>772</v>
      </c>
      <c r="C20" s="2">
        <v>41860</v>
      </c>
      <c r="D20" s="2">
        <v>41982</v>
      </c>
      <c r="E20" s="1" t="s">
        <v>113</v>
      </c>
      <c r="F20" s="1" t="s">
        <v>773</v>
      </c>
      <c r="G20" s="1" t="s">
        <v>774</v>
      </c>
      <c r="H20" s="1" t="s">
        <v>97</v>
      </c>
      <c r="I20" s="1" t="s">
        <v>98</v>
      </c>
      <c r="J20" s="1" t="s">
        <v>775</v>
      </c>
      <c r="K20" s="1" t="s">
        <v>150</v>
      </c>
      <c r="L20" s="1">
        <v>78207</v>
      </c>
      <c r="M20" s="1" t="s">
        <v>58</v>
      </c>
      <c r="N20" s="1" t="s">
        <v>789</v>
      </c>
      <c r="O20" s="1" t="s">
        <v>127</v>
      </c>
      <c r="P20" s="1" t="s">
        <v>68</v>
      </c>
      <c r="Q20" s="1" t="s">
        <v>790</v>
      </c>
      <c r="R20" s="1">
        <v>143.976</v>
      </c>
      <c r="S20" s="1">
        <v>3</v>
      </c>
      <c r="T20" s="1">
        <v>0.2</v>
      </c>
      <c r="U20" s="1">
        <v>8.9984999999999999</v>
      </c>
      <c r="V20" s="10">
        <f t="shared" si="0"/>
        <v>8.9984999999999999</v>
      </c>
      <c r="W20" s="10">
        <f t="shared" si="1"/>
        <v>115.1808</v>
      </c>
      <c r="X20" s="10">
        <f t="shared" si="2"/>
        <v>2.9994999999999998</v>
      </c>
    </row>
    <row r="21" spans="1:24" x14ac:dyDescent="0.3">
      <c r="A21" s="1">
        <v>20</v>
      </c>
      <c r="B21" s="1" t="s">
        <v>384</v>
      </c>
      <c r="C21" s="1" t="s">
        <v>385</v>
      </c>
      <c r="D21" s="2">
        <v>42040</v>
      </c>
      <c r="E21" s="1" t="s">
        <v>113</v>
      </c>
      <c r="F21" s="1" t="s">
        <v>386</v>
      </c>
      <c r="G21" s="1" t="s">
        <v>387</v>
      </c>
      <c r="H21" s="1" t="s">
        <v>97</v>
      </c>
      <c r="I21" s="1" t="s">
        <v>98</v>
      </c>
      <c r="J21" s="1" t="s">
        <v>388</v>
      </c>
      <c r="K21" s="1" t="s">
        <v>389</v>
      </c>
      <c r="L21" s="1">
        <v>38109</v>
      </c>
      <c r="M21" s="1" t="s">
        <v>56</v>
      </c>
      <c r="N21" s="1" t="s">
        <v>390</v>
      </c>
      <c r="O21" s="1" t="s">
        <v>102</v>
      </c>
      <c r="P21" s="1" t="s">
        <v>62</v>
      </c>
      <c r="Q21" s="1" t="s">
        <v>391</v>
      </c>
      <c r="R21" s="1">
        <v>831.93600000000004</v>
      </c>
      <c r="S21" s="1">
        <v>8</v>
      </c>
      <c r="T21" s="1">
        <v>0.2</v>
      </c>
      <c r="U21" s="1">
        <v>-114.3912</v>
      </c>
      <c r="V21" s="10">
        <f t="shared" si="0"/>
        <v>114.3912</v>
      </c>
      <c r="W21" s="10">
        <f t="shared" si="1"/>
        <v>665.54880000000003</v>
      </c>
      <c r="X21" s="10">
        <f t="shared" si="2"/>
        <v>14.2989</v>
      </c>
    </row>
    <row r="22" spans="1:24" x14ac:dyDescent="0.3">
      <c r="A22" s="1">
        <v>21</v>
      </c>
      <c r="B22" s="1" t="s">
        <v>384</v>
      </c>
      <c r="C22" s="1" t="s">
        <v>385</v>
      </c>
      <c r="D22" s="2">
        <v>42040</v>
      </c>
      <c r="E22" s="1" t="s">
        <v>113</v>
      </c>
      <c r="F22" s="1" t="s">
        <v>386</v>
      </c>
      <c r="G22" s="1" t="s">
        <v>387</v>
      </c>
      <c r="H22" s="1" t="s">
        <v>97</v>
      </c>
      <c r="I22" s="1" t="s">
        <v>98</v>
      </c>
      <c r="J22" s="1" t="s">
        <v>388</v>
      </c>
      <c r="K22" s="1" t="s">
        <v>389</v>
      </c>
      <c r="L22" s="1">
        <v>38109</v>
      </c>
      <c r="M22" s="1" t="s">
        <v>56</v>
      </c>
      <c r="N22" s="1" t="s">
        <v>392</v>
      </c>
      <c r="O22" s="1" t="s">
        <v>102</v>
      </c>
      <c r="P22" s="1" t="s">
        <v>66</v>
      </c>
      <c r="Q22" s="1" t="s">
        <v>393</v>
      </c>
      <c r="R22" s="1">
        <v>97.04</v>
      </c>
      <c r="S22" s="1">
        <v>2</v>
      </c>
      <c r="T22" s="1">
        <v>0.2</v>
      </c>
      <c r="U22" s="1">
        <v>1.2130000000000001</v>
      </c>
      <c r="V22" s="10">
        <f t="shared" si="0"/>
        <v>1.2130000000000001</v>
      </c>
      <c r="W22" s="10">
        <f t="shared" si="1"/>
        <v>77.632000000000005</v>
      </c>
      <c r="X22" s="10">
        <f t="shared" si="2"/>
        <v>0.60650000000000004</v>
      </c>
    </row>
    <row r="23" spans="1:24" x14ac:dyDescent="0.3">
      <c r="A23" s="1">
        <v>22</v>
      </c>
      <c r="B23" s="1" t="s">
        <v>384</v>
      </c>
      <c r="C23" s="1" t="s">
        <v>385</v>
      </c>
      <c r="D23" s="2">
        <v>42040</v>
      </c>
      <c r="E23" s="1" t="s">
        <v>113</v>
      </c>
      <c r="F23" s="1" t="s">
        <v>386</v>
      </c>
      <c r="G23" s="1" t="s">
        <v>387</v>
      </c>
      <c r="H23" s="1" t="s">
        <v>97</v>
      </c>
      <c r="I23" s="1" t="s">
        <v>98</v>
      </c>
      <c r="J23" s="1" t="s">
        <v>388</v>
      </c>
      <c r="K23" s="1" t="s">
        <v>389</v>
      </c>
      <c r="L23" s="1">
        <v>38109</v>
      </c>
      <c r="M23" s="1" t="s">
        <v>56</v>
      </c>
      <c r="N23" s="1" t="s">
        <v>394</v>
      </c>
      <c r="O23" s="1" t="s">
        <v>111</v>
      </c>
      <c r="P23" s="1" t="s">
        <v>65</v>
      </c>
      <c r="Q23" s="1" t="s">
        <v>395</v>
      </c>
      <c r="R23" s="1">
        <v>72.784000000000006</v>
      </c>
      <c r="S23" s="1">
        <v>1</v>
      </c>
      <c r="T23" s="1">
        <v>0.2</v>
      </c>
      <c r="U23" s="1">
        <v>-18.196000000000002</v>
      </c>
      <c r="V23" s="10">
        <f t="shared" si="0"/>
        <v>18.196000000000002</v>
      </c>
      <c r="W23" s="10">
        <f t="shared" si="1"/>
        <v>58.227200000000003</v>
      </c>
      <c r="X23" s="10">
        <f t="shared" si="2"/>
        <v>18.196000000000002</v>
      </c>
    </row>
    <row r="24" spans="1:24" x14ac:dyDescent="0.3">
      <c r="A24" s="1">
        <v>23</v>
      </c>
      <c r="B24" s="1" t="s">
        <v>717</v>
      </c>
      <c r="C24" s="1" t="s">
        <v>718</v>
      </c>
      <c r="D24" s="2">
        <v>42041</v>
      </c>
      <c r="E24" s="1" t="s">
        <v>217</v>
      </c>
      <c r="F24" s="1" t="s">
        <v>719</v>
      </c>
      <c r="G24" s="1" t="s">
        <v>720</v>
      </c>
      <c r="H24" s="1" t="s">
        <v>107</v>
      </c>
      <c r="I24" s="1" t="s">
        <v>98</v>
      </c>
      <c r="J24" s="1" t="s">
        <v>721</v>
      </c>
      <c r="K24" s="1" t="s">
        <v>109</v>
      </c>
      <c r="L24" s="1">
        <v>95123</v>
      </c>
      <c r="M24" s="1" t="s">
        <v>57</v>
      </c>
      <c r="N24" s="1" t="s">
        <v>722</v>
      </c>
      <c r="O24" s="1" t="s">
        <v>111</v>
      </c>
      <c r="P24" s="1" t="s">
        <v>71</v>
      </c>
      <c r="Q24" s="1" t="s">
        <v>723</v>
      </c>
      <c r="R24" s="1">
        <v>58.38</v>
      </c>
      <c r="S24" s="1">
        <v>7</v>
      </c>
      <c r="T24" s="1">
        <v>0</v>
      </c>
      <c r="U24" s="1">
        <v>26.271000000000001</v>
      </c>
      <c r="V24" s="10">
        <f t="shared" si="0"/>
        <v>26.271000000000001</v>
      </c>
      <c r="W24" s="10">
        <f t="shared" si="1"/>
        <v>58.38</v>
      </c>
      <c r="X24" s="10">
        <f t="shared" si="2"/>
        <v>3.7530000000000001</v>
      </c>
    </row>
    <row r="25" spans="1:24" x14ac:dyDescent="0.3">
      <c r="A25" s="1">
        <v>24</v>
      </c>
      <c r="B25" s="1" t="s">
        <v>717</v>
      </c>
      <c r="C25" s="1" t="s">
        <v>718</v>
      </c>
      <c r="D25" s="2">
        <v>42041</v>
      </c>
      <c r="E25" s="1" t="s">
        <v>217</v>
      </c>
      <c r="F25" s="1" t="s">
        <v>719</v>
      </c>
      <c r="G25" s="1" t="s">
        <v>720</v>
      </c>
      <c r="H25" s="1" t="s">
        <v>107</v>
      </c>
      <c r="I25" s="1" t="s">
        <v>98</v>
      </c>
      <c r="J25" s="1" t="s">
        <v>721</v>
      </c>
      <c r="K25" s="1" t="s">
        <v>109</v>
      </c>
      <c r="L25" s="1">
        <v>95123</v>
      </c>
      <c r="M25" s="1" t="s">
        <v>57</v>
      </c>
      <c r="N25" s="1" t="s">
        <v>724</v>
      </c>
      <c r="O25" s="1" t="s">
        <v>111</v>
      </c>
      <c r="P25" s="1" t="s">
        <v>71</v>
      </c>
      <c r="Q25" s="1" t="s">
        <v>725</v>
      </c>
      <c r="R25" s="1">
        <v>105.52</v>
      </c>
      <c r="S25" s="1">
        <v>4</v>
      </c>
      <c r="T25" s="1">
        <v>0</v>
      </c>
      <c r="U25" s="1">
        <v>48.539200000000001</v>
      </c>
      <c r="V25" s="10">
        <f t="shared" si="0"/>
        <v>48.539200000000001</v>
      </c>
      <c r="W25" s="10">
        <f t="shared" si="1"/>
        <v>105.52</v>
      </c>
      <c r="X25" s="10">
        <f t="shared" si="2"/>
        <v>12.1348</v>
      </c>
    </row>
    <row r="26" spans="1:24" x14ac:dyDescent="0.3">
      <c r="A26" s="1">
        <v>25</v>
      </c>
      <c r="B26" s="1" t="s">
        <v>717</v>
      </c>
      <c r="C26" s="1" t="s">
        <v>718</v>
      </c>
      <c r="D26" s="2">
        <v>42041</v>
      </c>
      <c r="E26" s="1" t="s">
        <v>217</v>
      </c>
      <c r="F26" s="1" t="s">
        <v>719</v>
      </c>
      <c r="G26" s="1" t="s">
        <v>720</v>
      </c>
      <c r="H26" s="1" t="s">
        <v>107</v>
      </c>
      <c r="I26" s="1" t="s">
        <v>98</v>
      </c>
      <c r="J26" s="1" t="s">
        <v>721</v>
      </c>
      <c r="K26" s="1" t="s">
        <v>109</v>
      </c>
      <c r="L26" s="1">
        <v>95123</v>
      </c>
      <c r="M26" s="1" t="s">
        <v>57</v>
      </c>
      <c r="N26" s="1" t="s">
        <v>726</v>
      </c>
      <c r="O26" s="1" t="s">
        <v>111</v>
      </c>
      <c r="P26" s="1" t="s">
        <v>65</v>
      </c>
      <c r="Q26" s="1" t="s">
        <v>727</v>
      </c>
      <c r="R26" s="1">
        <v>80.88</v>
      </c>
      <c r="S26" s="1">
        <v>6</v>
      </c>
      <c r="T26" s="1">
        <v>0</v>
      </c>
      <c r="U26" s="1">
        <v>21.0288</v>
      </c>
      <c r="V26" s="10">
        <f t="shared" si="0"/>
        <v>21.0288</v>
      </c>
      <c r="W26" s="10">
        <f t="shared" si="1"/>
        <v>80.88</v>
      </c>
      <c r="X26" s="10">
        <f t="shared" si="2"/>
        <v>3.5047999999999999</v>
      </c>
    </row>
    <row r="27" spans="1:24" x14ac:dyDescent="0.3">
      <c r="A27" s="1">
        <v>26</v>
      </c>
      <c r="B27" s="1" t="s">
        <v>728</v>
      </c>
      <c r="C27" s="1" t="s">
        <v>729</v>
      </c>
      <c r="D27" s="2">
        <v>42069</v>
      </c>
      <c r="E27" s="1" t="s">
        <v>113</v>
      </c>
      <c r="F27" s="1" t="s">
        <v>730</v>
      </c>
      <c r="G27" s="1" t="s">
        <v>731</v>
      </c>
      <c r="H27" s="1" t="s">
        <v>148</v>
      </c>
      <c r="I27" s="1" t="s">
        <v>98</v>
      </c>
      <c r="J27" s="1" t="s">
        <v>143</v>
      </c>
      <c r="K27" s="1" t="s">
        <v>144</v>
      </c>
      <c r="L27" s="1">
        <v>98105</v>
      </c>
      <c r="M27" s="1" t="s">
        <v>57</v>
      </c>
      <c r="N27" s="1" t="s">
        <v>732</v>
      </c>
      <c r="O27" s="1" t="s">
        <v>111</v>
      </c>
      <c r="P27" s="1" t="s">
        <v>67</v>
      </c>
      <c r="Q27" s="1" t="s">
        <v>733</v>
      </c>
      <c r="R27" s="1">
        <v>6.63</v>
      </c>
      <c r="S27" s="1">
        <v>3</v>
      </c>
      <c r="T27" s="1">
        <v>0</v>
      </c>
      <c r="U27" s="1">
        <v>1.7901</v>
      </c>
      <c r="V27" s="10">
        <f t="shared" si="0"/>
        <v>1.7901</v>
      </c>
      <c r="W27" s="10">
        <f t="shared" si="1"/>
        <v>6.63</v>
      </c>
      <c r="X27" s="10">
        <f t="shared" si="2"/>
        <v>0.59670000000000001</v>
      </c>
    </row>
    <row r="28" spans="1:24" x14ac:dyDescent="0.3">
      <c r="A28" s="1">
        <v>27</v>
      </c>
      <c r="B28" s="1" t="s">
        <v>470</v>
      </c>
      <c r="C28" s="1" t="s">
        <v>471</v>
      </c>
      <c r="D28" s="2">
        <v>42126</v>
      </c>
      <c r="E28" s="1" t="s">
        <v>95</v>
      </c>
      <c r="F28" s="1" t="s">
        <v>472</v>
      </c>
      <c r="G28" s="1" t="s">
        <v>473</v>
      </c>
      <c r="H28" s="1" t="s">
        <v>97</v>
      </c>
      <c r="I28" s="1" t="s">
        <v>98</v>
      </c>
      <c r="J28" s="1" t="s">
        <v>474</v>
      </c>
      <c r="K28" s="1" t="s">
        <v>266</v>
      </c>
      <c r="L28" s="1">
        <v>55407</v>
      </c>
      <c r="M28" s="1" t="s">
        <v>58</v>
      </c>
      <c r="N28" s="1" t="s">
        <v>475</v>
      </c>
      <c r="O28" s="1" t="s">
        <v>111</v>
      </c>
      <c r="P28" s="1" t="s">
        <v>71</v>
      </c>
      <c r="Q28" s="1" t="s">
        <v>476</v>
      </c>
      <c r="R28" s="1">
        <v>12.96</v>
      </c>
      <c r="S28" s="1">
        <v>2</v>
      </c>
      <c r="T28" s="1">
        <v>0</v>
      </c>
      <c r="U28" s="1">
        <v>6.2207999999999997</v>
      </c>
      <c r="V28" s="10">
        <f t="shared" si="0"/>
        <v>6.2207999999999997</v>
      </c>
      <c r="W28" s="10">
        <f t="shared" si="1"/>
        <v>12.96</v>
      </c>
      <c r="X28" s="10">
        <f t="shared" si="2"/>
        <v>3.1103999999999998</v>
      </c>
    </row>
    <row r="29" spans="1:24" x14ac:dyDescent="0.3">
      <c r="A29" s="1">
        <v>28</v>
      </c>
      <c r="B29" s="1" t="s">
        <v>470</v>
      </c>
      <c r="C29" s="1" t="s">
        <v>471</v>
      </c>
      <c r="D29" s="2">
        <v>42126</v>
      </c>
      <c r="E29" s="1" t="s">
        <v>95</v>
      </c>
      <c r="F29" s="1" t="s">
        <v>472</v>
      </c>
      <c r="G29" s="1" t="s">
        <v>473</v>
      </c>
      <c r="H29" s="1" t="s">
        <v>97</v>
      </c>
      <c r="I29" s="1" t="s">
        <v>98</v>
      </c>
      <c r="J29" s="1" t="s">
        <v>474</v>
      </c>
      <c r="K29" s="1" t="s">
        <v>266</v>
      </c>
      <c r="L29" s="1">
        <v>55407</v>
      </c>
      <c r="M29" s="1" t="s">
        <v>58</v>
      </c>
      <c r="N29" s="1" t="s">
        <v>477</v>
      </c>
      <c r="O29" s="1" t="s">
        <v>102</v>
      </c>
      <c r="P29" s="1" t="s">
        <v>66</v>
      </c>
      <c r="Q29" s="1" t="s">
        <v>478</v>
      </c>
      <c r="R29" s="1">
        <v>53.34</v>
      </c>
      <c r="S29" s="1">
        <v>3</v>
      </c>
      <c r="T29" s="1">
        <v>0</v>
      </c>
      <c r="U29" s="1">
        <v>16.535399999999999</v>
      </c>
      <c r="V29" s="10">
        <f t="shared" si="0"/>
        <v>16.535399999999999</v>
      </c>
      <c r="W29" s="10">
        <f t="shared" si="1"/>
        <v>53.34</v>
      </c>
      <c r="X29" s="10">
        <f t="shared" si="2"/>
        <v>5.5118</v>
      </c>
    </row>
    <row r="30" spans="1:24" x14ac:dyDescent="0.3">
      <c r="A30" s="1">
        <v>29</v>
      </c>
      <c r="B30" s="1" t="s">
        <v>470</v>
      </c>
      <c r="C30" s="1" t="s">
        <v>471</v>
      </c>
      <c r="D30" s="2">
        <v>42126</v>
      </c>
      <c r="E30" s="1" t="s">
        <v>95</v>
      </c>
      <c r="F30" s="1" t="s">
        <v>472</v>
      </c>
      <c r="G30" s="1" t="s">
        <v>473</v>
      </c>
      <c r="H30" s="1" t="s">
        <v>97</v>
      </c>
      <c r="I30" s="1" t="s">
        <v>98</v>
      </c>
      <c r="J30" s="1" t="s">
        <v>474</v>
      </c>
      <c r="K30" s="1" t="s">
        <v>266</v>
      </c>
      <c r="L30" s="1">
        <v>55407</v>
      </c>
      <c r="M30" s="1" t="s">
        <v>58</v>
      </c>
      <c r="N30" s="1" t="s">
        <v>479</v>
      </c>
      <c r="O30" s="1" t="s">
        <v>111</v>
      </c>
      <c r="P30" s="1" t="s">
        <v>69</v>
      </c>
      <c r="Q30" s="1" t="s">
        <v>480</v>
      </c>
      <c r="R30" s="1">
        <v>32.96</v>
      </c>
      <c r="S30" s="1">
        <v>2</v>
      </c>
      <c r="T30" s="1">
        <v>0</v>
      </c>
      <c r="U30" s="1">
        <v>16.150400000000001</v>
      </c>
      <c r="V30" s="10">
        <f t="shared" si="0"/>
        <v>16.150400000000001</v>
      </c>
      <c r="W30" s="10">
        <f t="shared" si="1"/>
        <v>32.96</v>
      </c>
      <c r="X30" s="10">
        <f t="shared" si="2"/>
        <v>8.0752000000000006</v>
      </c>
    </row>
    <row r="31" spans="1:24" x14ac:dyDescent="0.3">
      <c r="A31" s="1">
        <v>30</v>
      </c>
      <c r="B31" s="1" t="s">
        <v>348</v>
      </c>
      <c r="C31" s="1" t="s">
        <v>349</v>
      </c>
      <c r="D31" s="2">
        <v>42129</v>
      </c>
      <c r="E31" s="1" t="s">
        <v>113</v>
      </c>
      <c r="F31" s="1" t="s">
        <v>350</v>
      </c>
      <c r="G31" s="1" t="s">
        <v>351</v>
      </c>
      <c r="H31" s="1" t="s">
        <v>148</v>
      </c>
      <c r="I31" s="1" t="s">
        <v>98</v>
      </c>
      <c r="J31" s="1" t="s">
        <v>352</v>
      </c>
      <c r="K31" s="1" t="s">
        <v>243</v>
      </c>
      <c r="L31" s="1">
        <v>60610</v>
      </c>
      <c r="M31" s="1" t="s">
        <v>58</v>
      </c>
      <c r="N31" s="1" t="s">
        <v>353</v>
      </c>
      <c r="O31" s="1" t="s">
        <v>102</v>
      </c>
      <c r="P31" s="1" t="s">
        <v>62</v>
      </c>
      <c r="Q31" s="1" t="s">
        <v>354</v>
      </c>
      <c r="R31" s="1">
        <v>213.11500000000001</v>
      </c>
      <c r="S31" s="1">
        <v>5</v>
      </c>
      <c r="T31" s="1">
        <v>0.3</v>
      </c>
      <c r="U31" s="1">
        <v>-15.2225</v>
      </c>
      <c r="V31" s="10">
        <f t="shared" si="0"/>
        <v>15.2225</v>
      </c>
      <c r="W31" s="10">
        <f t="shared" si="1"/>
        <v>149.18049999999999</v>
      </c>
      <c r="X31" s="10">
        <f t="shared" si="2"/>
        <v>3.0445000000000002</v>
      </c>
    </row>
    <row r="32" spans="1:24" x14ac:dyDescent="0.3">
      <c r="A32" s="1">
        <v>31</v>
      </c>
      <c r="B32" s="1" t="s">
        <v>584</v>
      </c>
      <c r="C32" s="2">
        <v>42038</v>
      </c>
      <c r="D32" s="2">
        <v>42158</v>
      </c>
      <c r="E32" s="1" t="s">
        <v>113</v>
      </c>
      <c r="F32" s="1" t="s">
        <v>585</v>
      </c>
      <c r="G32" s="1" t="s">
        <v>586</v>
      </c>
      <c r="H32" s="1" t="s">
        <v>97</v>
      </c>
      <c r="I32" s="1" t="s">
        <v>98</v>
      </c>
      <c r="J32" s="1" t="s">
        <v>143</v>
      </c>
      <c r="K32" s="1" t="s">
        <v>144</v>
      </c>
      <c r="L32" s="1">
        <v>98103</v>
      </c>
      <c r="M32" s="1" t="s">
        <v>57</v>
      </c>
      <c r="N32" s="1" t="s">
        <v>587</v>
      </c>
      <c r="O32" s="1" t="s">
        <v>102</v>
      </c>
      <c r="P32" s="1" t="s">
        <v>64</v>
      </c>
      <c r="Q32" s="1" t="s">
        <v>588</v>
      </c>
      <c r="R32" s="1">
        <v>787.53</v>
      </c>
      <c r="S32" s="1">
        <v>3</v>
      </c>
      <c r="T32" s="1">
        <v>0</v>
      </c>
      <c r="U32" s="1">
        <v>165.38130000000001</v>
      </c>
      <c r="V32" s="10">
        <f t="shared" si="0"/>
        <v>165.38130000000001</v>
      </c>
      <c r="W32" s="10">
        <f t="shared" si="1"/>
        <v>787.53</v>
      </c>
      <c r="X32" s="10">
        <f t="shared" si="2"/>
        <v>55.127100000000006</v>
      </c>
    </row>
    <row r="33" spans="1:24" x14ac:dyDescent="0.3">
      <c r="A33" s="1">
        <v>32</v>
      </c>
      <c r="B33" s="1" t="s">
        <v>884</v>
      </c>
      <c r="C33" s="1" t="s">
        <v>885</v>
      </c>
      <c r="D33" s="2">
        <v>42166</v>
      </c>
      <c r="E33" s="1" t="s">
        <v>113</v>
      </c>
      <c r="F33" s="1" t="s">
        <v>886</v>
      </c>
      <c r="G33" s="1" t="s">
        <v>887</v>
      </c>
      <c r="H33" s="1" t="s">
        <v>107</v>
      </c>
      <c r="I33" s="1" t="s">
        <v>98</v>
      </c>
      <c r="J33" s="1" t="s">
        <v>888</v>
      </c>
      <c r="K33" s="1" t="s">
        <v>109</v>
      </c>
      <c r="L33" s="1">
        <v>92374</v>
      </c>
      <c r="M33" s="1" t="s">
        <v>57</v>
      </c>
      <c r="N33" s="1" t="s">
        <v>199</v>
      </c>
      <c r="O33" s="1" t="s">
        <v>111</v>
      </c>
      <c r="P33" s="1" t="s">
        <v>200</v>
      </c>
      <c r="Q33" s="1" t="s">
        <v>201</v>
      </c>
      <c r="R33" s="1">
        <v>14.28</v>
      </c>
      <c r="S33" s="1">
        <v>7</v>
      </c>
      <c r="T33" s="1">
        <v>0</v>
      </c>
      <c r="U33" s="1">
        <v>6.7115999999999998</v>
      </c>
      <c r="V33" s="10">
        <f t="shared" si="0"/>
        <v>6.7115999999999998</v>
      </c>
      <c r="W33" s="10">
        <f t="shared" si="1"/>
        <v>14.28</v>
      </c>
      <c r="X33" s="10">
        <f t="shared" si="2"/>
        <v>0.95879999999999999</v>
      </c>
    </row>
    <row r="34" spans="1:24" x14ac:dyDescent="0.3">
      <c r="A34" s="1">
        <v>33</v>
      </c>
      <c r="B34" s="1" t="s">
        <v>427</v>
      </c>
      <c r="C34" s="2">
        <v>42072</v>
      </c>
      <c r="D34" s="2">
        <v>42225</v>
      </c>
      <c r="E34" s="1" t="s">
        <v>113</v>
      </c>
      <c r="F34" s="1" t="s">
        <v>428</v>
      </c>
      <c r="G34" s="1" t="s">
        <v>429</v>
      </c>
      <c r="H34" s="1" t="s">
        <v>107</v>
      </c>
      <c r="I34" s="1" t="s">
        <v>98</v>
      </c>
      <c r="J34" s="1" t="s">
        <v>430</v>
      </c>
      <c r="K34" s="1" t="s">
        <v>139</v>
      </c>
      <c r="L34" s="1">
        <v>27707</v>
      </c>
      <c r="M34" s="1" t="s">
        <v>56</v>
      </c>
      <c r="N34" s="1" t="s">
        <v>431</v>
      </c>
      <c r="O34" s="1" t="s">
        <v>111</v>
      </c>
      <c r="P34" s="1" t="s">
        <v>200</v>
      </c>
      <c r="Q34" s="1" t="s">
        <v>432</v>
      </c>
      <c r="R34" s="1">
        <v>200.98400000000001</v>
      </c>
      <c r="S34" s="1">
        <v>7</v>
      </c>
      <c r="T34" s="1">
        <v>0.2</v>
      </c>
      <c r="U34" s="1">
        <v>62.807499999999997</v>
      </c>
      <c r="V34" s="10">
        <f t="shared" si="0"/>
        <v>62.807499999999997</v>
      </c>
      <c r="W34" s="10">
        <f t="shared" si="1"/>
        <v>160.78720000000001</v>
      </c>
      <c r="X34" s="10">
        <f t="shared" si="2"/>
        <v>8.9725000000000001</v>
      </c>
    </row>
    <row r="35" spans="1:24" x14ac:dyDescent="0.3">
      <c r="A35" s="1">
        <v>34</v>
      </c>
      <c r="B35" s="1" t="s">
        <v>589</v>
      </c>
      <c r="C35" s="2">
        <v>42128</v>
      </c>
      <c r="D35" s="2">
        <v>42281</v>
      </c>
      <c r="E35" s="1" t="s">
        <v>113</v>
      </c>
      <c r="F35" s="1" t="s">
        <v>590</v>
      </c>
      <c r="G35" s="1" t="s">
        <v>591</v>
      </c>
      <c r="H35" s="1" t="s">
        <v>107</v>
      </c>
      <c r="I35" s="1" t="s">
        <v>98</v>
      </c>
      <c r="J35" s="1" t="s">
        <v>592</v>
      </c>
      <c r="K35" s="1" t="s">
        <v>389</v>
      </c>
      <c r="L35" s="1">
        <v>37620</v>
      </c>
      <c r="M35" s="1" t="s">
        <v>56</v>
      </c>
      <c r="N35" s="1" t="s">
        <v>593</v>
      </c>
      <c r="O35" s="1" t="s">
        <v>111</v>
      </c>
      <c r="P35" s="1" t="s">
        <v>69</v>
      </c>
      <c r="Q35" s="1" t="s">
        <v>594</v>
      </c>
      <c r="R35" s="1">
        <v>157.79400000000001</v>
      </c>
      <c r="S35" s="1">
        <v>1</v>
      </c>
      <c r="T35" s="1">
        <v>0.7</v>
      </c>
      <c r="U35" s="1">
        <v>-115.71559999999999</v>
      </c>
      <c r="V35" s="10">
        <f t="shared" si="0"/>
        <v>115.71559999999999</v>
      </c>
      <c r="W35" s="10">
        <f t="shared" si="1"/>
        <v>47.338200000000015</v>
      </c>
      <c r="X35" s="10">
        <f t="shared" si="2"/>
        <v>115.71559999999999</v>
      </c>
    </row>
    <row r="36" spans="1:24" x14ac:dyDescent="0.3">
      <c r="A36" s="1">
        <v>35</v>
      </c>
      <c r="B36" s="1" t="s">
        <v>686</v>
      </c>
      <c r="C36" s="2">
        <v>42194</v>
      </c>
      <c r="D36" s="2">
        <v>42347</v>
      </c>
      <c r="E36" s="1" t="s">
        <v>113</v>
      </c>
      <c r="F36" s="1" t="s">
        <v>687</v>
      </c>
      <c r="G36" s="1" t="s">
        <v>688</v>
      </c>
      <c r="H36" s="1" t="s">
        <v>97</v>
      </c>
      <c r="I36" s="1" t="s">
        <v>98</v>
      </c>
      <c r="J36" s="1" t="s">
        <v>689</v>
      </c>
      <c r="K36" s="1" t="s">
        <v>109</v>
      </c>
      <c r="L36" s="1">
        <v>91104</v>
      </c>
      <c r="M36" s="1" t="s">
        <v>57</v>
      </c>
      <c r="N36" s="1" t="s">
        <v>438</v>
      </c>
      <c r="O36" s="1" t="s">
        <v>111</v>
      </c>
      <c r="P36" s="1" t="s">
        <v>65</v>
      </c>
      <c r="Q36" s="1" t="s">
        <v>439</v>
      </c>
      <c r="R36" s="1">
        <v>671.93</v>
      </c>
      <c r="S36" s="1">
        <v>7</v>
      </c>
      <c r="T36" s="1">
        <v>0</v>
      </c>
      <c r="U36" s="1">
        <v>20.157900000000001</v>
      </c>
      <c r="V36" s="10">
        <f t="shared" si="0"/>
        <v>20.157900000000001</v>
      </c>
      <c r="W36" s="10">
        <f t="shared" si="1"/>
        <v>671.93</v>
      </c>
      <c r="X36" s="10">
        <f t="shared" si="2"/>
        <v>2.8797000000000001</v>
      </c>
    </row>
    <row r="37" spans="1:24" x14ac:dyDescent="0.3">
      <c r="A37" s="1">
        <v>36</v>
      </c>
      <c r="B37" s="1" t="s">
        <v>506</v>
      </c>
      <c r="C37" s="1" t="s">
        <v>507</v>
      </c>
      <c r="D37" s="2">
        <v>42409</v>
      </c>
      <c r="E37" s="1" t="s">
        <v>113</v>
      </c>
      <c r="F37" s="1" t="s">
        <v>508</v>
      </c>
      <c r="G37" s="1" t="s">
        <v>509</v>
      </c>
      <c r="H37" s="1" t="s">
        <v>148</v>
      </c>
      <c r="I37" s="1" t="s">
        <v>98</v>
      </c>
      <c r="J37" s="1" t="s">
        <v>352</v>
      </c>
      <c r="K37" s="1" t="s">
        <v>243</v>
      </c>
      <c r="L37" s="1">
        <v>60610</v>
      </c>
      <c r="M37" s="1" t="s">
        <v>58</v>
      </c>
      <c r="N37" s="1" t="s">
        <v>510</v>
      </c>
      <c r="O37" s="1" t="s">
        <v>111</v>
      </c>
      <c r="P37" s="1" t="s">
        <v>71</v>
      </c>
      <c r="Q37" s="1" t="s">
        <v>511</v>
      </c>
      <c r="R37" s="1">
        <v>64.623999999999995</v>
      </c>
      <c r="S37" s="1">
        <v>7</v>
      </c>
      <c r="T37" s="1">
        <v>0.2</v>
      </c>
      <c r="U37" s="1">
        <v>22.618400000000001</v>
      </c>
      <c r="V37" s="10">
        <f t="shared" si="0"/>
        <v>22.618400000000001</v>
      </c>
      <c r="W37" s="10">
        <f t="shared" si="1"/>
        <v>51.699199999999998</v>
      </c>
      <c r="X37" s="10">
        <f t="shared" si="2"/>
        <v>3.2312000000000003</v>
      </c>
    </row>
    <row r="38" spans="1:24" x14ac:dyDescent="0.3">
      <c r="A38" s="1">
        <v>37</v>
      </c>
      <c r="B38" s="1" t="s">
        <v>506</v>
      </c>
      <c r="C38" s="1" t="s">
        <v>507</v>
      </c>
      <c r="D38" s="2">
        <v>42409</v>
      </c>
      <c r="E38" s="1" t="s">
        <v>113</v>
      </c>
      <c r="F38" s="1" t="s">
        <v>508</v>
      </c>
      <c r="G38" s="1" t="s">
        <v>509</v>
      </c>
      <c r="H38" s="1" t="s">
        <v>148</v>
      </c>
      <c r="I38" s="1" t="s">
        <v>98</v>
      </c>
      <c r="J38" s="1" t="s">
        <v>352</v>
      </c>
      <c r="K38" s="1" t="s">
        <v>243</v>
      </c>
      <c r="L38" s="1">
        <v>60610</v>
      </c>
      <c r="M38" s="1" t="s">
        <v>58</v>
      </c>
      <c r="N38" s="1" t="s">
        <v>512</v>
      </c>
      <c r="O38" s="1" t="s">
        <v>127</v>
      </c>
      <c r="P38" s="1" t="s">
        <v>72</v>
      </c>
      <c r="Q38" s="1" t="s">
        <v>513</v>
      </c>
      <c r="R38" s="1">
        <v>95.975999999999999</v>
      </c>
      <c r="S38" s="1">
        <v>3</v>
      </c>
      <c r="T38" s="1">
        <v>0.2</v>
      </c>
      <c r="U38" s="1">
        <v>-10.7973</v>
      </c>
      <c r="V38" s="10">
        <f t="shared" si="0"/>
        <v>10.7973</v>
      </c>
      <c r="W38" s="10">
        <f t="shared" si="1"/>
        <v>76.780799999999999</v>
      </c>
      <c r="X38" s="10">
        <f t="shared" si="2"/>
        <v>3.5991</v>
      </c>
    </row>
    <row r="39" spans="1:24" x14ac:dyDescent="0.3">
      <c r="A39" s="1">
        <v>38</v>
      </c>
      <c r="B39" s="1" t="s">
        <v>506</v>
      </c>
      <c r="C39" s="1" t="s">
        <v>507</v>
      </c>
      <c r="D39" s="2">
        <v>42409</v>
      </c>
      <c r="E39" s="1" t="s">
        <v>113</v>
      </c>
      <c r="F39" s="1" t="s">
        <v>508</v>
      </c>
      <c r="G39" s="1" t="s">
        <v>509</v>
      </c>
      <c r="H39" s="1" t="s">
        <v>148</v>
      </c>
      <c r="I39" s="1" t="s">
        <v>98</v>
      </c>
      <c r="J39" s="1" t="s">
        <v>352</v>
      </c>
      <c r="K39" s="1" t="s">
        <v>243</v>
      </c>
      <c r="L39" s="1">
        <v>60610</v>
      </c>
      <c r="M39" s="1" t="s">
        <v>58</v>
      </c>
      <c r="N39" s="1" t="s">
        <v>514</v>
      </c>
      <c r="O39" s="1" t="s">
        <v>111</v>
      </c>
      <c r="P39" s="1" t="s">
        <v>69</v>
      </c>
      <c r="Q39" s="1" t="s">
        <v>515</v>
      </c>
      <c r="R39" s="1">
        <v>1.788</v>
      </c>
      <c r="S39" s="1">
        <v>3</v>
      </c>
      <c r="T39" s="1">
        <v>0.8</v>
      </c>
      <c r="U39" s="1">
        <v>-3.0396000000000001</v>
      </c>
      <c r="V39" s="10">
        <f t="shared" si="0"/>
        <v>3.0396000000000001</v>
      </c>
      <c r="W39" s="10">
        <f t="shared" si="1"/>
        <v>0.35759999999999992</v>
      </c>
      <c r="X39" s="10">
        <f t="shared" si="2"/>
        <v>1.0132000000000001</v>
      </c>
    </row>
    <row r="40" spans="1:24" x14ac:dyDescent="0.3">
      <c r="A40" s="1">
        <v>39</v>
      </c>
      <c r="B40" s="1" t="s">
        <v>850</v>
      </c>
      <c r="C40" s="1" t="s">
        <v>851</v>
      </c>
      <c r="D40" s="2">
        <v>42412</v>
      </c>
      <c r="E40" s="1" t="s">
        <v>113</v>
      </c>
      <c r="F40" s="1" t="s">
        <v>852</v>
      </c>
      <c r="G40" s="1" t="s">
        <v>853</v>
      </c>
      <c r="H40" s="1" t="s">
        <v>97</v>
      </c>
      <c r="I40" s="1" t="s">
        <v>98</v>
      </c>
      <c r="J40" s="1" t="s">
        <v>854</v>
      </c>
      <c r="K40" s="1" t="s">
        <v>855</v>
      </c>
      <c r="L40" s="1">
        <v>6824</v>
      </c>
      <c r="M40" s="1" t="s">
        <v>59</v>
      </c>
      <c r="N40" s="1" t="s">
        <v>856</v>
      </c>
      <c r="O40" s="1" t="s">
        <v>111</v>
      </c>
      <c r="P40" s="1" t="s">
        <v>69</v>
      </c>
      <c r="Q40" s="1" t="s">
        <v>857</v>
      </c>
      <c r="R40" s="1">
        <v>7.16</v>
      </c>
      <c r="S40" s="1">
        <v>2</v>
      </c>
      <c r="T40" s="1">
        <v>0</v>
      </c>
      <c r="U40" s="1">
        <v>3.4367999999999999</v>
      </c>
      <c r="V40" s="10">
        <f t="shared" si="0"/>
        <v>3.4367999999999999</v>
      </c>
      <c r="W40" s="10">
        <f t="shared" si="1"/>
        <v>7.16</v>
      </c>
      <c r="X40" s="10">
        <f t="shared" si="2"/>
        <v>1.7183999999999999</v>
      </c>
    </row>
    <row r="41" spans="1:24" x14ac:dyDescent="0.3">
      <c r="A41" s="1">
        <v>40</v>
      </c>
      <c r="B41" s="1" t="s">
        <v>516</v>
      </c>
      <c r="C41" s="2">
        <v>42381</v>
      </c>
      <c r="D41" s="2">
        <v>42472</v>
      </c>
      <c r="E41" s="1" t="s">
        <v>95</v>
      </c>
      <c r="F41" s="1" t="s">
        <v>517</v>
      </c>
      <c r="G41" s="1" t="s">
        <v>518</v>
      </c>
      <c r="H41" s="1" t="s">
        <v>97</v>
      </c>
      <c r="I41" s="1" t="s">
        <v>98</v>
      </c>
      <c r="J41" s="1" t="s">
        <v>451</v>
      </c>
      <c r="K41" s="1" t="s">
        <v>266</v>
      </c>
      <c r="L41" s="1">
        <v>55901</v>
      </c>
      <c r="M41" s="1" t="s">
        <v>58</v>
      </c>
      <c r="N41" s="1" t="s">
        <v>519</v>
      </c>
      <c r="O41" s="1" t="s">
        <v>111</v>
      </c>
      <c r="P41" s="1" t="s">
        <v>71</v>
      </c>
      <c r="Q41" s="1" t="s">
        <v>520</v>
      </c>
      <c r="R41" s="1">
        <v>23.92</v>
      </c>
      <c r="S41" s="1">
        <v>4</v>
      </c>
      <c r="T41" s="1">
        <v>0</v>
      </c>
      <c r="U41" s="1">
        <v>11.720800000000001</v>
      </c>
      <c r="V41" s="10">
        <f t="shared" si="0"/>
        <v>11.720800000000001</v>
      </c>
      <c r="W41" s="10">
        <f t="shared" si="1"/>
        <v>23.92</v>
      </c>
      <c r="X41" s="10">
        <f t="shared" si="2"/>
        <v>2.9302000000000001</v>
      </c>
    </row>
    <row r="42" spans="1:24" x14ac:dyDescent="0.3">
      <c r="A42" s="1">
        <v>41</v>
      </c>
      <c r="B42" s="1" t="s">
        <v>364</v>
      </c>
      <c r="C42" s="2">
        <v>42466</v>
      </c>
      <c r="D42" s="2">
        <v>42527</v>
      </c>
      <c r="E42" s="1" t="s">
        <v>217</v>
      </c>
      <c r="F42" s="1" t="s">
        <v>365</v>
      </c>
      <c r="G42" s="1" t="s">
        <v>366</v>
      </c>
      <c r="H42" s="1" t="s">
        <v>97</v>
      </c>
      <c r="I42" s="1" t="s">
        <v>98</v>
      </c>
      <c r="J42" s="1" t="s">
        <v>367</v>
      </c>
      <c r="K42" s="1" t="s">
        <v>368</v>
      </c>
      <c r="L42" s="1">
        <v>22153</v>
      </c>
      <c r="M42" s="1" t="s">
        <v>56</v>
      </c>
      <c r="N42" s="1" t="s">
        <v>369</v>
      </c>
      <c r="O42" s="1" t="s">
        <v>111</v>
      </c>
      <c r="P42" s="1" t="s">
        <v>71</v>
      </c>
      <c r="Q42" s="1" t="s">
        <v>370</v>
      </c>
      <c r="R42" s="1">
        <v>75.88</v>
      </c>
      <c r="S42" s="1">
        <v>2</v>
      </c>
      <c r="T42" s="1">
        <v>0</v>
      </c>
      <c r="U42" s="1">
        <v>35.663600000000002</v>
      </c>
      <c r="V42" s="10">
        <f t="shared" si="0"/>
        <v>35.663600000000002</v>
      </c>
      <c r="W42" s="10">
        <f t="shared" si="1"/>
        <v>75.88</v>
      </c>
      <c r="X42" s="10">
        <f t="shared" si="2"/>
        <v>17.831800000000001</v>
      </c>
    </row>
    <row r="43" spans="1:24" x14ac:dyDescent="0.3">
      <c r="A43" s="1">
        <v>42</v>
      </c>
      <c r="B43" s="1" t="s">
        <v>664</v>
      </c>
      <c r="C43" s="2">
        <v>42499</v>
      </c>
      <c r="D43" s="2">
        <v>42560</v>
      </c>
      <c r="E43" s="1" t="s">
        <v>95</v>
      </c>
      <c r="F43" s="1" t="s">
        <v>665</v>
      </c>
      <c r="G43" s="1" t="s">
        <v>666</v>
      </c>
      <c r="H43" s="1" t="s">
        <v>107</v>
      </c>
      <c r="I43" s="1" t="s">
        <v>98</v>
      </c>
      <c r="J43" s="1" t="s">
        <v>181</v>
      </c>
      <c r="K43" s="1" t="s">
        <v>182</v>
      </c>
      <c r="L43" s="1">
        <v>19140</v>
      </c>
      <c r="M43" s="1" t="s">
        <v>59</v>
      </c>
      <c r="N43" s="1" t="s">
        <v>197</v>
      </c>
      <c r="O43" s="1" t="s">
        <v>102</v>
      </c>
      <c r="P43" s="1" t="s">
        <v>66</v>
      </c>
      <c r="Q43" s="1" t="s">
        <v>198</v>
      </c>
      <c r="R43" s="1">
        <v>82.8</v>
      </c>
      <c r="S43" s="1">
        <v>2</v>
      </c>
      <c r="T43" s="1">
        <v>0.2</v>
      </c>
      <c r="U43" s="1">
        <v>10.35</v>
      </c>
      <c r="V43" s="10">
        <f t="shared" si="0"/>
        <v>10.35</v>
      </c>
      <c r="W43" s="10">
        <f t="shared" si="1"/>
        <v>66.239999999999995</v>
      </c>
      <c r="X43" s="10">
        <f t="shared" si="2"/>
        <v>5.1749999999999998</v>
      </c>
    </row>
    <row r="44" spans="1:24" x14ac:dyDescent="0.3">
      <c r="A44" s="1">
        <v>43</v>
      </c>
      <c r="B44" s="1" t="s">
        <v>698</v>
      </c>
      <c r="C44" s="2">
        <v>42502</v>
      </c>
      <c r="D44" s="2">
        <v>42625</v>
      </c>
      <c r="E44" s="1" t="s">
        <v>113</v>
      </c>
      <c r="F44" s="1" t="s">
        <v>699</v>
      </c>
      <c r="G44" s="1" t="s">
        <v>700</v>
      </c>
      <c r="H44" s="1" t="s">
        <v>107</v>
      </c>
      <c r="I44" s="1" t="s">
        <v>98</v>
      </c>
      <c r="J44" s="1" t="s">
        <v>701</v>
      </c>
      <c r="K44" s="1" t="s">
        <v>157</v>
      </c>
      <c r="L44" s="1">
        <v>53132</v>
      </c>
      <c r="M44" s="1" t="s">
        <v>58</v>
      </c>
      <c r="N44" s="1" t="s">
        <v>702</v>
      </c>
      <c r="O44" s="1" t="s">
        <v>127</v>
      </c>
      <c r="P44" s="1" t="s">
        <v>68</v>
      </c>
      <c r="Q44" s="1" t="s">
        <v>703</v>
      </c>
      <c r="R44" s="1">
        <v>384.45</v>
      </c>
      <c r="S44" s="1">
        <v>11</v>
      </c>
      <c r="T44" s="1">
        <v>0</v>
      </c>
      <c r="U44" s="1">
        <v>103.8015</v>
      </c>
      <c r="V44" s="10">
        <f t="shared" si="0"/>
        <v>103.8015</v>
      </c>
      <c r="W44" s="10">
        <f t="shared" si="1"/>
        <v>384.45</v>
      </c>
      <c r="X44" s="10">
        <f t="shared" si="2"/>
        <v>9.4365000000000006</v>
      </c>
    </row>
    <row r="45" spans="1:24" x14ac:dyDescent="0.3">
      <c r="A45" s="1">
        <v>44</v>
      </c>
      <c r="B45" s="1" t="s">
        <v>698</v>
      </c>
      <c r="C45" s="2">
        <v>42502</v>
      </c>
      <c r="D45" s="2">
        <v>42625</v>
      </c>
      <c r="E45" s="1" t="s">
        <v>113</v>
      </c>
      <c r="F45" s="1" t="s">
        <v>699</v>
      </c>
      <c r="G45" s="1" t="s">
        <v>700</v>
      </c>
      <c r="H45" s="1" t="s">
        <v>107</v>
      </c>
      <c r="I45" s="1" t="s">
        <v>98</v>
      </c>
      <c r="J45" s="1" t="s">
        <v>701</v>
      </c>
      <c r="K45" s="1" t="s">
        <v>157</v>
      </c>
      <c r="L45" s="1">
        <v>53132</v>
      </c>
      <c r="M45" s="1" t="s">
        <v>58</v>
      </c>
      <c r="N45" s="1" t="s">
        <v>704</v>
      </c>
      <c r="O45" s="1" t="s">
        <v>127</v>
      </c>
      <c r="P45" s="1" t="s">
        <v>68</v>
      </c>
      <c r="Q45" s="1" t="s">
        <v>705</v>
      </c>
      <c r="R45" s="1">
        <v>149.97</v>
      </c>
      <c r="S45" s="1">
        <v>3</v>
      </c>
      <c r="T45" s="1">
        <v>0</v>
      </c>
      <c r="U45" s="1">
        <v>5.9988000000000001</v>
      </c>
      <c r="V45" s="10">
        <f t="shared" si="0"/>
        <v>5.9988000000000001</v>
      </c>
      <c r="W45" s="10">
        <f t="shared" si="1"/>
        <v>149.97</v>
      </c>
      <c r="X45" s="10">
        <f t="shared" si="2"/>
        <v>1.9996</v>
      </c>
    </row>
    <row r="46" spans="1:24" x14ac:dyDescent="0.3">
      <c r="A46" s="1">
        <v>45</v>
      </c>
      <c r="B46" s="1" t="s">
        <v>698</v>
      </c>
      <c r="C46" s="2">
        <v>42502</v>
      </c>
      <c r="D46" s="2">
        <v>42625</v>
      </c>
      <c r="E46" s="1" t="s">
        <v>113</v>
      </c>
      <c r="F46" s="1" t="s">
        <v>699</v>
      </c>
      <c r="G46" s="1" t="s">
        <v>700</v>
      </c>
      <c r="H46" s="1" t="s">
        <v>107</v>
      </c>
      <c r="I46" s="1" t="s">
        <v>98</v>
      </c>
      <c r="J46" s="1" t="s">
        <v>701</v>
      </c>
      <c r="K46" s="1" t="s">
        <v>157</v>
      </c>
      <c r="L46" s="1">
        <v>53132</v>
      </c>
      <c r="M46" s="1" t="s">
        <v>58</v>
      </c>
      <c r="N46" s="1" t="s">
        <v>104</v>
      </c>
      <c r="O46" s="1" t="s">
        <v>102</v>
      </c>
      <c r="P46" s="1" t="s">
        <v>62</v>
      </c>
      <c r="Q46" s="1" t="s">
        <v>105</v>
      </c>
      <c r="R46" s="1">
        <v>1951.84</v>
      </c>
      <c r="S46" s="1">
        <v>8</v>
      </c>
      <c r="T46" s="1">
        <v>0</v>
      </c>
      <c r="U46" s="1">
        <v>585.55200000000002</v>
      </c>
      <c r="V46" s="10">
        <f t="shared" si="0"/>
        <v>585.55200000000002</v>
      </c>
      <c r="W46" s="10">
        <f t="shared" si="1"/>
        <v>1951.84</v>
      </c>
      <c r="X46" s="10">
        <f t="shared" si="2"/>
        <v>73.194000000000003</v>
      </c>
    </row>
    <row r="47" spans="1:24" x14ac:dyDescent="0.3">
      <c r="A47" s="1">
        <v>46</v>
      </c>
      <c r="B47" s="1" t="s">
        <v>698</v>
      </c>
      <c r="C47" s="2">
        <v>42502</v>
      </c>
      <c r="D47" s="2">
        <v>42625</v>
      </c>
      <c r="E47" s="1" t="s">
        <v>113</v>
      </c>
      <c r="F47" s="1" t="s">
        <v>699</v>
      </c>
      <c r="G47" s="1" t="s">
        <v>700</v>
      </c>
      <c r="H47" s="1" t="s">
        <v>107</v>
      </c>
      <c r="I47" s="1" t="s">
        <v>98</v>
      </c>
      <c r="J47" s="1" t="s">
        <v>701</v>
      </c>
      <c r="K47" s="1" t="s">
        <v>157</v>
      </c>
      <c r="L47" s="1">
        <v>53132</v>
      </c>
      <c r="M47" s="1" t="s">
        <v>58</v>
      </c>
      <c r="N47" s="1" t="s">
        <v>706</v>
      </c>
      <c r="O47" s="1" t="s">
        <v>111</v>
      </c>
      <c r="P47" s="1" t="s">
        <v>69</v>
      </c>
      <c r="Q47" s="1" t="s">
        <v>707</v>
      </c>
      <c r="R47" s="1">
        <v>171.55</v>
      </c>
      <c r="S47" s="1">
        <v>5</v>
      </c>
      <c r="T47" s="1">
        <v>0</v>
      </c>
      <c r="U47" s="1">
        <v>80.628500000000003</v>
      </c>
      <c r="V47" s="10">
        <f t="shared" si="0"/>
        <v>80.628500000000003</v>
      </c>
      <c r="W47" s="10">
        <f t="shared" si="1"/>
        <v>171.55</v>
      </c>
      <c r="X47" s="10">
        <f t="shared" si="2"/>
        <v>16.125700000000002</v>
      </c>
    </row>
    <row r="48" spans="1:24" x14ac:dyDescent="0.3">
      <c r="A48" s="1">
        <v>47</v>
      </c>
      <c r="B48" s="1" t="s">
        <v>456</v>
      </c>
      <c r="C48" s="2">
        <v>42494</v>
      </c>
      <c r="D48" s="2">
        <v>42647</v>
      </c>
      <c r="E48" s="1" t="s">
        <v>95</v>
      </c>
      <c r="F48" s="1" t="s">
        <v>457</v>
      </c>
      <c r="G48" s="1" t="s">
        <v>458</v>
      </c>
      <c r="H48" s="1" t="s">
        <v>148</v>
      </c>
      <c r="I48" s="1" t="s">
        <v>98</v>
      </c>
      <c r="J48" s="1" t="s">
        <v>213</v>
      </c>
      <c r="K48" s="1" t="s">
        <v>150</v>
      </c>
      <c r="L48" s="1">
        <v>77095</v>
      </c>
      <c r="M48" s="1" t="s">
        <v>58</v>
      </c>
      <c r="N48" s="1" t="s">
        <v>459</v>
      </c>
      <c r="O48" s="1" t="s">
        <v>111</v>
      </c>
      <c r="P48" s="1" t="s">
        <v>65</v>
      </c>
      <c r="Q48" s="1" t="s">
        <v>460</v>
      </c>
      <c r="R48" s="1">
        <v>158.36799999999999</v>
      </c>
      <c r="S48" s="1">
        <v>7</v>
      </c>
      <c r="T48" s="1">
        <v>0.2</v>
      </c>
      <c r="U48" s="1">
        <v>13.857200000000001</v>
      </c>
      <c r="V48" s="10">
        <f t="shared" si="0"/>
        <v>13.857200000000001</v>
      </c>
      <c r="W48" s="10">
        <f t="shared" si="1"/>
        <v>126.6944</v>
      </c>
      <c r="X48" s="10">
        <f t="shared" si="2"/>
        <v>1.9796</v>
      </c>
    </row>
    <row r="49" spans="1:24" x14ac:dyDescent="0.3">
      <c r="A49" s="1">
        <v>48</v>
      </c>
      <c r="B49" s="1" t="s">
        <v>561</v>
      </c>
      <c r="C49" s="2">
        <v>42440</v>
      </c>
      <c r="D49" s="2">
        <v>42654</v>
      </c>
      <c r="E49" s="1" t="s">
        <v>113</v>
      </c>
      <c r="F49" s="1" t="s">
        <v>562</v>
      </c>
      <c r="G49" s="1" t="s">
        <v>563</v>
      </c>
      <c r="H49" s="1" t="s">
        <v>97</v>
      </c>
      <c r="I49" s="1" t="s">
        <v>98</v>
      </c>
      <c r="J49" s="1" t="s">
        <v>564</v>
      </c>
      <c r="K49" s="1" t="s">
        <v>565</v>
      </c>
      <c r="L49" s="1">
        <v>50322</v>
      </c>
      <c r="M49" s="1" t="s">
        <v>58</v>
      </c>
      <c r="N49" s="1" t="s">
        <v>566</v>
      </c>
      <c r="O49" s="1" t="s">
        <v>111</v>
      </c>
      <c r="P49" s="1" t="s">
        <v>67</v>
      </c>
      <c r="Q49" s="1" t="s">
        <v>567</v>
      </c>
      <c r="R49" s="1">
        <v>75.959999999999994</v>
      </c>
      <c r="S49" s="1">
        <v>2</v>
      </c>
      <c r="T49" s="1">
        <v>0</v>
      </c>
      <c r="U49" s="1">
        <v>22.788</v>
      </c>
      <c r="V49" s="10">
        <f t="shared" si="0"/>
        <v>22.788</v>
      </c>
      <c r="W49" s="10">
        <f t="shared" si="1"/>
        <v>75.959999999999994</v>
      </c>
      <c r="X49" s="10">
        <f t="shared" si="2"/>
        <v>11.394</v>
      </c>
    </row>
    <row r="50" spans="1:24" x14ac:dyDescent="0.3">
      <c r="A50" s="1">
        <v>49</v>
      </c>
      <c r="B50" s="1" t="s">
        <v>561</v>
      </c>
      <c r="C50" s="2">
        <v>42440</v>
      </c>
      <c r="D50" s="2">
        <v>42654</v>
      </c>
      <c r="E50" s="1" t="s">
        <v>113</v>
      </c>
      <c r="F50" s="1" t="s">
        <v>562</v>
      </c>
      <c r="G50" s="1" t="s">
        <v>563</v>
      </c>
      <c r="H50" s="1" t="s">
        <v>97</v>
      </c>
      <c r="I50" s="1" t="s">
        <v>98</v>
      </c>
      <c r="J50" s="1" t="s">
        <v>564</v>
      </c>
      <c r="K50" s="1" t="s">
        <v>565</v>
      </c>
      <c r="L50" s="1">
        <v>50322</v>
      </c>
      <c r="M50" s="1" t="s">
        <v>58</v>
      </c>
      <c r="N50" s="1" t="s">
        <v>568</v>
      </c>
      <c r="O50" s="1" t="s">
        <v>111</v>
      </c>
      <c r="P50" s="1" t="s">
        <v>69</v>
      </c>
      <c r="Q50" s="1" t="s">
        <v>569</v>
      </c>
      <c r="R50" s="1">
        <v>27.24</v>
      </c>
      <c r="S50" s="1">
        <v>6</v>
      </c>
      <c r="T50" s="1">
        <v>0</v>
      </c>
      <c r="U50" s="1">
        <v>13.3476</v>
      </c>
      <c r="V50" s="10">
        <f t="shared" si="0"/>
        <v>13.3476</v>
      </c>
      <c r="W50" s="10">
        <f t="shared" si="1"/>
        <v>27.24</v>
      </c>
      <c r="X50" s="10">
        <f t="shared" si="2"/>
        <v>2.2246000000000001</v>
      </c>
    </row>
    <row r="51" spans="1:24" x14ac:dyDescent="0.3">
      <c r="A51" s="1">
        <v>50</v>
      </c>
      <c r="B51" s="1" t="s">
        <v>630</v>
      </c>
      <c r="C51" s="2">
        <v>42532</v>
      </c>
      <c r="D51" s="2">
        <v>42654</v>
      </c>
      <c r="E51" s="1" t="s">
        <v>95</v>
      </c>
      <c r="F51" s="1" t="s">
        <v>631</v>
      </c>
      <c r="G51" s="1" t="s">
        <v>632</v>
      </c>
      <c r="H51" s="1" t="s">
        <v>148</v>
      </c>
      <c r="I51" s="1" t="s">
        <v>98</v>
      </c>
      <c r="J51" s="1" t="s">
        <v>108</v>
      </c>
      <c r="K51" s="1" t="s">
        <v>109</v>
      </c>
      <c r="L51" s="1">
        <v>90004</v>
      </c>
      <c r="M51" s="1" t="s">
        <v>57</v>
      </c>
      <c r="N51" s="1" t="s">
        <v>353</v>
      </c>
      <c r="O51" s="1" t="s">
        <v>102</v>
      </c>
      <c r="P51" s="1" t="s">
        <v>62</v>
      </c>
      <c r="Q51" s="1" t="s">
        <v>633</v>
      </c>
      <c r="R51" s="1">
        <v>81.424000000000007</v>
      </c>
      <c r="S51" s="1">
        <v>2</v>
      </c>
      <c r="T51" s="1">
        <v>0.2</v>
      </c>
      <c r="U51" s="1">
        <v>-9.1601999999999997</v>
      </c>
      <c r="V51" s="10">
        <f t="shared" si="0"/>
        <v>9.1601999999999997</v>
      </c>
      <c r="W51" s="10">
        <f t="shared" si="1"/>
        <v>65.139200000000002</v>
      </c>
      <c r="X51" s="10">
        <f t="shared" si="2"/>
        <v>4.5800999999999998</v>
      </c>
    </row>
    <row r="52" spans="1:24" x14ac:dyDescent="0.3">
      <c r="A52" s="1">
        <v>51</v>
      </c>
      <c r="B52" s="1" t="s">
        <v>630</v>
      </c>
      <c r="C52" s="2">
        <v>42532</v>
      </c>
      <c r="D52" s="2">
        <v>42654</v>
      </c>
      <c r="E52" s="1" t="s">
        <v>95</v>
      </c>
      <c r="F52" s="1" t="s">
        <v>631</v>
      </c>
      <c r="G52" s="1" t="s">
        <v>632</v>
      </c>
      <c r="H52" s="1" t="s">
        <v>148</v>
      </c>
      <c r="I52" s="1" t="s">
        <v>98</v>
      </c>
      <c r="J52" s="1" t="s">
        <v>108</v>
      </c>
      <c r="K52" s="1" t="s">
        <v>109</v>
      </c>
      <c r="L52" s="1">
        <v>90004</v>
      </c>
      <c r="M52" s="1" t="s">
        <v>57</v>
      </c>
      <c r="N52" s="1" t="s">
        <v>634</v>
      </c>
      <c r="O52" s="1" t="s">
        <v>102</v>
      </c>
      <c r="P52" s="1" t="s">
        <v>66</v>
      </c>
      <c r="Q52" s="1" t="s">
        <v>635</v>
      </c>
      <c r="R52" s="1">
        <v>238.56</v>
      </c>
      <c r="S52" s="1">
        <v>3</v>
      </c>
      <c r="T52" s="1">
        <v>0</v>
      </c>
      <c r="U52" s="1">
        <v>26.241599999999998</v>
      </c>
      <c r="V52" s="10">
        <f t="shared" si="0"/>
        <v>26.241599999999998</v>
      </c>
      <c r="W52" s="10">
        <f t="shared" si="1"/>
        <v>238.56</v>
      </c>
      <c r="X52" s="10">
        <f t="shared" si="2"/>
        <v>8.7471999999999994</v>
      </c>
    </row>
    <row r="53" spans="1:24" x14ac:dyDescent="0.3">
      <c r="A53" s="1">
        <v>52</v>
      </c>
      <c r="B53" s="1" t="s">
        <v>9</v>
      </c>
      <c r="C53" s="2">
        <v>42502</v>
      </c>
      <c r="D53" s="2">
        <v>42655</v>
      </c>
      <c r="E53" s="1" t="s">
        <v>113</v>
      </c>
      <c r="F53" s="1" t="s">
        <v>142</v>
      </c>
      <c r="G53" s="1" t="s">
        <v>45</v>
      </c>
      <c r="H53" s="1" t="s">
        <v>97</v>
      </c>
      <c r="I53" s="1" t="s">
        <v>98</v>
      </c>
      <c r="J53" s="1" t="s">
        <v>143</v>
      </c>
      <c r="K53" s="1" t="s">
        <v>144</v>
      </c>
      <c r="L53" s="1">
        <v>98103</v>
      </c>
      <c r="M53" s="1" t="s">
        <v>57</v>
      </c>
      <c r="N53" s="1" t="s">
        <v>145</v>
      </c>
      <c r="O53" s="1" t="s">
        <v>111</v>
      </c>
      <c r="P53" s="1" t="s">
        <v>69</v>
      </c>
      <c r="Q53" s="1" t="s">
        <v>146</v>
      </c>
      <c r="R53" s="1">
        <v>407.976</v>
      </c>
      <c r="S53" s="1">
        <v>3</v>
      </c>
      <c r="T53" s="1">
        <v>0.2</v>
      </c>
      <c r="U53" s="1">
        <v>132.59219999999999</v>
      </c>
      <c r="V53" s="10">
        <f t="shared" si="0"/>
        <v>132.59219999999999</v>
      </c>
      <c r="W53" s="10">
        <f t="shared" si="1"/>
        <v>326.38080000000002</v>
      </c>
      <c r="X53" s="10">
        <f t="shared" si="2"/>
        <v>44.197399999999995</v>
      </c>
    </row>
    <row r="54" spans="1:24" x14ac:dyDescent="0.3">
      <c r="A54" s="1">
        <v>53</v>
      </c>
      <c r="B54" s="1" t="s">
        <v>216</v>
      </c>
      <c r="C54" s="2">
        <v>42594</v>
      </c>
      <c r="D54" s="2">
        <v>42655</v>
      </c>
      <c r="E54" s="1" t="s">
        <v>217</v>
      </c>
      <c r="F54" s="1" t="s">
        <v>218</v>
      </c>
      <c r="G54" s="1" t="s">
        <v>219</v>
      </c>
      <c r="H54" s="1" t="s">
        <v>107</v>
      </c>
      <c r="I54" s="1" t="s">
        <v>98</v>
      </c>
      <c r="J54" s="1" t="s">
        <v>220</v>
      </c>
      <c r="K54" s="1" t="s">
        <v>150</v>
      </c>
      <c r="L54" s="1">
        <v>75080</v>
      </c>
      <c r="M54" s="1" t="s">
        <v>58</v>
      </c>
      <c r="N54" s="1" t="s">
        <v>221</v>
      </c>
      <c r="O54" s="1" t="s">
        <v>127</v>
      </c>
      <c r="P54" s="1" t="s">
        <v>68</v>
      </c>
      <c r="Q54" s="1" t="s">
        <v>222</v>
      </c>
      <c r="R54" s="1">
        <v>1097.5440000000001</v>
      </c>
      <c r="S54" s="1">
        <v>7</v>
      </c>
      <c r="T54" s="1">
        <v>0.2</v>
      </c>
      <c r="U54" s="1">
        <v>123.47369999999999</v>
      </c>
      <c r="V54" s="10">
        <f t="shared" si="0"/>
        <v>123.47369999999999</v>
      </c>
      <c r="W54" s="10">
        <f t="shared" si="1"/>
        <v>878.03520000000003</v>
      </c>
      <c r="X54" s="10">
        <f t="shared" si="2"/>
        <v>17.639099999999999</v>
      </c>
    </row>
    <row r="55" spans="1:24" x14ac:dyDescent="0.3">
      <c r="A55" s="1">
        <v>54</v>
      </c>
      <c r="B55" s="1" t="s">
        <v>216</v>
      </c>
      <c r="C55" s="2">
        <v>42594</v>
      </c>
      <c r="D55" s="2">
        <v>42655</v>
      </c>
      <c r="E55" s="1" t="s">
        <v>217</v>
      </c>
      <c r="F55" s="1" t="s">
        <v>218</v>
      </c>
      <c r="G55" s="1" t="s">
        <v>219</v>
      </c>
      <c r="H55" s="1" t="s">
        <v>107</v>
      </c>
      <c r="I55" s="1" t="s">
        <v>98</v>
      </c>
      <c r="J55" s="1" t="s">
        <v>220</v>
      </c>
      <c r="K55" s="1" t="s">
        <v>150</v>
      </c>
      <c r="L55" s="1">
        <v>75080</v>
      </c>
      <c r="M55" s="1" t="s">
        <v>58</v>
      </c>
      <c r="N55" s="1" t="s">
        <v>223</v>
      </c>
      <c r="O55" s="1" t="s">
        <v>102</v>
      </c>
      <c r="P55" s="1" t="s">
        <v>66</v>
      </c>
      <c r="Q55" s="1" t="s">
        <v>224</v>
      </c>
      <c r="R55" s="1">
        <v>190.92</v>
      </c>
      <c r="S55" s="1">
        <v>5</v>
      </c>
      <c r="T55" s="1">
        <v>0.6</v>
      </c>
      <c r="U55" s="1">
        <v>-147.96299999999999</v>
      </c>
      <c r="V55" s="10">
        <f t="shared" si="0"/>
        <v>147.96299999999999</v>
      </c>
      <c r="W55" s="10">
        <f t="shared" si="1"/>
        <v>76.367999999999995</v>
      </c>
      <c r="X55" s="10">
        <f t="shared" si="2"/>
        <v>29.592599999999997</v>
      </c>
    </row>
    <row r="56" spans="1:24" x14ac:dyDescent="0.3">
      <c r="A56" s="1">
        <v>55</v>
      </c>
      <c r="B56" s="1" t="s">
        <v>500</v>
      </c>
      <c r="C56" s="2">
        <v>42530</v>
      </c>
      <c r="D56" s="2">
        <v>42683</v>
      </c>
      <c r="E56" s="1" t="s">
        <v>113</v>
      </c>
      <c r="F56" s="1" t="s">
        <v>501</v>
      </c>
      <c r="G56" s="1" t="s">
        <v>502</v>
      </c>
      <c r="H56" s="1" t="s">
        <v>107</v>
      </c>
      <c r="I56" s="1" t="s">
        <v>98</v>
      </c>
      <c r="J56" s="1" t="s">
        <v>503</v>
      </c>
      <c r="K56" s="1" t="s">
        <v>266</v>
      </c>
      <c r="L56" s="1">
        <v>55106</v>
      </c>
      <c r="M56" s="1" t="s">
        <v>58</v>
      </c>
      <c r="N56" s="1" t="s">
        <v>504</v>
      </c>
      <c r="O56" s="1" t="s">
        <v>111</v>
      </c>
      <c r="P56" s="1" t="s">
        <v>70</v>
      </c>
      <c r="Q56" s="1" t="s">
        <v>505</v>
      </c>
      <c r="R56" s="1">
        <v>77.88</v>
      </c>
      <c r="S56" s="1">
        <v>6</v>
      </c>
      <c r="T56" s="1">
        <v>0</v>
      </c>
      <c r="U56" s="1">
        <v>22.5852</v>
      </c>
      <c r="V56" s="10">
        <f t="shared" si="0"/>
        <v>22.5852</v>
      </c>
      <c r="W56" s="10">
        <f t="shared" si="1"/>
        <v>77.88</v>
      </c>
      <c r="X56" s="10">
        <f t="shared" si="2"/>
        <v>3.7642000000000002</v>
      </c>
    </row>
    <row r="57" spans="1:24" x14ac:dyDescent="0.3">
      <c r="A57" s="1">
        <v>56</v>
      </c>
      <c r="B57" s="1" t="s">
        <v>3</v>
      </c>
      <c r="C57" s="2">
        <v>42593</v>
      </c>
      <c r="D57" s="2">
        <v>42685</v>
      </c>
      <c r="E57" s="1" t="s">
        <v>95</v>
      </c>
      <c r="F57" s="1" t="s">
        <v>96</v>
      </c>
      <c r="G57" s="1" t="s">
        <v>40</v>
      </c>
      <c r="H57" s="1" t="s">
        <v>97</v>
      </c>
      <c r="I57" s="1" t="s">
        <v>98</v>
      </c>
      <c r="J57" s="1" t="s">
        <v>99</v>
      </c>
      <c r="K57" s="1" t="s">
        <v>100</v>
      </c>
      <c r="L57" s="1">
        <v>42420</v>
      </c>
      <c r="M57" s="1" t="s">
        <v>56</v>
      </c>
      <c r="N57" s="1" t="s">
        <v>101</v>
      </c>
      <c r="O57" s="1" t="s">
        <v>102</v>
      </c>
      <c r="P57" s="1" t="s">
        <v>61</v>
      </c>
      <c r="Q57" s="1" t="s">
        <v>103</v>
      </c>
      <c r="R57" s="1">
        <v>261.95999999999998</v>
      </c>
      <c r="S57" s="1">
        <v>2</v>
      </c>
      <c r="T57" s="1">
        <v>0</v>
      </c>
      <c r="U57" s="1">
        <v>41.913600000000002</v>
      </c>
      <c r="V57" s="10">
        <f t="shared" si="0"/>
        <v>41.913600000000002</v>
      </c>
      <c r="W57" s="10">
        <f t="shared" si="1"/>
        <v>261.95999999999998</v>
      </c>
      <c r="X57" s="10">
        <f t="shared" si="2"/>
        <v>20.956800000000001</v>
      </c>
    </row>
    <row r="58" spans="1:24" x14ac:dyDescent="0.3">
      <c r="A58" s="1">
        <v>57</v>
      </c>
      <c r="B58" s="1" t="s">
        <v>3</v>
      </c>
      <c r="C58" s="2">
        <v>42593</v>
      </c>
      <c r="D58" s="2">
        <v>42685</v>
      </c>
      <c r="E58" s="1" t="s">
        <v>95</v>
      </c>
      <c r="F58" s="1" t="s">
        <v>96</v>
      </c>
      <c r="G58" s="1" t="s">
        <v>40</v>
      </c>
      <c r="H58" s="1" t="s">
        <v>97</v>
      </c>
      <c r="I58" s="1" t="s">
        <v>98</v>
      </c>
      <c r="J58" s="1" t="s">
        <v>99</v>
      </c>
      <c r="K58" s="1" t="s">
        <v>100</v>
      </c>
      <c r="L58" s="1">
        <v>42420</v>
      </c>
      <c r="M58" s="1" t="s">
        <v>56</v>
      </c>
      <c r="N58" s="1" t="s">
        <v>104</v>
      </c>
      <c r="O58" s="1" t="s">
        <v>102</v>
      </c>
      <c r="P58" s="1" t="s">
        <v>62</v>
      </c>
      <c r="Q58" s="1" t="s">
        <v>105</v>
      </c>
      <c r="R58" s="1">
        <v>731.94</v>
      </c>
      <c r="S58" s="1">
        <v>3</v>
      </c>
      <c r="T58" s="1">
        <v>0</v>
      </c>
      <c r="U58" s="1">
        <v>219.58199999999999</v>
      </c>
      <c r="V58" s="10">
        <f t="shared" si="0"/>
        <v>219.58199999999999</v>
      </c>
      <c r="W58" s="10">
        <f t="shared" si="1"/>
        <v>731.94</v>
      </c>
      <c r="X58" s="10">
        <f t="shared" si="2"/>
        <v>73.194000000000003</v>
      </c>
    </row>
    <row r="59" spans="1:24" x14ac:dyDescent="0.3">
      <c r="A59" s="1">
        <v>58</v>
      </c>
      <c r="B59" s="1" t="s">
        <v>767</v>
      </c>
      <c r="C59" s="2">
        <v>42562</v>
      </c>
      <c r="D59" s="2">
        <v>42685</v>
      </c>
      <c r="E59" s="1" t="s">
        <v>113</v>
      </c>
      <c r="F59" s="1" t="s">
        <v>768</v>
      </c>
      <c r="G59" s="1" t="s">
        <v>769</v>
      </c>
      <c r="H59" s="1" t="s">
        <v>97</v>
      </c>
      <c r="I59" s="1" t="s">
        <v>98</v>
      </c>
      <c r="J59" s="1" t="s">
        <v>143</v>
      </c>
      <c r="K59" s="1" t="s">
        <v>144</v>
      </c>
      <c r="L59" s="1">
        <v>98115</v>
      </c>
      <c r="M59" s="1" t="s">
        <v>57</v>
      </c>
      <c r="N59" s="1" t="s">
        <v>770</v>
      </c>
      <c r="O59" s="1" t="s">
        <v>111</v>
      </c>
      <c r="P59" s="1" t="s">
        <v>69</v>
      </c>
      <c r="Q59" s="1" t="s">
        <v>771</v>
      </c>
      <c r="R59" s="1">
        <v>27.68</v>
      </c>
      <c r="S59" s="1">
        <v>2</v>
      </c>
      <c r="T59" s="1">
        <v>0.2</v>
      </c>
      <c r="U59" s="1">
        <v>9.6880000000000006</v>
      </c>
      <c r="V59" s="10">
        <f t="shared" si="0"/>
        <v>9.6880000000000006</v>
      </c>
      <c r="W59" s="10">
        <f t="shared" si="1"/>
        <v>22.143999999999998</v>
      </c>
      <c r="X59" s="10">
        <f t="shared" si="2"/>
        <v>4.8440000000000003</v>
      </c>
    </row>
    <row r="60" spans="1:24" x14ac:dyDescent="0.3">
      <c r="A60" s="1">
        <v>59</v>
      </c>
      <c r="B60" s="1" t="s">
        <v>748</v>
      </c>
      <c r="C60" s="2">
        <v>42679</v>
      </c>
      <c r="D60" s="2">
        <v>42709</v>
      </c>
      <c r="E60" s="1" t="s">
        <v>217</v>
      </c>
      <c r="F60" s="1" t="s">
        <v>749</v>
      </c>
      <c r="G60" s="1" t="s">
        <v>750</v>
      </c>
      <c r="H60" s="1" t="s">
        <v>97</v>
      </c>
      <c r="I60" s="1" t="s">
        <v>98</v>
      </c>
      <c r="J60" s="1" t="s">
        <v>108</v>
      </c>
      <c r="K60" s="1" t="s">
        <v>109</v>
      </c>
      <c r="L60" s="1">
        <v>90045</v>
      </c>
      <c r="M60" s="1" t="s">
        <v>57</v>
      </c>
      <c r="N60" s="1" t="s">
        <v>751</v>
      </c>
      <c r="O60" s="1" t="s">
        <v>111</v>
      </c>
      <c r="P60" s="1" t="s">
        <v>71</v>
      </c>
      <c r="Q60" s="1" t="s">
        <v>752</v>
      </c>
      <c r="R60" s="1">
        <v>5.98</v>
      </c>
      <c r="S60" s="1">
        <v>1</v>
      </c>
      <c r="T60" s="1">
        <v>0</v>
      </c>
      <c r="U60" s="1">
        <v>2.6909999999999998</v>
      </c>
      <c r="V60" s="10">
        <f t="shared" si="0"/>
        <v>2.6909999999999998</v>
      </c>
      <c r="W60" s="10">
        <f t="shared" si="1"/>
        <v>5.98</v>
      </c>
      <c r="X60" s="10">
        <f t="shared" si="2"/>
        <v>2.6909999999999998</v>
      </c>
    </row>
    <row r="61" spans="1:24" x14ac:dyDescent="0.3">
      <c r="A61" s="1">
        <v>60</v>
      </c>
      <c r="B61" s="1" t="s">
        <v>447</v>
      </c>
      <c r="C61" s="1" t="s">
        <v>448</v>
      </c>
      <c r="D61" s="2">
        <v>42777</v>
      </c>
      <c r="E61" s="1" t="s">
        <v>113</v>
      </c>
      <c r="F61" s="1" t="s">
        <v>449</v>
      </c>
      <c r="G61" s="1" t="s">
        <v>450</v>
      </c>
      <c r="H61" s="1" t="s">
        <v>97</v>
      </c>
      <c r="I61" s="1" t="s">
        <v>98</v>
      </c>
      <c r="J61" s="1" t="s">
        <v>451</v>
      </c>
      <c r="K61" s="1" t="s">
        <v>266</v>
      </c>
      <c r="L61" s="1">
        <v>55901</v>
      </c>
      <c r="M61" s="1" t="s">
        <v>58</v>
      </c>
      <c r="N61" s="1" t="s">
        <v>452</v>
      </c>
      <c r="O61" s="1" t="s">
        <v>127</v>
      </c>
      <c r="P61" s="1" t="s">
        <v>72</v>
      </c>
      <c r="Q61" s="1" t="s">
        <v>453</v>
      </c>
      <c r="R61" s="1">
        <v>19.989999999999998</v>
      </c>
      <c r="S61" s="1">
        <v>1</v>
      </c>
      <c r="T61" s="1">
        <v>0</v>
      </c>
      <c r="U61" s="1">
        <v>6.7965999999999998</v>
      </c>
      <c r="V61" s="10">
        <f t="shared" si="0"/>
        <v>6.7965999999999998</v>
      </c>
      <c r="W61" s="10">
        <f t="shared" si="1"/>
        <v>19.989999999999998</v>
      </c>
      <c r="X61" s="10">
        <f t="shared" si="2"/>
        <v>6.7965999999999998</v>
      </c>
    </row>
    <row r="62" spans="1:24" x14ac:dyDescent="0.3">
      <c r="A62" s="1">
        <v>61</v>
      </c>
      <c r="B62" s="1" t="s">
        <v>447</v>
      </c>
      <c r="C62" s="1" t="s">
        <v>448</v>
      </c>
      <c r="D62" s="2">
        <v>42777</v>
      </c>
      <c r="E62" s="1" t="s">
        <v>113</v>
      </c>
      <c r="F62" s="1" t="s">
        <v>449</v>
      </c>
      <c r="G62" s="1" t="s">
        <v>450</v>
      </c>
      <c r="H62" s="1" t="s">
        <v>97</v>
      </c>
      <c r="I62" s="1" t="s">
        <v>98</v>
      </c>
      <c r="J62" s="1" t="s">
        <v>451</v>
      </c>
      <c r="K62" s="1" t="s">
        <v>266</v>
      </c>
      <c r="L62" s="1">
        <v>55901</v>
      </c>
      <c r="M62" s="1" t="s">
        <v>58</v>
      </c>
      <c r="N62" s="1" t="s">
        <v>454</v>
      </c>
      <c r="O62" s="1" t="s">
        <v>111</v>
      </c>
      <c r="P62" s="1" t="s">
        <v>63</v>
      </c>
      <c r="Q62" s="1" t="s">
        <v>455</v>
      </c>
      <c r="R62" s="1">
        <v>6.16</v>
      </c>
      <c r="S62" s="1">
        <v>2</v>
      </c>
      <c r="T62" s="1">
        <v>0</v>
      </c>
      <c r="U62" s="1">
        <v>2.9567999999999999</v>
      </c>
      <c r="V62" s="10">
        <f t="shared" si="0"/>
        <v>2.9567999999999999</v>
      </c>
      <c r="W62" s="10">
        <f t="shared" si="1"/>
        <v>6.16</v>
      </c>
      <c r="X62" s="10">
        <f t="shared" si="2"/>
        <v>1.4783999999999999</v>
      </c>
    </row>
    <row r="63" spans="1:24" x14ac:dyDescent="0.3">
      <c r="A63" s="1">
        <v>62</v>
      </c>
      <c r="B63" s="1" t="s">
        <v>636</v>
      </c>
      <c r="C63" s="2">
        <v>42768</v>
      </c>
      <c r="D63" s="2">
        <v>42857</v>
      </c>
      <c r="E63" s="1" t="s">
        <v>217</v>
      </c>
      <c r="F63" s="1" t="s">
        <v>637</v>
      </c>
      <c r="G63" s="1" t="s">
        <v>638</v>
      </c>
      <c r="H63" s="1" t="s">
        <v>107</v>
      </c>
      <c r="I63" s="1" t="s">
        <v>98</v>
      </c>
      <c r="J63" s="1" t="s">
        <v>574</v>
      </c>
      <c r="K63" s="1" t="s">
        <v>575</v>
      </c>
      <c r="L63" s="1">
        <v>43229</v>
      </c>
      <c r="M63" s="1" t="s">
        <v>59</v>
      </c>
      <c r="N63" s="1" t="s">
        <v>639</v>
      </c>
      <c r="O63" s="1" t="s">
        <v>127</v>
      </c>
      <c r="P63" s="1" t="s">
        <v>68</v>
      </c>
      <c r="Q63" s="1" t="s">
        <v>640</v>
      </c>
      <c r="R63" s="1">
        <v>59.97</v>
      </c>
      <c r="S63" s="1">
        <v>5</v>
      </c>
      <c r="T63" s="1">
        <v>0.4</v>
      </c>
      <c r="U63" s="1">
        <v>-11.994</v>
      </c>
      <c r="V63" s="10">
        <f t="shared" si="0"/>
        <v>11.994</v>
      </c>
      <c r="W63" s="10">
        <f t="shared" si="1"/>
        <v>35.981999999999999</v>
      </c>
      <c r="X63" s="10">
        <f t="shared" si="2"/>
        <v>2.3988</v>
      </c>
    </row>
    <row r="64" spans="1:24" x14ac:dyDescent="0.3">
      <c r="A64" s="1">
        <v>63</v>
      </c>
      <c r="B64" s="1" t="s">
        <v>636</v>
      </c>
      <c r="C64" s="2">
        <v>42768</v>
      </c>
      <c r="D64" s="2">
        <v>42857</v>
      </c>
      <c r="E64" s="1" t="s">
        <v>217</v>
      </c>
      <c r="F64" s="1" t="s">
        <v>637</v>
      </c>
      <c r="G64" s="1" t="s">
        <v>638</v>
      </c>
      <c r="H64" s="1" t="s">
        <v>107</v>
      </c>
      <c r="I64" s="1" t="s">
        <v>98</v>
      </c>
      <c r="J64" s="1" t="s">
        <v>574</v>
      </c>
      <c r="K64" s="1" t="s">
        <v>575</v>
      </c>
      <c r="L64" s="1">
        <v>43229</v>
      </c>
      <c r="M64" s="1" t="s">
        <v>59</v>
      </c>
      <c r="N64" s="1" t="s">
        <v>641</v>
      </c>
      <c r="O64" s="1" t="s">
        <v>111</v>
      </c>
      <c r="P64" s="1" t="s">
        <v>71</v>
      </c>
      <c r="Q64" s="1" t="s">
        <v>642</v>
      </c>
      <c r="R64" s="1">
        <v>78.304000000000002</v>
      </c>
      <c r="S64" s="1">
        <v>2</v>
      </c>
      <c r="T64" s="1">
        <v>0.2</v>
      </c>
      <c r="U64" s="1">
        <v>29.364000000000001</v>
      </c>
      <c r="V64" s="10">
        <f t="shared" si="0"/>
        <v>29.364000000000001</v>
      </c>
      <c r="W64" s="10">
        <f t="shared" si="1"/>
        <v>62.6432</v>
      </c>
      <c r="X64" s="10">
        <f t="shared" si="2"/>
        <v>14.682</v>
      </c>
    </row>
    <row r="65" spans="1:24" x14ac:dyDescent="0.3">
      <c r="A65" s="1">
        <v>64</v>
      </c>
      <c r="B65" s="1" t="s">
        <v>636</v>
      </c>
      <c r="C65" s="2">
        <v>42768</v>
      </c>
      <c r="D65" s="2">
        <v>42857</v>
      </c>
      <c r="E65" s="1" t="s">
        <v>217</v>
      </c>
      <c r="F65" s="1" t="s">
        <v>637</v>
      </c>
      <c r="G65" s="1" t="s">
        <v>638</v>
      </c>
      <c r="H65" s="1" t="s">
        <v>107</v>
      </c>
      <c r="I65" s="1" t="s">
        <v>98</v>
      </c>
      <c r="J65" s="1" t="s">
        <v>574</v>
      </c>
      <c r="K65" s="1" t="s">
        <v>575</v>
      </c>
      <c r="L65" s="1">
        <v>43229</v>
      </c>
      <c r="M65" s="1" t="s">
        <v>59</v>
      </c>
      <c r="N65" s="1" t="s">
        <v>643</v>
      </c>
      <c r="O65" s="1" t="s">
        <v>111</v>
      </c>
      <c r="P65" s="1" t="s">
        <v>313</v>
      </c>
      <c r="Q65" s="1" t="s">
        <v>644</v>
      </c>
      <c r="R65" s="1">
        <v>21.456</v>
      </c>
      <c r="S65" s="1">
        <v>9</v>
      </c>
      <c r="T65" s="1">
        <v>0.2</v>
      </c>
      <c r="U65" s="1">
        <v>6.9732000000000003</v>
      </c>
      <c r="V65" s="10">
        <f t="shared" si="0"/>
        <v>6.9732000000000003</v>
      </c>
      <c r="W65" s="10">
        <f t="shared" si="1"/>
        <v>17.1648</v>
      </c>
      <c r="X65" s="10">
        <f t="shared" si="2"/>
        <v>0.77480000000000004</v>
      </c>
    </row>
    <row r="66" spans="1:24" x14ac:dyDescent="0.3">
      <c r="A66" s="1">
        <v>65</v>
      </c>
      <c r="B66" s="1" t="s">
        <v>488</v>
      </c>
      <c r="C66" s="2">
        <v>42989</v>
      </c>
      <c r="D66" s="2">
        <v>43050</v>
      </c>
      <c r="E66" s="1" t="s">
        <v>95</v>
      </c>
      <c r="F66" s="1" t="s">
        <v>489</v>
      </c>
      <c r="G66" s="1" t="s">
        <v>490</v>
      </c>
      <c r="H66" s="1" t="s">
        <v>148</v>
      </c>
      <c r="I66" s="1" t="s">
        <v>98</v>
      </c>
      <c r="J66" s="1" t="s">
        <v>310</v>
      </c>
      <c r="K66" s="1" t="s">
        <v>311</v>
      </c>
      <c r="L66" s="1">
        <v>10009</v>
      </c>
      <c r="M66" s="1" t="s">
        <v>59</v>
      </c>
      <c r="N66" s="1" t="s">
        <v>491</v>
      </c>
      <c r="O66" s="1" t="s">
        <v>102</v>
      </c>
      <c r="P66" s="1" t="s">
        <v>66</v>
      </c>
      <c r="Q66" s="1" t="s">
        <v>492</v>
      </c>
      <c r="R66" s="1">
        <v>96.53</v>
      </c>
      <c r="S66" s="1">
        <v>7</v>
      </c>
      <c r="T66" s="1">
        <v>0</v>
      </c>
      <c r="U66" s="1">
        <v>40.5426</v>
      </c>
      <c r="V66" s="10">
        <f t="shared" si="0"/>
        <v>40.5426</v>
      </c>
      <c r="W66" s="10">
        <f t="shared" si="1"/>
        <v>96.53</v>
      </c>
      <c r="X66" s="10">
        <f t="shared" si="2"/>
        <v>5.7918000000000003</v>
      </c>
    </row>
    <row r="67" spans="1:24" x14ac:dyDescent="0.3">
      <c r="A67" s="1">
        <v>66</v>
      </c>
      <c r="B67" s="1" t="s">
        <v>396</v>
      </c>
      <c r="C67" s="2">
        <v>42990</v>
      </c>
      <c r="D67" s="2">
        <v>43051</v>
      </c>
      <c r="E67" s="1" t="s">
        <v>217</v>
      </c>
      <c r="F67" s="1" t="s">
        <v>397</v>
      </c>
      <c r="G67" s="1" t="s">
        <v>398</v>
      </c>
      <c r="H67" s="1" t="s">
        <v>107</v>
      </c>
      <c r="I67" s="1" t="s">
        <v>98</v>
      </c>
      <c r="J67" s="1" t="s">
        <v>213</v>
      </c>
      <c r="K67" s="1" t="s">
        <v>150</v>
      </c>
      <c r="L67" s="1">
        <v>77041</v>
      </c>
      <c r="M67" s="1" t="s">
        <v>58</v>
      </c>
      <c r="N67" s="1" t="s">
        <v>399</v>
      </c>
      <c r="O67" s="1" t="s">
        <v>111</v>
      </c>
      <c r="P67" s="1" t="s">
        <v>69</v>
      </c>
      <c r="Q67" s="1" t="s">
        <v>400</v>
      </c>
      <c r="R67" s="1">
        <v>1.248</v>
      </c>
      <c r="S67" s="1">
        <v>3</v>
      </c>
      <c r="T67" s="1">
        <v>0.8</v>
      </c>
      <c r="U67" s="1">
        <v>-1.9343999999999999</v>
      </c>
      <c r="V67" s="10">
        <f t="shared" ref="V67:V130" si="3">ABS(U67)</f>
        <v>1.9343999999999999</v>
      </c>
      <c r="W67" s="10">
        <f t="shared" ref="W67:W130" si="4">R67-(R67*T67)</f>
        <v>0.24959999999999993</v>
      </c>
      <c r="X67" s="10">
        <f t="shared" ref="X67:X130" si="5">V67/S67</f>
        <v>0.64479999999999993</v>
      </c>
    </row>
    <row r="68" spans="1:24" x14ac:dyDescent="0.3">
      <c r="A68" s="1">
        <v>67</v>
      </c>
      <c r="B68" s="1" t="s">
        <v>396</v>
      </c>
      <c r="C68" s="2">
        <v>42990</v>
      </c>
      <c r="D68" s="2">
        <v>43051</v>
      </c>
      <c r="E68" s="1" t="s">
        <v>217</v>
      </c>
      <c r="F68" s="1" t="s">
        <v>397</v>
      </c>
      <c r="G68" s="1" t="s">
        <v>398</v>
      </c>
      <c r="H68" s="1" t="s">
        <v>107</v>
      </c>
      <c r="I68" s="1" t="s">
        <v>98</v>
      </c>
      <c r="J68" s="1" t="s">
        <v>213</v>
      </c>
      <c r="K68" s="1" t="s">
        <v>150</v>
      </c>
      <c r="L68" s="1">
        <v>77041</v>
      </c>
      <c r="M68" s="1" t="s">
        <v>58</v>
      </c>
      <c r="N68" s="1" t="s">
        <v>401</v>
      </c>
      <c r="O68" s="1" t="s">
        <v>102</v>
      </c>
      <c r="P68" s="1" t="s">
        <v>66</v>
      </c>
      <c r="Q68" s="1" t="s">
        <v>402</v>
      </c>
      <c r="R68" s="1">
        <v>9.7080000000000002</v>
      </c>
      <c r="S68" s="1">
        <v>3</v>
      </c>
      <c r="T68" s="1">
        <v>0.6</v>
      </c>
      <c r="U68" s="1">
        <v>-5.8247999999999998</v>
      </c>
      <c r="V68" s="10">
        <f t="shared" si="3"/>
        <v>5.8247999999999998</v>
      </c>
      <c r="W68" s="10">
        <f t="shared" si="4"/>
        <v>3.8832000000000004</v>
      </c>
      <c r="X68" s="10">
        <f t="shared" si="5"/>
        <v>1.9416</v>
      </c>
    </row>
    <row r="69" spans="1:24" x14ac:dyDescent="0.3">
      <c r="A69" s="1">
        <v>68</v>
      </c>
      <c r="B69" s="1" t="s">
        <v>396</v>
      </c>
      <c r="C69" s="2">
        <v>42990</v>
      </c>
      <c r="D69" s="2">
        <v>43051</v>
      </c>
      <c r="E69" s="1" t="s">
        <v>217</v>
      </c>
      <c r="F69" s="1" t="s">
        <v>397</v>
      </c>
      <c r="G69" s="1" t="s">
        <v>398</v>
      </c>
      <c r="H69" s="1" t="s">
        <v>107</v>
      </c>
      <c r="I69" s="1" t="s">
        <v>98</v>
      </c>
      <c r="J69" s="1" t="s">
        <v>213</v>
      </c>
      <c r="K69" s="1" t="s">
        <v>150</v>
      </c>
      <c r="L69" s="1">
        <v>77041</v>
      </c>
      <c r="M69" s="1" t="s">
        <v>58</v>
      </c>
      <c r="N69" s="1" t="s">
        <v>403</v>
      </c>
      <c r="O69" s="1" t="s">
        <v>111</v>
      </c>
      <c r="P69" s="1" t="s">
        <v>65</v>
      </c>
      <c r="Q69" s="1" t="s">
        <v>404</v>
      </c>
      <c r="R69" s="1">
        <v>27.24</v>
      </c>
      <c r="S69" s="1">
        <v>3</v>
      </c>
      <c r="T69" s="1">
        <v>0.2</v>
      </c>
      <c r="U69" s="1">
        <v>2.7240000000000002</v>
      </c>
      <c r="V69" s="10">
        <f t="shared" si="3"/>
        <v>2.7240000000000002</v>
      </c>
      <c r="W69" s="10">
        <f t="shared" si="4"/>
        <v>21.791999999999998</v>
      </c>
      <c r="X69" s="10">
        <f t="shared" si="5"/>
        <v>0.90800000000000003</v>
      </c>
    </row>
    <row r="70" spans="1:24" x14ac:dyDescent="0.3">
      <c r="A70" s="1">
        <v>69</v>
      </c>
      <c r="B70" s="1" t="s">
        <v>481</v>
      </c>
      <c r="C70" s="2">
        <v>42897</v>
      </c>
      <c r="D70" s="2">
        <v>43080</v>
      </c>
      <c r="E70" s="1" t="s">
        <v>113</v>
      </c>
      <c r="F70" s="1" t="s">
        <v>482</v>
      </c>
      <c r="G70" s="1" t="s">
        <v>483</v>
      </c>
      <c r="H70" s="1" t="s">
        <v>148</v>
      </c>
      <c r="I70" s="1" t="s">
        <v>98</v>
      </c>
      <c r="J70" s="1" t="s">
        <v>484</v>
      </c>
      <c r="K70" s="1" t="s">
        <v>485</v>
      </c>
      <c r="L70" s="1">
        <v>97206</v>
      </c>
      <c r="M70" s="1" t="s">
        <v>57</v>
      </c>
      <c r="N70" s="1" t="s">
        <v>486</v>
      </c>
      <c r="O70" s="1" t="s">
        <v>111</v>
      </c>
      <c r="P70" s="1" t="s">
        <v>69</v>
      </c>
      <c r="Q70" s="1" t="s">
        <v>487</v>
      </c>
      <c r="R70" s="1">
        <v>5.6820000000000004</v>
      </c>
      <c r="S70" s="1">
        <v>1</v>
      </c>
      <c r="T70" s="1">
        <v>0.7</v>
      </c>
      <c r="U70" s="1">
        <v>-3.7879999999999998</v>
      </c>
      <c r="V70" s="10">
        <f t="shared" si="3"/>
        <v>3.7879999999999998</v>
      </c>
      <c r="W70" s="10">
        <f t="shared" si="4"/>
        <v>1.7046000000000006</v>
      </c>
      <c r="X70" s="10">
        <f t="shared" si="5"/>
        <v>3.7879999999999998</v>
      </c>
    </row>
    <row r="71" spans="1:24" x14ac:dyDescent="0.3">
      <c r="A71" s="1">
        <v>70</v>
      </c>
      <c r="B71" s="1" t="s">
        <v>622</v>
      </c>
      <c r="C71" s="2">
        <v>42866</v>
      </c>
      <c r="D71" s="2">
        <v>43080</v>
      </c>
      <c r="E71" s="1" t="s">
        <v>113</v>
      </c>
      <c r="F71" s="1" t="s">
        <v>623</v>
      </c>
      <c r="G71" s="1" t="s">
        <v>624</v>
      </c>
      <c r="H71" s="1" t="s">
        <v>97</v>
      </c>
      <c r="I71" s="1" t="s">
        <v>98</v>
      </c>
      <c r="J71" s="1" t="s">
        <v>625</v>
      </c>
      <c r="K71" s="1" t="s">
        <v>359</v>
      </c>
      <c r="L71" s="1">
        <v>85023</v>
      </c>
      <c r="M71" s="1" t="s">
        <v>57</v>
      </c>
      <c r="N71" s="1" t="s">
        <v>626</v>
      </c>
      <c r="O71" s="1" t="s">
        <v>111</v>
      </c>
      <c r="P71" s="1" t="s">
        <v>69</v>
      </c>
      <c r="Q71" s="1" t="s">
        <v>627</v>
      </c>
      <c r="R71" s="1">
        <v>2.3879999999999999</v>
      </c>
      <c r="S71" s="1">
        <v>2</v>
      </c>
      <c r="T71" s="1">
        <v>0.7</v>
      </c>
      <c r="U71" s="1">
        <v>-1.8308</v>
      </c>
      <c r="V71" s="10">
        <f t="shared" si="3"/>
        <v>1.8308</v>
      </c>
      <c r="W71" s="10">
        <f t="shared" si="4"/>
        <v>0.71640000000000015</v>
      </c>
      <c r="X71" s="10">
        <f t="shared" si="5"/>
        <v>0.91539999999999999</v>
      </c>
    </row>
    <row r="72" spans="1:24" x14ac:dyDescent="0.3">
      <c r="A72" s="1">
        <v>71</v>
      </c>
      <c r="B72" s="1" t="s">
        <v>622</v>
      </c>
      <c r="C72" s="2">
        <v>42866</v>
      </c>
      <c r="D72" s="2">
        <v>43080</v>
      </c>
      <c r="E72" s="1" t="s">
        <v>113</v>
      </c>
      <c r="F72" s="1" t="s">
        <v>623</v>
      </c>
      <c r="G72" s="1" t="s">
        <v>624</v>
      </c>
      <c r="H72" s="1" t="s">
        <v>97</v>
      </c>
      <c r="I72" s="1" t="s">
        <v>98</v>
      </c>
      <c r="J72" s="1" t="s">
        <v>625</v>
      </c>
      <c r="K72" s="1" t="s">
        <v>359</v>
      </c>
      <c r="L72" s="1">
        <v>85023</v>
      </c>
      <c r="M72" s="1" t="s">
        <v>57</v>
      </c>
      <c r="N72" s="1" t="s">
        <v>628</v>
      </c>
      <c r="O72" s="1" t="s">
        <v>111</v>
      </c>
      <c r="P72" s="1" t="s">
        <v>65</v>
      </c>
      <c r="Q72" s="1" t="s">
        <v>629</v>
      </c>
      <c r="R72" s="1">
        <v>243.99199999999999</v>
      </c>
      <c r="S72" s="1">
        <v>7</v>
      </c>
      <c r="T72" s="1">
        <v>0.2</v>
      </c>
      <c r="U72" s="1">
        <v>30.498999999999999</v>
      </c>
      <c r="V72" s="10">
        <f t="shared" si="3"/>
        <v>30.498999999999999</v>
      </c>
      <c r="W72" s="10">
        <f t="shared" si="4"/>
        <v>195.1936</v>
      </c>
      <c r="X72" s="10">
        <f t="shared" si="5"/>
        <v>4.3570000000000002</v>
      </c>
    </row>
    <row r="73" spans="1:24" x14ac:dyDescent="0.3">
      <c r="A73" s="1">
        <v>72</v>
      </c>
      <c r="B73" s="1" t="s">
        <v>261</v>
      </c>
      <c r="C73" s="2">
        <v>42677</v>
      </c>
      <c r="D73" s="1" t="s">
        <v>262</v>
      </c>
      <c r="E73" s="1" t="s">
        <v>217</v>
      </c>
      <c r="F73" s="1" t="s">
        <v>263</v>
      </c>
      <c r="G73" s="1" t="s">
        <v>264</v>
      </c>
      <c r="H73" s="1" t="s">
        <v>107</v>
      </c>
      <c r="I73" s="1" t="s">
        <v>98</v>
      </c>
      <c r="J73" s="1" t="s">
        <v>265</v>
      </c>
      <c r="K73" s="1" t="s">
        <v>266</v>
      </c>
      <c r="L73" s="1">
        <v>55122</v>
      </c>
      <c r="M73" s="1" t="s">
        <v>58</v>
      </c>
      <c r="N73" s="1" t="s">
        <v>267</v>
      </c>
      <c r="O73" s="1" t="s">
        <v>127</v>
      </c>
      <c r="P73" s="1" t="s">
        <v>72</v>
      </c>
      <c r="Q73" s="1" t="s">
        <v>268</v>
      </c>
      <c r="R73" s="1">
        <v>45.98</v>
      </c>
      <c r="S73" s="1">
        <v>2</v>
      </c>
      <c r="T73" s="1">
        <v>0</v>
      </c>
      <c r="U73" s="1">
        <v>19.7714</v>
      </c>
      <c r="V73" s="10">
        <f t="shared" si="3"/>
        <v>19.7714</v>
      </c>
      <c r="W73" s="10">
        <f t="shared" si="4"/>
        <v>45.98</v>
      </c>
      <c r="X73" s="10">
        <f t="shared" si="5"/>
        <v>9.8856999999999999</v>
      </c>
    </row>
    <row r="74" spans="1:24" x14ac:dyDescent="0.3">
      <c r="A74" s="1">
        <v>73</v>
      </c>
      <c r="B74" s="1" t="s">
        <v>261</v>
      </c>
      <c r="C74" s="2">
        <v>42677</v>
      </c>
      <c r="D74" s="1" t="s">
        <v>262</v>
      </c>
      <c r="E74" s="1" t="s">
        <v>217</v>
      </c>
      <c r="F74" s="1" t="s">
        <v>263</v>
      </c>
      <c r="G74" s="1" t="s">
        <v>264</v>
      </c>
      <c r="H74" s="1" t="s">
        <v>107</v>
      </c>
      <c r="I74" s="1" t="s">
        <v>98</v>
      </c>
      <c r="J74" s="1" t="s">
        <v>265</v>
      </c>
      <c r="K74" s="1" t="s">
        <v>266</v>
      </c>
      <c r="L74" s="1">
        <v>55122</v>
      </c>
      <c r="M74" s="1" t="s">
        <v>58</v>
      </c>
      <c r="N74" s="1" t="s">
        <v>269</v>
      </c>
      <c r="O74" s="1" t="s">
        <v>111</v>
      </c>
      <c r="P74" s="1" t="s">
        <v>69</v>
      </c>
      <c r="Q74" s="1" t="s">
        <v>270</v>
      </c>
      <c r="R74" s="1">
        <v>17.46</v>
      </c>
      <c r="S74" s="1">
        <v>2</v>
      </c>
      <c r="T74" s="1">
        <v>0</v>
      </c>
      <c r="U74" s="1">
        <v>8.2062000000000008</v>
      </c>
      <c r="V74" s="10">
        <f t="shared" si="3"/>
        <v>8.2062000000000008</v>
      </c>
      <c r="W74" s="10">
        <f t="shared" si="4"/>
        <v>17.46</v>
      </c>
      <c r="X74" s="10">
        <f t="shared" si="5"/>
        <v>4.1031000000000004</v>
      </c>
    </row>
    <row r="75" spans="1:24" x14ac:dyDescent="0.3">
      <c r="A75" s="1">
        <v>74</v>
      </c>
      <c r="B75" s="1" t="s">
        <v>906</v>
      </c>
      <c r="C75" s="2">
        <v>42893</v>
      </c>
      <c r="D75" s="1" t="s">
        <v>907</v>
      </c>
      <c r="E75" s="1" t="s">
        <v>113</v>
      </c>
      <c r="F75" s="1" t="s">
        <v>908</v>
      </c>
      <c r="G75" s="1" t="s">
        <v>909</v>
      </c>
      <c r="H75" s="1" t="s">
        <v>107</v>
      </c>
      <c r="I75" s="1" t="s">
        <v>98</v>
      </c>
      <c r="J75" s="1" t="s">
        <v>181</v>
      </c>
      <c r="K75" s="1" t="s">
        <v>182</v>
      </c>
      <c r="L75" s="1">
        <v>19120</v>
      </c>
      <c r="M75" s="1" t="s">
        <v>59</v>
      </c>
      <c r="N75" s="1" t="s">
        <v>910</v>
      </c>
      <c r="O75" s="1" t="s">
        <v>111</v>
      </c>
      <c r="P75" s="1" t="s">
        <v>69</v>
      </c>
      <c r="Q75" s="1" t="s">
        <v>911</v>
      </c>
      <c r="R75" s="1">
        <v>2.9460000000000002</v>
      </c>
      <c r="S75" s="1">
        <v>2</v>
      </c>
      <c r="T75" s="1">
        <v>0.7</v>
      </c>
      <c r="U75" s="1">
        <v>-2.2585999999999999</v>
      </c>
      <c r="V75" s="10">
        <f t="shared" si="3"/>
        <v>2.2585999999999999</v>
      </c>
      <c r="W75" s="10">
        <f t="shared" si="4"/>
        <v>0.88380000000000036</v>
      </c>
      <c r="X75" s="10">
        <f t="shared" si="5"/>
        <v>1.1293</v>
      </c>
    </row>
    <row r="76" spans="1:24" x14ac:dyDescent="0.3">
      <c r="A76" s="1">
        <v>75</v>
      </c>
      <c r="B76" s="1" t="s">
        <v>906</v>
      </c>
      <c r="C76" s="2">
        <v>42893</v>
      </c>
      <c r="D76" s="1" t="s">
        <v>907</v>
      </c>
      <c r="E76" s="1" t="s">
        <v>113</v>
      </c>
      <c r="F76" s="1" t="s">
        <v>908</v>
      </c>
      <c r="G76" s="1" t="s">
        <v>909</v>
      </c>
      <c r="H76" s="1" t="s">
        <v>107</v>
      </c>
      <c r="I76" s="1" t="s">
        <v>98</v>
      </c>
      <c r="J76" s="1" t="s">
        <v>181</v>
      </c>
      <c r="K76" s="1" t="s">
        <v>182</v>
      </c>
      <c r="L76" s="1">
        <v>19120</v>
      </c>
      <c r="M76" s="1" t="s">
        <v>59</v>
      </c>
      <c r="N76" s="1" t="s">
        <v>912</v>
      </c>
      <c r="O76" s="1" t="s">
        <v>111</v>
      </c>
      <c r="P76" s="1" t="s">
        <v>71</v>
      </c>
      <c r="Q76" s="1" t="s">
        <v>913</v>
      </c>
      <c r="R76" s="1">
        <v>16.056000000000001</v>
      </c>
      <c r="S76" s="1">
        <v>3</v>
      </c>
      <c r="T76" s="1">
        <v>0.2</v>
      </c>
      <c r="U76" s="1">
        <v>5.8202999999999996</v>
      </c>
      <c r="V76" s="10">
        <f t="shared" si="3"/>
        <v>5.8202999999999996</v>
      </c>
      <c r="W76" s="10">
        <f t="shared" si="4"/>
        <v>12.844800000000001</v>
      </c>
      <c r="X76" s="10">
        <f t="shared" si="5"/>
        <v>1.9400999999999999</v>
      </c>
    </row>
    <row r="77" spans="1:24" x14ac:dyDescent="0.3">
      <c r="A77" s="1">
        <v>76</v>
      </c>
      <c r="B77" s="1" t="s">
        <v>899</v>
      </c>
      <c r="C77" s="2">
        <v>42897</v>
      </c>
      <c r="D77" s="1" t="s">
        <v>434</v>
      </c>
      <c r="E77" s="1" t="s">
        <v>113</v>
      </c>
      <c r="F77" s="1" t="s">
        <v>900</v>
      </c>
      <c r="G77" s="1" t="s">
        <v>901</v>
      </c>
      <c r="H77" s="1" t="s">
        <v>148</v>
      </c>
      <c r="I77" s="1" t="s">
        <v>98</v>
      </c>
      <c r="J77" s="1" t="s">
        <v>902</v>
      </c>
      <c r="K77" s="1" t="s">
        <v>903</v>
      </c>
      <c r="L77" s="1">
        <v>7090</v>
      </c>
      <c r="M77" s="1" t="s">
        <v>59</v>
      </c>
      <c r="N77" s="1" t="s">
        <v>904</v>
      </c>
      <c r="O77" s="1" t="s">
        <v>111</v>
      </c>
      <c r="P77" s="1" t="s">
        <v>65</v>
      </c>
      <c r="Q77" s="1" t="s">
        <v>905</v>
      </c>
      <c r="R77" s="1">
        <v>46.26</v>
      </c>
      <c r="S77" s="1">
        <v>3</v>
      </c>
      <c r="T77" s="1">
        <v>0</v>
      </c>
      <c r="U77" s="1">
        <v>12.0276</v>
      </c>
      <c r="V77" s="10">
        <f t="shared" si="3"/>
        <v>12.0276</v>
      </c>
      <c r="W77" s="10">
        <f t="shared" si="4"/>
        <v>46.26</v>
      </c>
      <c r="X77" s="10">
        <f t="shared" si="5"/>
        <v>4.0091999999999999</v>
      </c>
    </row>
    <row r="78" spans="1:24" x14ac:dyDescent="0.3">
      <c r="A78" s="1">
        <v>77</v>
      </c>
      <c r="B78" s="1" t="s">
        <v>17</v>
      </c>
      <c r="C78" s="2">
        <v>42625</v>
      </c>
      <c r="D78" s="1" t="s">
        <v>34</v>
      </c>
      <c r="E78" s="1" t="s">
        <v>113</v>
      </c>
      <c r="F78" s="1" t="s">
        <v>173</v>
      </c>
      <c r="G78" s="1" t="s">
        <v>50</v>
      </c>
      <c r="H78" s="1" t="s">
        <v>107</v>
      </c>
      <c r="I78" s="1" t="s">
        <v>98</v>
      </c>
      <c r="J78" s="1" t="s">
        <v>174</v>
      </c>
      <c r="K78" s="1" t="s">
        <v>175</v>
      </c>
      <c r="L78" s="1">
        <v>68025</v>
      </c>
      <c r="M78" s="1" t="s">
        <v>58</v>
      </c>
      <c r="N78" s="1" t="s">
        <v>176</v>
      </c>
      <c r="O78" s="1" t="s">
        <v>111</v>
      </c>
      <c r="P78" s="1" t="s">
        <v>67</v>
      </c>
      <c r="Q78" s="1" t="s">
        <v>177</v>
      </c>
      <c r="R78" s="1">
        <v>19.46</v>
      </c>
      <c r="S78" s="1">
        <v>7</v>
      </c>
      <c r="T78" s="1">
        <v>0</v>
      </c>
      <c r="U78" s="1">
        <v>5.0595999999999997</v>
      </c>
      <c r="V78" s="10">
        <f t="shared" si="3"/>
        <v>5.0595999999999997</v>
      </c>
      <c r="W78" s="10">
        <f t="shared" si="4"/>
        <v>19.46</v>
      </c>
      <c r="X78" s="10">
        <f t="shared" si="5"/>
        <v>0.7228</v>
      </c>
    </row>
    <row r="79" spans="1:24" x14ac:dyDescent="0.3">
      <c r="A79" s="1">
        <v>78</v>
      </c>
      <c r="B79" s="1" t="s">
        <v>17</v>
      </c>
      <c r="C79" s="2">
        <v>42625</v>
      </c>
      <c r="D79" s="1" t="s">
        <v>34</v>
      </c>
      <c r="E79" s="1" t="s">
        <v>113</v>
      </c>
      <c r="F79" s="1" t="s">
        <v>173</v>
      </c>
      <c r="G79" s="1" t="s">
        <v>50</v>
      </c>
      <c r="H79" s="1" t="s">
        <v>107</v>
      </c>
      <c r="I79" s="1" t="s">
        <v>98</v>
      </c>
      <c r="J79" s="1" t="s">
        <v>174</v>
      </c>
      <c r="K79" s="1" t="s">
        <v>175</v>
      </c>
      <c r="L79" s="1">
        <v>68025</v>
      </c>
      <c r="M79" s="1" t="s">
        <v>58</v>
      </c>
      <c r="N79" s="1" t="s">
        <v>178</v>
      </c>
      <c r="O79" s="1" t="s">
        <v>111</v>
      </c>
      <c r="P79" s="1" t="s">
        <v>70</v>
      </c>
      <c r="Q79" s="1" t="s">
        <v>179</v>
      </c>
      <c r="R79" s="1">
        <v>60.34</v>
      </c>
      <c r="S79" s="1">
        <v>7</v>
      </c>
      <c r="T79" s="1">
        <v>0</v>
      </c>
      <c r="U79" s="1">
        <v>15.6884</v>
      </c>
      <c r="V79" s="10">
        <f t="shared" si="3"/>
        <v>15.6884</v>
      </c>
      <c r="W79" s="10">
        <f t="shared" si="4"/>
        <v>60.34</v>
      </c>
      <c r="X79" s="10">
        <f t="shared" si="5"/>
        <v>2.2412000000000001</v>
      </c>
    </row>
    <row r="80" spans="1:24" x14ac:dyDescent="0.3">
      <c r="A80" s="1">
        <v>79</v>
      </c>
      <c r="B80" s="1" t="s">
        <v>6</v>
      </c>
      <c r="C80" s="2">
        <v>41888</v>
      </c>
      <c r="D80" s="1" t="s">
        <v>29</v>
      </c>
      <c r="E80" s="1" t="s">
        <v>113</v>
      </c>
      <c r="F80" s="1" t="s">
        <v>121</v>
      </c>
      <c r="G80" s="1" t="s">
        <v>43</v>
      </c>
      <c r="H80" s="1" t="s">
        <v>97</v>
      </c>
      <c r="I80" s="1" t="s">
        <v>98</v>
      </c>
      <c r="J80" s="1" t="s">
        <v>108</v>
      </c>
      <c r="K80" s="1" t="s">
        <v>109</v>
      </c>
      <c r="L80" s="1">
        <v>90032</v>
      </c>
      <c r="M80" s="1" t="s">
        <v>57</v>
      </c>
      <c r="N80" s="1" t="s">
        <v>122</v>
      </c>
      <c r="O80" s="1" t="s">
        <v>102</v>
      </c>
      <c r="P80" s="1" t="s">
        <v>66</v>
      </c>
      <c r="Q80" s="1" t="s">
        <v>123</v>
      </c>
      <c r="R80" s="1">
        <v>48.86</v>
      </c>
      <c r="S80" s="1">
        <v>7</v>
      </c>
      <c r="T80" s="1">
        <v>0</v>
      </c>
      <c r="U80" s="1">
        <v>14.1694</v>
      </c>
      <c r="V80" s="10">
        <f t="shared" si="3"/>
        <v>14.1694</v>
      </c>
      <c r="W80" s="10">
        <f t="shared" si="4"/>
        <v>48.86</v>
      </c>
      <c r="X80" s="10">
        <f t="shared" si="5"/>
        <v>2.0242</v>
      </c>
    </row>
    <row r="81" spans="1:24" x14ac:dyDescent="0.3">
      <c r="A81" s="1">
        <v>80</v>
      </c>
      <c r="B81" s="1" t="s">
        <v>6</v>
      </c>
      <c r="C81" s="2">
        <v>41888</v>
      </c>
      <c r="D81" s="1" t="s">
        <v>29</v>
      </c>
      <c r="E81" s="1" t="s">
        <v>113</v>
      </c>
      <c r="F81" s="1" t="s">
        <v>121</v>
      </c>
      <c r="G81" s="1" t="s">
        <v>43</v>
      </c>
      <c r="H81" s="1" t="s">
        <v>97</v>
      </c>
      <c r="I81" s="1" t="s">
        <v>98</v>
      </c>
      <c r="J81" s="1" t="s">
        <v>108</v>
      </c>
      <c r="K81" s="1" t="s">
        <v>109</v>
      </c>
      <c r="L81" s="1">
        <v>90032</v>
      </c>
      <c r="M81" s="1" t="s">
        <v>57</v>
      </c>
      <c r="N81" s="1" t="s">
        <v>124</v>
      </c>
      <c r="O81" s="1" t="s">
        <v>111</v>
      </c>
      <c r="P81" s="1" t="s">
        <v>67</v>
      </c>
      <c r="Q81" s="1" t="s">
        <v>125</v>
      </c>
      <c r="R81" s="1">
        <v>7.28</v>
      </c>
      <c r="S81" s="1">
        <v>4</v>
      </c>
      <c r="T81" s="1">
        <v>0</v>
      </c>
      <c r="U81" s="1">
        <v>1.9656</v>
      </c>
      <c r="V81" s="10">
        <f t="shared" si="3"/>
        <v>1.9656</v>
      </c>
      <c r="W81" s="10">
        <f t="shared" si="4"/>
        <v>7.28</v>
      </c>
      <c r="X81" s="10">
        <f t="shared" si="5"/>
        <v>0.4914</v>
      </c>
    </row>
    <row r="82" spans="1:24" x14ac:dyDescent="0.3">
      <c r="A82" s="1">
        <v>81</v>
      </c>
      <c r="B82" s="1" t="s">
        <v>6</v>
      </c>
      <c r="C82" s="2">
        <v>41888</v>
      </c>
      <c r="D82" s="1" t="s">
        <v>29</v>
      </c>
      <c r="E82" s="1" t="s">
        <v>113</v>
      </c>
      <c r="F82" s="1" t="s">
        <v>121</v>
      </c>
      <c r="G82" s="1" t="s">
        <v>43</v>
      </c>
      <c r="H82" s="1" t="s">
        <v>97</v>
      </c>
      <c r="I82" s="1" t="s">
        <v>98</v>
      </c>
      <c r="J82" s="1" t="s">
        <v>108</v>
      </c>
      <c r="K82" s="1" t="s">
        <v>109</v>
      </c>
      <c r="L82" s="1">
        <v>90032</v>
      </c>
      <c r="M82" s="1" t="s">
        <v>57</v>
      </c>
      <c r="N82" s="1" t="s">
        <v>126</v>
      </c>
      <c r="O82" s="1" t="s">
        <v>127</v>
      </c>
      <c r="P82" s="1" t="s">
        <v>68</v>
      </c>
      <c r="Q82" s="1" t="s">
        <v>128</v>
      </c>
      <c r="R82" s="1">
        <v>907.15200000000004</v>
      </c>
      <c r="S82" s="1">
        <v>6</v>
      </c>
      <c r="T82" s="1">
        <v>0.2</v>
      </c>
      <c r="U82" s="1">
        <v>90.715199999999996</v>
      </c>
      <c r="V82" s="10">
        <f t="shared" si="3"/>
        <v>90.715199999999996</v>
      </c>
      <c r="W82" s="10">
        <f t="shared" si="4"/>
        <v>725.72160000000008</v>
      </c>
      <c r="X82" s="10">
        <f t="shared" si="5"/>
        <v>15.119199999999999</v>
      </c>
    </row>
    <row r="83" spans="1:24" x14ac:dyDescent="0.3">
      <c r="A83" s="1">
        <v>82</v>
      </c>
      <c r="B83" s="1" t="s">
        <v>6</v>
      </c>
      <c r="C83" s="2">
        <v>41888</v>
      </c>
      <c r="D83" s="1" t="s">
        <v>29</v>
      </c>
      <c r="E83" s="1" t="s">
        <v>113</v>
      </c>
      <c r="F83" s="1" t="s">
        <v>121</v>
      </c>
      <c r="G83" s="1" t="s">
        <v>43</v>
      </c>
      <c r="H83" s="1" t="s">
        <v>97</v>
      </c>
      <c r="I83" s="1" t="s">
        <v>98</v>
      </c>
      <c r="J83" s="1" t="s">
        <v>108</v>
      </c>
      <c r="K83" s="1" t="s">
        <v>109</v>
      </c>
      <c r="L83" s="1">
        <v>90032</v>
      </c>
      <c r="M83" s="1" t="s">
        <v>57</v>
      </c>
      <c r="N83" s="1" t="s">
        <v>129</v>
      </c>
      <c r="O83" s="1" t="s">
        <v>111</v>
      </c>
      <c r="P83" s="1" t="s">
        <v>69</v>
      </c>
      <c r="Q83" s="1" t="s">
        <v>130</v>
      </c>
      <c r="R83" s="1">
        <v>18.504000000000001</v>
      </c>
      <c r="S83" s="1">
        <v>3</v>
      </c>
      <c r="T83" s="1">
        <v>0.2</v>
      </c>
      <c r="U83" s="1">
        <v>5.7824999999999998</v>
      </c>
      <c r="V83" s="10">
        <f t="shared" si="3"/>
        <v>5.7824999999999998</v>
      </c>
      <c r="W83" s="10">
        <f t="shared" si="4"/>
        <v>14.8032</v>
      </c>
      <c r="X83" s="10">
        <f t="shared" si="5"/>
        <v>1.9275</v>
      </c>
    </row>
    <row r="84" spans="1:24" x14ac:dyDescent="0.3">
      <c r="A84" s="1">
        <v>83</v>
      </c>
      <c r="B84" s="1" t="s">
        <v>6</v>
      </c>
      <c r="C84" s="2">
        <v>41888</v>
      </c>
      <c r="D84" s="1" t="s">
        <v>29</v>
      </c>
      <c r="E84" s="1" t="s">
        <v>113</v>
      </c>
      <c r="F84" s="1" t="s">
        <v>121</v>
      </c>
      <c r="G84" s="1" t="s">
        <v>43</v>
      </c>
      <c r="H84" s="1" t="s">
        <v>97</v>
      </c>
      <c r="I84" s="1" t="s">
        <v>98</v>
      </c>
      <c r="J84" s="1" t="s">
        <v>108</v>
      </c>
      <c r="K84" s="1" t="s">
        <v>109</v>
      </c>
      <c r="L84" s="1">
        <v>90032</v>
      </c>
      <c r="M84" s="1" t="s">
        <v>57</v>
      </c>
      <c r="N84" s="1" t="s">
        <v>131</v>
      </c>
      <c r="O84" s="1" t="s">
        <v>111</v>
      </c>
      <c r="P84" s="1" t="s">
        <v>70</v>
      </c>
      <c r="Q84" s="1" t="s">
        <v>132</v>
      </c>
      <c r="R84" s="1">
        <v>114.9</v>
      </c>
      <c r="S84" s="1">
        <v>5</v>
      </c>
      <c r="T84" s="1">
        <v>0</v>
      </c>
      <c r="U84" s="1">
        <v>34.47</v>
      </c>
      <c r="V84" s="10">
        <f t="shared" si="3"/>
        <v>34.47</v>
      </c>
      <c r="W84" s="10">
        <f t="shared" si="4"/>
        <v>114.9</v>
      </c>
      <c r="X84" s="10">
        <f t="shared" si="5"/>
        <v>6.8940000000000001</v>
      </c>
    </row>
    <row r="85" spans="1:24" x14ac:dyDescent="0.3">
      <c r="A85" s="1">
        <v>84</v>
      </c>
      <c r="B85" s="1" t="s">
        <v>6</v>
      </c>
      <c r="C85" s="2">
        <v>41888</v>
      </c>
      <c r="D85" s="1" t="s">
        <v>29</v>
      </c>
      <c r="E85" s="1" t="s">
        <v>113</v>
      </c>
      <c r="F85" s="1" t="s">
        <v>121</v>
      </c>
      <c r="G85" s="1" t="s">
        <v>43</v>
      </c>
      <c r="H85" s="1" t="s">
        <v>97</v>
      </c>
      <c r="I85" s="1" t="s">
        <v>98</v>
      </c>
      <c r="J85" s="1" t="s">
        <v>108</v>
      </c>
      <c r="K85" s="1" t="s">
        <v>109</v>
      </c>
      <c r="L85" s="1">
        <v>90032</v>
      </c>
      <c r="M85" s="1" t="s">
        <v>57</v>
      </c>
      <c r="N85" s="1" t="s">
        <v>133</v>
      </c>
      <c r="O85" s="1" t="s">
        <v>102</v>
      </c>
      <c r="P85" s="1" t="s">
        <v>64</v>
      </c>
      <c r="Q85" s="1" t="s">
        <v>134</v>
      </c>
      <c r="R85" s="1">
        <v>1706.184</v>
      </c>
      <c r="S85" s="1">
        <v>9</v>
      </c>
      <c r="T85" s="1">
        <v>0.2</v>
      </c>
      <c r="U85" s="1">
        <v>85.309200000000004</v>
      </c>
      <c r="V85" s="10">
        <f t="shared" si="3"/>
        <v>85.309200000000004</v>
      </c>
      <c r="W85" s="10">
        <f t="shared" si="4"/>
        <v>1364.9472000000001</v>
      </c>
      <c r="X85" s="10">
        <f t="shared" si="5"/>
        <v>9.4787999999999997</v>
      </c>
    </row>
    <row r="86" spans="1:24" x14ac:dyDescent="0.3">
      <c r="A86" s="1">
        <v>85</v>
      </c>
      <c r="B86" s="1" t="s">
        <v>6</v>
      </c>
      <c r="C86" s="2">
        <v>41888</v>
      </c>
      <c r="D86" s="1" t="s">
        <v>29</v>
      </c>
      <c r="E86" s="1" t="s">
        <v>113</v>
      </c>
      <c r="F86" s="1" t="s">
        <v>121</v>
      </c>
      <c r="G86" s="1" t="s">
        <v>43</v>
      </c>
      <c r="H86" s="1" t="s">
        <v>97</v>
      </c>
      <c r="I86" s="1" t="s">
        <v>98</v>
      </c>
      <c r="J86" s="1" t="s">
        <v>108</v>
      </c>
      <c r="K86" s="1" t="s">
        <v>109</v>
      </c>
      <c r="L86" s="1">
        <v>90032</v>
      </c>
      <c r="M86" s="1" t="s">
        <v>57</v>
      </c>
      <c r="N86" s="1" t="s">
        <v>135</v>
      </c>
      <c r="O86" s="1" t="s">
        <v>127</v>
      </c>
      <c r="P86" s="1" t="s">
        <v>68</v>
      </c>
      <c r="Q86" s="1" t="s">
        <v>136</v>
      </c>
      <c r="R86" s="1">
        <v>911.42399999999998</v>
      </c>
      <c r="S86" s="1">
        <v>4</v>
      </c>
      <c r="T86" s="1">
        <v>0.2</v>
      </c>
      <c r="U86" s="1">
        <v>68.356800000000007</v>
      </c>
      <c r="V86" s="10">
        <f t="shared" si="3"/>
        <v>68.356800000000007</v>
      </c>
      <c r="W86" s="10">
        <f t="shared" si="4"/>
        <v>729.13919999999996</v>
      </c>
      <c r="X86" s="10">
        <f t="shared" si="5"/>
        <v>17.089200000000002</v>
      </c>
    </row>
    <row r="87" spans="1:24" x14ac:dyDescent="0.3">
      <c r="A87" s="1">
        <v>86</v>
      </c>
      <c r="B87" s="1" t="s">
        <v>872</v>
      </c>
      <c r="C87" s="2">
        <v>42348</v>
      </c>
      <c r="D87" s="1" t="s">
        <v>873</v>
      </c>
      <c r="E87" s="1" t="s">
        <v>217</v>
      </c>
      <c r="F87" s="1" t="s">
        <v>874</v>
      </c>
      <c r="G87" s="1" t="s">
        <v>875</v>
      </c>
      <c r="H87" s="1" t="s">
        <v>148</v>
      </c>
      <c r="I87" s="1" t="s">
        <v>98</v>
      </c>
      <c r="J87" s="1" t="s">
        <v>310</v>
      </c>
      <c r="K87" s="1" t="s">
        <v>311</v>
      </c>
      <c r="L87" s="1">
        <v>10035</v>
      </c>
      <c r="M87" s="1" t="s">
        <v>59</v>
      </c>
      <c r="N87" s="1" t="s">
        <v>876</v>
      </c>
      <c r="O87" s="1" t="s">
        <v>102</v>
      </c>
      <c r="P87" s="1" t="s">
        <v>61</v>
      </c>
      <c r="Q87" s="1" t="s">
        <v>877</v>
      </c>
      <c r="R87" s="1">
        <v>899.13599999999997</v>
      </c>
      <c r="S87" s="1">
        <v>4</v>
      </c>
      <c r="T87" s="1">
        <v>0.2</v>
      </c>
      <c r="U87" s="1">
        <v>112.392</v>
      </c>
      <c r="V87" s="10">
        <f t="shared" si="3"/>
        <v>112.392</v>
      </c>
      <c r="W87" s="10">
        <f t="shared" si="4"/>
        <v>719.30880000000002</v>
      </c>
      <c r="X87" s="10">
        <f t="shared" si="5"/>
        <v>28.097999999999999</v>
      </c>
    </row>
    <row r="88" spans="1:24" x14ac:dyDescent="0.3">
      <c r="A88" s="1">
        <v>87</v>
      </c>
      <c r="B88" s="1" t="s">
        <v>872</v>
      </c>
      <c r="C88" s="2">
        <v>42348</v>
      </c>
      <c r="D88" s="1" t="s">
        <v>873</v>
      </c>
      <c r="E88" s="1" t="s">
        <v>217</v>
      </c>
      <c r="F88" s="1" t="s">
        <v>874</v>
      </c>
      <c r="G88" s="1" t="s">
        <v>875</v>
      </c>
      <c r="H88" s="1" t="s">
        <v>148</v>
      </c>
      <c r="I88" s="1" t="s">
        <v>98</v>
      </c>
      <c r="J88" s="1" t="s">
        <v>310</v>
      </c>
      <c r="K88" s="1" t="s">
        <v>311</v>
      </c>
      <c r="L88" s="1">
        <v>10035</v>
      </c>
      <c r="M88" s="1" t="s">
        <v>59</v>
      </c>
      <c r="N88" s="1" t="s">
        <v>878</v>
      </c>
      <c r="O88" s="1" t="s">
        <v>127</v>
      </c>
      <c r="P88" s="1" t="s">
        <v>68</v>
      </c>
      <c r="Q88" s="1" t="s">
        <v>879</v>
      </c>
      <c r="R88" s="1">
        <v>71.760000000000005</v>
      </c>
      <c r="S88" s="1">
        <v>6</v>
      </c>
      <c r="T88" s="1">
        <v>0</v>
      </c>
      <c r="U88" s="1">
        <v>20.0928</v>
      </c>
      <c r="V88" s="10">
        <f t="shared" si="3"/>
        <v>20.0928</v>
      </c>
      <c r="W88" s="10">
        <f t="shared" si="4"/>
        <v>71.760000000000005</v>
      </c>
      <c r="X88" s="10">
        <f t="shared" si="5"/>
        <v>3.3488000000000002</v>
      </c>
    </row>
    <row r="89" spans="1:24" x14ac:dyDescent="0.3">
      <c r="A89" s="1">
        <v>88</v>
      </c>
      <c r="B89" s="1" t="s">
        <v>872</v>
      </c>
      <c r="C89" s="2">
        <v>42348</v>
      </c>
      <c r="D89" s="1" t="s">
        <v>873</v>
      </c>
      <c r="E89" s="1" t="s">
        <v>217</v>
      </c>
      <c r="F89" s="1" t="s">
        <v>874</v>
      </c>
      <c r="G89" s="1" t="s">
        <v>875</v>
      </c>
      <c r="H89" s="1" t="s">
        <v>148</v>
      </c>
      <c r="I89" s="1" t="s">
        <v>98</v>
      </c>
      <c r="J89" s="1" t="s">
        <v>310</v>
      </c>
      <c r="K89" s="1" t="s">
        <v>311</v>
      </c>
      <c r="L89" s="1">
        <v>10035</v>
      </c>
      <c r="M89" s="1" t="s">
        <v>59</v>
      </c>
      <c r="N89" s="1" t="s">
        <v>880</v>
      </c>
      <c r="O89" s="1" t="s">
        <v>111</v>
      </c>
      <c r="P89" s="1" t="s">
        <v>71</v>
      </c>
      <c r="Q89" s="1" t="s">
        <v>881</v>
      </c>
      <c r="R89" s="1">
        <v>51.84</v>
      </c>
      <c r="S89" s="1">
        <v>8</v>
      </c>
      <c r="T89" s="1">
        <v>0</v>
      </c>
      <c r="U89" s="1">
        <v>24.883199999999999</v>
      </c>
      <c r="V89" s="10">
        <f t="shared" si="3"/>
        <v>24.883199999999999</v>
      </c>
      <c r="W89" s="10">
        <f t="shared" si="4"/>
        <v>51.84</v>
      </c>
      <c r="X89" s="10">
        <f t="shared" si="5"/>
        <v>3.1103999999999998</v>
      </c>
    </row>
    <row r="90" spans="1:24" x14ac:dyDescent="0.3">
      <c r="A90" s="1">
        <v>89</v>
      </c>
      <c r="B90" s="1" t="s">
        <v>872</v>
      </c>
      <c r="C90" s="2">
        <v>42348</v>
      </c>
      <c r="D90" s="1" t="s">
        <v>873</v>
      </c>
      <c r="E90" s="1" t="s">
        <v>217</v>
      </c>
      <c r="F90" s="1" t="s">
        <v>874</v>
      </c>
      <c r="G90" s="1" t="s">
        <v>875</v>
      </c>
      <c r="H90" s="1" t="s">
        <v>148</v>
      </c>
      <c r="I90" s="1" t="s">
        <v>98</v>
      </c>
      <c r="J90" s="1" t="s">
        <v>310</v>
      </c>
      <c r="K90" s="1" t="s">
        <v>311</v>
      </c>
      <c r="L90" s="1">
        <v>10035</v>
      </c>
      <c r="M90" s="1" t="s">
        <v>59</v>
      </c>
      <c r="N90" s="1" t="s">
        <v>232</v>
      </c>
      <c r="O90" s="1" t="s">
        <v>102</v>
      </c>
      <c r="P90" s="1" t="s">
        <v>61</v>
      </c>
      <c r="Q90" s="1" t="s">
        <v>233</v>
      </c>
      <c r="R90" s="1">
        <v>626.35199999999998</v>
      </c>
      <c r="S90" s="1">
        <v>3</v>
      </c>
      <c r="T90" s="1">
        <v>0.2</v>
      </c>
      <c r="U90" s="1">
        <v>46.976399999999998</v>
      </c>
      <c r="V90" s="10">
        <f t="shared" si="3"/>
        <v>46.976399999999998</v>
      </c>
      <c r="W90" s="10">
        <f t="shared" si="4"/>
        <v>501.08159999999998</v>
      </c>
      <c r="X90" s="10">
        <f t="shared" si="5"/>
        <v>15.658799999999999</v>
      </c>
    </row>
    <row r="91" spans="1:24" x14ac:dyDescent="0.3">
      <c r="A91" s="1">
        <v>90</v>
      </c>
      <c r="B91" s="1" t="s">
        <v>872</v>
      </c>
      <c r="C91" s="2">
        <v>42348</v>
      </c>
      <c r="D91" s="1" t="s">
        <v>873</v>
      </c>
      <c r="E91" s="1" t="s">
        <v>217</v>
      </c>
      <c r="F91" s="1" t="s">
        <v>874</v>
      </c>
      <c r="G91" s="1" t="s">
        <v>875</v>
      </c>
      <c r="H91" s="1" t="s">
        <v>148</v>
      </c>
      <c r="I91" s="1" t="s">
        <v>98</v>
      </c>
      <c r="J91" s="1" t="s">
        <v>310</v>
      </c>
      <c r="K91" s="1" t="s">
        <v>311</v>
      </c>
      <c r="L91" s="1">
        <v>10035</v>
      </c>
      <c r="M91" s="1" t="s">
        <v>59</v>
      </c>
      <c r="N91" s="1" t="s">
        <v>882</v>
      </c>
      <c r="O91" s="1" t="s">
        <v>111</v>
      </c>
      <c r="P91" s="1" t="s">
        <v>67</v>
      </c>
      <c r="Q91" s="1" t="s">
        <v>883</v>
      </c>
      <c r="R91" s="1">
        <v>19.899999999999999</v>
      </c>
      <c r="S91" s="1">
        <v>5</v>
      </c>
      <c r="T91" s="1">
        <v>0</v>
      </c>
      <c r="U91" s="1">
        <v>6.5670000000000002</v>
      </c>
      <c r="V91" s="10">
        <f t="shared" si="3"/>
        <v>6.5670000000000002</v>
      </c>
      <c r="W91" s="10">
        <f t="shared" si="4"/>
        <v>19.899999999999999</v>
      </c>
      <c r="X91" s="10">
        <f t="shared" si="5"/>
        <v>1.3134000000000001</v>
      </c>
    </row>
    <row r="92" spans="1:24" x14ac:dyDescent="0.3">
      <c r="A92" s="1">
        <v>91</v>
      </c>
      <c r="B92" s="1" t="s">
        <v>13</v>
      </c>
      <c r="C92" s="1" t="s">
        <v>14</v>
      </c>
      <c r="D92" s="1" t="s">
        <v>33</v>
      </c>
      <c r="E92" s="1" t="s">
        <v>95</v>
      </c>
      <c r="F92" s="1" t="s">
        <v>160</v>
      </c>
      <c r="G92" s="1" t="s">
        <v>48</v>
      </c>
      <c r="H92" s="1" t="s">
        <v>97</v>
      </c>
      <c r="I92" s="1" t="s">
        <v>98</v>
      </c>
      <c r="J92" s="1" t="s">
        <v>161</v>
      </c>
      <c r="K92" s="1" t="s">
        <v>162</v>
      </c>
      <c r="L92" s="1">
        <v>84084</v>
      </c>
      <c r="M92" s="1" t="s">
        <v>57</v>
      </c>
      <c r="N92" s="1" t="s">
        <v>163</v>
      </c>
      <c r="O92" s="1" t="s">
        <v>111</v>
      </c>
      <c r="P92" s="1" t="s">
        <v>65</v>
      </c>
      <c r="Q92" s="1" t="s">
        <v>164</v>
      </c>
      <c r="R92" s="1">
        <v>55.5</v>
      </c>
      <c r="S92" s="1">
        <v>2</v>
      </c>
      <c r="T92" s="1">
        <v>0</v>
      </c>
      <c r="U92" s="1">
        <v>9.99</v>
      </c>
      <c r="V92" s="10">
        <f t="shared" si="3"/>
        <v>9.99</v>
      </c>
      <c r="W92" s="10">
        <f t="shared" si="4"/>
        <v>55.5</v>
      </c>
      <c r="X92" s="10">
        <f t="shared" si="5"/>
        <v>4.9950000000000001</v>
      </c>
    </row>
    <row r="93" spans="1:24" x14ac:dyDescent="0.3">
      <c r="A93" s="1">
        <v>92</v>
      </c>
      <c r="B93" s="1" t="s">
        <v>409</v>
      </c>
      <c r="C93" s="2">
        <v>42710</v>
      </c>
      <c r="D93" s="1" t="s">
        <v>410</v>
      </c>
      <c r="E93" s="1" t="s">
        <v>217</v>
      </c>
      <c r="F93" s="1" t="s">
        <v>411</v>
      </c>
      <c r="G93" s="1" t="s">
        <v>412</v>
      </c>
      <c r="H93" s="1" t="s">
        <v>107</v>
      </c>
      <c r="I93" s="1" t="s">
        <v>98</v>
      </c>
      <c r="J93" s="1" t="s">
        <v>413</v>
      </c>
      <c r="K93" s="1" t="s">
        <v>414</v>
      </c>
      <c r="L93" s="1">
        <v>35601</v>
      </c>
      <c r="M93" s="1" t="s">
        <v>56</v>
      </c>
      <c r="N93" s="1" t="s">
        <v>415</v>
      </c>
      <c r="O93" s="1" t="s">
        <v>111</v>
      </c>
      <c r="P93" s="1" t="s">
        <v>70</v>
      </c>
      <c r="Q93" s="1" t="s">
        <v>416</v>
      </c>
      <c r="R93" s="1">
        <v>208.16</v>
      </c>
      <c r="S93" s="1">
        <v>1</v>
      </c>
      <c r="T93" s="1">
        <v>0</v>
      </c>
      <c r="U93" s="1">
        <v>56.203200000000002</v>
      </c>
      <c r="V93" s="10">
        <f t="shared" si="3"/>
        <v>56.203200000000002</v>
      </c>
      <c r="W93" s="10">
        <f t="shared" si="4"/>
        <v>208.16</v>
      </c>
      <c r="X93" s="10">
        <f t="shared" si="5"/>
        <v>56.203200000000002</v>
      </c>
    </row>
    <row r="94" spans="1:24" x14ac:dyDescent="0.3">
      <c r="A94" s="1">
        <v>93</v>
      </c>
      <c r="B94" s="1" t="s">
        <v>409</v>
      </c>
      <c r="C94" s="2">
        <v>42710</v>
      </c>
      <c r="D94" s="1" t="s">
        <v>410</v>
      </c>
      <c r="E94" s="1" t="s">
        <v>217</v>
      </c>
      <c r="F94" s="1" t="s">
        <v>411</v>
      </c>
      <c r="G94" s="1" t="s">
        <v>412</v>
      </c>
      <c r="H94" s="1" t="s">
        <v>107</v>
      </c>
      <c r="I94" s="1" t="s">
        <v>98</v>
      </c>
      <c r="J94" s="1" t="s">
        <v>413</v>
      </c>
      <c r="K94" s="1" t="s">
        <v>414</v>
      </c>
      <c r="L94" s="1">
        <v>35601</v>
      </c>
      <c r="M94" s="1" t="s">
        <v>56</v>
      </c>
      <c r="N94" s="1" t="s">
        <v>417</v>
      </c>
      <c r="O94" s="1" t="s">
        <v>111</v>
      </c>
      <c r="P94" s="1" t="s">
        <v>69</v>
      </c>
      <c r="Q94" s="1" t="s">
        <v>418</v>
      </c>
      <c r="R94" s="1">
        <v>16.739999999999998</v>
      </c>
      <c r="S94" s="1">
        <v>3</v>
      </c>
      <c r="T94" s="1">
        <v>0</v>
      </c>
      <c r="U94" s="1">
        <v>8.0351999999999997</v>
      </c>
      <c r="V94" s="10">
        <f t="shared" si="3"/>
        <v>8.0351999999999997</v>
      </c>
      <c r="W94" s="10">
        <f t="shared" si="4"/>
        <v>16.739999999999998</v>
      </c>
      <c r="X94" s="10">
        <f t="shared" si="5"/>
        <v>2.6783999999999999</v>
      </c>
    </row>
    <row r="95" spans="1:24" x14ac:dyDescent="0.3">
      <c r="A95" s="1">
        <v>94</v>
      </c>
      <c r="B95" s="1" t="s">
        <v>595</v>
      </c>
      <c r="C95" s="2">
        <v>42710</v>
      </c>
      <c r="D95" s="1" t="s">
        <v>410</v>
      </c>
      <c r="E95" s="1" t="s">
        <v>217</v>
      </c>
      <c r="F95" s="1" t="s">
        <v>596</v>
      </c>
      <c r="G95" s="1" t="s">
        <v>597</v>
      </c>
      <c r="H95" s="1" t="s">
        <v>97</v>
      </c>
      <c r="I95" s="1" t="s">
        <v>98</v>
      </c>
      <c r="J95" s="1" t="s">
        <v>598</v>
      </c>
      <c r="K95" s="1" t="s">
        <v>286</v>
      </c>
      <c r="L95" s="1">
        <v>19805</v>
      </c>
      <c r="M95" s="1" t="s">
        <v>59</v>
      </c>
      <c r="N95" s="1" t="s">
        <v>599</v>
      </c>
      <c r="O95" s="1" t="s">
        <v>102</v>
      </c>
      <c r="P95" s="1" t="s">
        <v>66</v>
      </c>
      <c r="Q95" s="1" t="s">
        <v>600</v>
      </c>
      <c r="R95" s="1">
        <v>47.04</v>
      </c>
      <c r="S95" s="1">
        <v>3</v>
      </c>
      <c r="T95" s="1">
        <v>0</v>
      </c>
      <c r="U95" s="1">
        <v>18.345600000000001</v>
      </c>
      <c r="V95" s="10">
        <f t="shared" si="3"/>
        <v>18.345600000000001</v>
      </c>
      <c r="W95" s="10">
        <f t="shared" si="4"/>
        <v>47.04</v>
      </c>
      <c r="X95" s="10">
        <f t="shared" si="5"/>
        <v>6.1152000000000006</v>
      </c>
    </row>
    <row r="96" spans="1:24" x14ac:dyDescent="0.3">
      <c r="A96" s="1">
        <v>95</v>
      </c>
      <c r="B96" s="1" t="s">
        <v>595</v>
      </c>
      <c r="C96" s="2">
        <v>42710</v>
      </c>
      <c r="D96" s="1" t="s">
        <v>410</v>
      </c>
      <c r="E96" s="1" t="s">
        <v>217</v>
      </c>
      <c r="F96" s="1" t="s">
        <v>596</v>
      </c>
      <c r="G96" s="1" t="s">
        <v>597</v>
      </c>
      <c r="H96" s="1" t="s">
        <v>97</v>
      </c>
      <c r="I96" s="1" t="s">
        <v>98</v>
      </c>
      <c r="J96" s="1" t="s">
        <v>598</v>
      </c>
      <c r="K96" s="1" t="s">
        <v>286</v>
      </c>
      <c r="L96" s="1">
        <v>19805</v>
      </c>
      <c r="M96" s="1" t="s">
        <v>59</v>
      </c>
      <c r="N96" s="1" t="s">
        <v>129</v>
      </c>
      <c r="O96" s="1" t="s">
        <v>111</v>
      </c>
      <c r="P96" s="1" t="s">
        <v>69</v>
      </c>
      <c r="Q96" s="1" t="s">
        <v>130</v>
      </c>
      <c r="R96" s="1">
        <v>30.84</v>
      </c>
      <c r="S96" s="1">
        <v>4</v>
      </c>
      <c r="T96" s="1">
        <v>0</v>
      </c>
      <c r="U96" s="1">
        <v>13.878</v>
      </c>
      <c r="V96" s="10">
        <f t="shared" si="3"/>
        <v>13.878</v>
      </c>
      <c r="W96" s="10">
        <f t="shared" si="4"/>
        <v>30.84</v>
      </c>
      <c r="X96" s="10">
        <f t="shared" si="5"/>
        <v>3.4695</v>
      </c>
    </row>
    <row r="97" spans="1:24" x14ac:dyDescent="0.3">
      <c r="A97" s="1">
        <v>96</v>
      </c>
      <c r="B97" s="1" t="s">
        <v>595</v>
      </c>
      <c r="C97" s="2">
        <v>42710</v>
      </c>
      <c r="D97" s="1" t="s">
        <v>410</v>
      </c>
      <c r="E97" s="1" t="s">
        <v>217</v>
      </c>
      <c r="F97" s="1" t="s">
        <v>596</v>
      </c>
      <c r="G97" s="1" t="s">
        <v>597</v>
      </c>
      <c r="H97" s="1" t="s">
        <v>97</v>
      </c>
      <c r="I97" s="1" t="s">
        <v>98</v>
      </c>
      <c r="J97" s="1" t="s">
        <v>598</v>
      </c>
      <c r="K97" s="1" t="s">
        <v>286</v>
      </c>
      <c r="L97" s="1">
        <v>19805</v>
      </c>
      <c r="M97" s="1" t="s">
        <v>59</v>
      </c>
      <c r="N97" s="1" t="s">
        <v>601</v>
      </c>
      <c r="O97" s="1" t="s">
        <v>111</v>
      </c>
      <c r="P97" s="1" t="s">
        <v>65</v>
      </c>
      <c r="Q97" s="1" t="s">
        <v>602</v>
      </c>
      <c r="R97" s="1">
        <v>226.56</v>
      </c>
      <c r="S97" s="1">
        <v>6</v>
      </c>
      <c r="T97" s="1">
        <v>0</v>
      </c>
      <c r="U97" s="1">
        <v>63.436799999999998</v>
      </c>
      <c r="V97" s="10">
        <f t="shared" si="3"/>
        <v>63.436799999999998</v>
      </c>
      <c r="W97" s="10">
        <f t="shared" si="4"/>
        <v>226.56</v>
      </c>
      <c r="X97" s="10">
        <f t="shared" si="5"/>
        <v>10.572799999999999</v>
      </c>
    </row>
    <row r="98" spans="1:24" x14ac:dyDescent="0.3">
      <c r="A98" s="1">
        <v>97</v>
      </c>
      <c r="B98" s="1" t="s">
        <v>595</v>
      </c>
      <c r="C98" s="2">
        <v>42710</v>
      </c>
      <c r="D98" s="1" t="s">
        <v>410</v>
      </c>
      <c r="E98" s="1" t="s">
        <v>217</v>
      </c>
      <c r="F98" s="1" t="s">
        <v>596</v>
      </c>
      <c r="G98" s="1" t="s">
        <v>597</v>
      </c>
      <c r="H98" s="1" t="s">
        <v>97</v>
      </c>
      <c r="I98" s="1" t="s">
        <v>98</v>
      </c>
      <c r="J98" s="1" t="s">
        <v>598</v>
      </c>
      <c r="K98" s="1" t="s">
        <v>286</v>
      </c>
      <c r="L98" s="1">
        <v>19805</v>
      </c>
      <c r="M98" s="1" t="s">
        <v>59</v>
      </c>
      <c r="N98" s="1" t="s">
        <v>603</v>
      </c>
      <c r="O98" s="1" t="s">
        <v>111</v>
      </c>
      <c r="P98" s="1" t="s">
        <v>200</v>
      </c>
      <c r="Q98" s="1" t="s">
        <v>604</v>
      </c>
      <c r="R98" s="1">
        <v>115.02</v>
      </c>
      <c r="S98" s="1">
        <v>9</v>
      </c>
      <c r="T98" s="1">
        <v>0</v>
      </c>
      <c r="U98" s="1">
        <v>51.759</v>
      </c>
      <c r="V98" s="10">
        <f t="shared" si="3"/>
        <v>51.759</v>
      </c>
      <c r="W98" s="10">
        <f t="shared" si="4"/>
        <v>115.02</v>
      </c>
      <c r="X98" s="10">
        <f t="shared" si="5"/>
        <v>5.7510000000000003</v>
      </c>
    </row>
    <row r="99" spans="1:24" x14ac:dyDescent="0.3">
      <c r="A99" s="1">
        <v>98</v>
      </c>
      <c r="B99" s="1" t="s">
        <v>595</v>
      </c>
      <c r="C99" s="2">
        <v>42710</v>
      </c>
      <c r="D99" s="1" t="s">
        <v>410</v>
      </c>
      <c r="E99" s="1" t="s">
        <v>217</v>
      </c>
      <c r="F99" s="1" t="s">
        <v>596</v>
      </c>
      <c r="G99" s="1" t="s">
        <v>597</v>
      </c>
      <c r="H99" s="1" t="s">
        <v>97</v>
      </c>
      <c r="I99" s="1" t="s">
        <v>98</v>
      </c>
      <c r="J99" s="1" t="s">
        <v>598</v>
      </c>
      <c r="K99" s="1" t="s">
        <v>286</v>
      </c>
      <c r="L99" s="1">
        <v>19805</v>
      </c>
      <c r="M99" s="1" t="s">
        <v>59</v>
      </c>
      <c r="N99" s="1" t="s">
        <v>605</v>
      </c>
      <c r="O99" s="1" t="s">
        <v>127</v>
      </c>
      <c r="P99" s="1" t="s">
        <v>68</v>
      </c>
      <c r="Q99" s="1" t="s">
        <v>606</v>
      </c>
      <c r="R99" s="1">
        <v>68.040000000000006</v>
      </c>
      <c r="S99" s="1">
        <v>7</v>
      </c>
      <c r="T99" s="1">
        <v>0</v>
      </c>
      <c r="U99" s="1">
        <v>19.7316</v>
      </c>
      <c r="V99" s="10">
        <f t="shared" si="3"/>
        <v>19.7316</v>
      </c>
      <c r="W99" s="10">
        <f t="shared" si="4"/>
        <v>68.040000000000006</v>
      </c>
      <c r="X99" s="10">
        <f t="shared" si="5"/>
        <v>2.8188</v>
      </c>
    </row>
    <row r="100" spans="1:24" x14ac:dyDescent="0.3">
      <c r="A100" s="1">
        <v>99</v>
      </c>
      <c r="B100" s="1" t="s">
        <v>238</v>
      </c>
      <c r="C100" s="2">
        <v>43017</v>
      </c>
      <c r="D100" s="1" t="s">
        <v>239</v>
      </c>
      <c r="E100" s="1" t="s">
        <v>113</v>
      </c>
      <c r="F100" s="1" t="s">
        <v>240</v>
      </c>
      <c r="G100" s="1" t="s">
        <v>241</v>
      </c>
      <c r="H100" s="1" t="s">
        <v>107</v>
      </c>
      <c r="I100" s="1" t="s">
        <v>98</v>
      </c>
      <c r="J100" s="1" t="s">
        <v>242</v>
      </c>
      <c r="K100" s="1" t="s">
        <v>243</v>
      </c>
      <c r="L100" s="1">
        <v>60540</v>
      </c>
      <c r="M100" s="1" t="s">
        <v>58</v>
      </c>
      <c r="N100" s="1" t="s">
        <v>244</v>
      </c>
      <c r="O100" s="1" t="s">
        <v>127</v>
      </c>
      <c r="P100" s="1" t="s">
        <v>68</v>
      </c>
      <c r="Q100" s="1" t="s">
        <v>245</v>
      </c>
      <c r="R100" s="1">
        <v>147.16800000000001</v>
      </c>
      <c r="S100" s="1">
        <v>4</v>
      </c>
      <c r="T100" s="1">
        <v>0.2</v>
      </c>
      <c r="U100" s="1">
        <v>16.5564</v>
      </c>
      <c r="V100" s="10">
        <f t="shared" si="3"/>
        <v>16.5564</v>
      </c>
      <c r="W100" s="10">
        <f t="shared" si="4"/>
        <v>117.73440000000001</v>
      </c>
      <c r="X100" s="10">
        <f t="shared" si="5"/>
        <v>4.1391</v>
      </c>
    </row>
    <row r="101" spans="1:24" x14ac:dyDescent="0.3">
      <c r="A101" s="1">
        <v>100</v>
      </c>
      <c r="B101" s="1" t="s">
        <v>708</v>
      </c>
      <c r="C101" s="1" t="s">
        <v>262</v>
      </c>
      <c r="D101" s="1" t="s">
        <v>709</v>
      </c>
      <c r="E101" s="1" t="s">
        <v>217</v>
      </c>
      <c r="F101" s="1" t="s">
        <v>710</v>
      </c>
      <c r="G101" s="1" t="s">
        <v>711</v>
      </c>
      <c r="H101" s="1" t="s">
        <v>148</v>
      </c>
      <c r="I101" s="1" t="s">
        <v>98</v>
      </c>
      <c r="J101" s="1" t="s">
        <v>712</v>
      </c>
      <c r="K101" s="1" t="s">
        <v>359</v>
      </c>
      <c r="L101" s="1">
        <v>85254</v>
      </c>
      <c r="M101" s="1" t="s">
        <v>57</v>
      </c>
      <c r="N101" s="1" t="s">
        <v>713</v>
      </c>
      <c r="O101" s="1" t="s">
        <v>111</v>
      </c>
      <c r="P101" s="1" t="s">
        <v>70</v>
      </c>
      <c r="Q101" s="1" t="s">
        <v>714</v>
      </c>
      <c r="R101" s="1">
        <v>157.91999999999999</v>
      </c>
      <c r="S101" s="1">
        <v>5</v>
      </c>
      <c r="T101" s="1">
        <v>0.2</v>
      </c>
      <c r="U101" s="1">
        <v>17.765999999999998</v>
      </c>
      <c r="V101" s="10">
        <f t="shared" si="3"/>
        <v>17.765999999999998</v>
      </c>
      <c r="W101" s="10">
        <f t="shared" si="4"/>
        <v>126.33599999999998</v>
      </c>
      <c r="X101" s="10">
        <f t="shared" si="5"/>
        <v>3.5531999999999995</v>
      </c>
    </row>
    <row r="102" spans="1:24" x14ac:dyDescent="0.3">
      <c r="A102" s="1">
        <v>101</v>
      </c>
      <c r="B102" s="1" t="s">
        <v>708</v>
      </c>
      <c r="C102" s="1" t="s">
        <v>262</v>
      </c>
      <c r="D102" s="1" t="s">
        <v>709</v>
      </c>
      <c r="E102" s="1" t="s">
        <v>217</v>
      </c>
      <c r="F102" s="1" t="s">
        <v>710</v>
      </c>
      <c r="G102" s="1" t="s">
        <v>711</v>
      </c>
      <c r="H102" s="1" t="s">
        <v>148</v>
      </c>
      <c r="I102" s="1" t="s">
        <v>98</v>
      </c>
      <c r="J102" s="1" t="s">
        <v>712</v>
      </c>
      <c r="K102" s="1" t="s">
        <v>359</v>
      </c>
      <c r="L102" s="1">
        <v>85254</v>
      </c>
      <c r="M102" s="1" t="s">
        <v>57</v>
      </c>
      <c r="N102" s="1" t="s">
        <v>715</v>
      </c>
      <c r="O102" s="1" t="s">
        <v>127</v>
      </c>
      <c r="P102" s="1" t="s">
        <v>68</v>
      </c>
      <c r="Q102" s="1" t="s">
        <v>716</v>
      </c>
      <c r="R102" s="1">
        <v>203.184</v>
      </c>
      <c r="S102" s="1">
        <v>2</v>
      </c>
      <c r="T102" s="1">
        <v>0.2</v>
      </c>
      <c r="U102" s="1">
        <v>15.238799999999999</v>
      </c>
      <c r="V102" s="10">
        <f t="shared" si="3"/>
        <v>15.238799999999999</v>
      </c>
      <c r="W102" s="10">
        <f t="shared" si="4"/>
        <v>162.5472</v>
      </c>
      <c r="X102" s="10">
        <f t="shared" si="5"/>
        <v>7.6193999999999997</v>
      </c>
    </row>
    <row r="103" spans="1:24" x14ac:dyDescent="0.3">
      <c r="A103" s="1">
        <v>102</v>
      </c>
      <c r="B103" s="1" t="s">
        <v>4</v>
      </c>
      <c r="C103" s="2">
        <v>42710</v>
      </c>
      <c r="D103" s="1" t="s">
        <v>27</v>
      </c>
      <c r="E103" s="1" t="s">
        <v>95</v>
      </c>
      <c r="F103" s="1" t="s">
        <v>106</v>
      </c>
      <c r="G103" s="1" t="s">
        <v>41</v>
      </c>
      <c r="H103" s="1" t="s">
        <v>107</v>
      </c>
      <c r="I103" s="1" t="s">
        <v>98</v>
      </c>
      <c r="J103" s="1" t="s">
        <v>108</v>
      </c>
      <c r="K103" s="1" t="s">
        <v>109</v>
      </c>
      <c r="L103" s="1">
        <v>90036</v>
      </c>
      <c r="M103" s="1" t="s">
        <v>57</v>
      </c>
      <c r="N103" s="1" t="s">
        <v>110</v>
      </c>
      <c r="O103" s="1" t="s">
        <v>111</v>
      </c>
      <c r="P103" s="1" t="s">
        <v>63</v>
      </c>
      <c r="Q103" s="1" t="s">
        <v>112</v>
      </c>
      <c r="R103" s="1">
        <v>14.62</v>
      </c>
      <c r="S103" s="1">
        <v>2</v>
      </c>
      <c r="T103" s="1">
        <v>0</v>
      </c>
      <c r="U103" s="1">
        <v>6.8714000000000004</v>
      </c>
      <c r="V103" s="10">
        <f t="shared" si="3"/>
        <v>6.8714000000000004</v>
      </c>
      <c r="W103" s="10">
        <f t="shared" si="4"/>
        <v>14.62</v>
      </c>
      <c r="X103" s="10">
        <f t="shared" si="5"/>
        <v>3.4357000000000002</v>
      </c>
    </row>
    <row r="104" spans="1:24" x14ac:dyDescent="0.3">
      <c r="A104" s="1">
        <v>103</v>
      </c>
      <c r="B104" s="1" t="s">
        <v>419</v>
      </c>
      <c r="C104" s="2">
        <v>41983</v>
      </c>
      <c r="D104" s="1" t="s">
        <v>420</v>
      </c>
      <c r="E104" s="1" t="s">
        <v>113</v>
      </c>
      <c r="F104" s="1" t="s">
        <v>421</v>
      </c>
      <c r="G104" s="1" t="s">
        <v>422</v>
      </c>
      <c r="H104" s="1" t="s">
        <v>97</v>
      </c>
      <c r="I104" s="1" t="s">
        <v>98</v>
      </c>
      <c r="J104" s="1" t="s">
        <v>166</v>
      </c>
      <c r="K104" s="1" t="s">
        <v>109</v>
      </c>
      <c r="L104" s="1">
        <v>94122</v>
      </c>
      <c r="M104" s="1" t="s">
        <v>57</v>
      </c>
      <c r="N104" s="1" t="s">
        <v>423</v>
      </c>
      <c r="O104" s="1" t="s">
        <v>111</v>
      </c>
      <c r="P104" s="1" t="s">
        <v>67</v>
      </c>
      <c r="Q104" s="1" t="s">
        <v>424</v>
      </c>
      <c r="R104" s="1">
        <v>14.9</v>
      </c>
      <c r="S104" s="1">
        <v>5</v>
      </c>
      <c r="T104" s="1">
        <v>0</v>
      </c>
      <c r="U104" s="1">
        <v>4.1719999999999997</v>
      </c>
      <c r="V104" s="10">
        <f t="shared" si="3"/>
        <v>4.1719999999999997</v>
      </c>
      <c r="W104" s="10">
        <f t="shared" si="4"/>
        <v>14.9</v>
      </c>
      <c r="X104" s="10">
        <f t="shared" si="5"/>
        <v>0.83439999999999992</v>
      </c>
    </row>
    <row r="105" spans="1:24" x14ac:dyDescent="0.3">
      <c r="A105" s="1">
        <v>104</v>
      </c>
      <c r="B105" s="1" t="s">
        <v>419</v>
      </c>
      <c r="C105" s="2">
        <v>41983</v>
      </c>
      <c r="D105" s="1" t="s">
        <v>420</v>
      </c>
      <c r="E105" s="1" t="s">
        <v>113</v>
      </c>
      <c r="F105" s="1" t="s">
        <v>421</v>
      </c>
      <c r="G105" s="1" t="s">
        <v>422</v>
      </c>
      <c r="H105" s="1" t="s">
        <v>97</v>
      </c>
      <c r="I105" s="1" t="s">
        <v>98</v>
      </c>
      <c r="J105" s="1" t="s">
        <v>166</v>
      </c>
      <c r="K105" s="1" t="s">
        <v>109</v>
      </c>
      <c r="L105" s="1">
        <v>94122</v>
      </c>
      <c r="M105" s="1" t="s">
        <v>57</v>
      </c>
      <c r="N105" s="1" t="s">
        <v>425</v>
      </c>
      <c r="O105" s="1" t="s">
        <v>111</v>
      </c>
      <c r="P105" s="1" t="s">
        <v>65</v>
      </c>
      <c r="Q105" s="1" t="s">
        <v>426</v>
      </c>
      <c r="R105" s="1">
        <v>21.39</v>
      </c>
      <c r="S105" s="1">
        <v>1</v>
      </c>
      <c r="T105" s="1">
        <v>0</v>
      </c>
      <c r="U105" s="1">
        <v>6.2031000000000001</v>
      </c>
      <c r="V105" s="10">
        <f t="shared" si="3"/>
        <v>6.2031000000000001</v>
      </c>
      <c r="W105" s="10">
        <f t="shared" si="4"/>
        <v>21.39</v>
      </c>
      <c r="X105" s="10">
        <f t="shared" si="5"/>
        <v>6.2031000000000001</v>
      </c>
    </row>
    <row r="106" spans="1:24" x14ac:dyDescent="0.3">
      <c r="A106" s="1">
        <v>105</v>
      </c>
      <c r="B106" s="1" t="s">
        <v>433</v>
      </c>
      <c r="C106" s="1" t="s">
        <v>434</v>
      </c>
      <c r="D106" s="1" t="s">
        <v>435</v>
      </c>
      <c r="E106" s="1" t="s">
        <v>217</v>
      </c>
      <c r="F106" s="1" t="s">
        <v>436</v>
      </c>
      <c r="G106" s="1" t="s">
        <v>437</v>
      </c>
      <c r="H106" s="1" t="s">
        <v>148</v>
      </c>
      <c r="I106" s="1" t="s">
        <v>98</v>
      </c>
      <c r="J106" s="1" t="s">
        <v>352</v>
      </c>
      <c r="K106" s="1" t="s">
        <v>243</v>
      </c>
      <c r="L106" s="1">
        <v>60623</v>
      </c>
      <c r="M106" s="1" t="s">
        <v>58</v>
      </c>
      <c r="N106" s="1" t="s">
        <v>438</v>
      </c>
      <c r="O106" s="1" t="s">
        <v>111</v>
      </c>
      <c r="P106" s="1" t="s">
        <v>65</v>
      </c>
      <c r="Q106" s="1" t="s">
        <v>439</v>
      </c>
      <c r="R106" s="1">
        <v>230.376</v>
      </c>
      <c r="S106" s="1">
        <v>3</v>
      </c>
      <c r="T106" s="1">
        <v>0.2</v>
      </c>
      <c r="U106" s="1">
        <v>-48.954900000000002</v>
      </c>
      <c r="V106" s="10">
        <f t="shared" si="3"/>
        <v>48.954900000000002</v>
      </c>
      <c r="W106" s="10">
        <f t="shared" si="4"/>
        <v>184.30080000000001</v>
      </c>
      <c r="X106" s="10">
        <f t="shared" si="5"/>
        <v>16.318300000000001</v>
      </c>
    </row>
    <row r="107" spans="1:24" x14ac:dyDescent="0.3">
      <c r="A107" s="1">
        <v>106</v>
      </c>
      <c r="B107" s="1" t="s">
        <v>378</v>
      </c>
      <c r="C107" s="1" t="s">
        <v>379</v>
      </c>
      <c r="D107" s="1" t="s">
        <v>380</v>
      </c>
      <c r="E107" s="1" t="s">
        <v>95</v>
      </c>
      <c r="F107" s="1" t="s">
        <v>192</v>
      </c>
      <c r="G107" s="1" t="s">
        <v>54</v>
      </c>
      <c r="H107" s="1" t="s">
        <v>97</v>
      </c>
      <c r="I107" s="1" t="s">
        <v>98</v>
      </c>
      <c r="J107" s="1" t="s">
        <v>381</v>
      </c>
      <c r="K107" s="1" t="s">
        <v>277</v>
      </c>
      <c r="L107" s="1">
        <v>49201</v>
      </c>
      <c r="M107" s="1" t="s">
        <v>58</v>
      </c>
      <c r="N107" s="1" t="s">
        <v>382</v>
      </c>
      <c r="O107" s="1" t="s">
        <v>111</v>
      </c>
      <c r="P107" s="1" t="s">
        <v>71</v>
      </c>
      <c r="Q107" s="1" t="s">
        <v>383</v>
      </c>
      <c r="R107" s="1">
        <v>19.05</v>
      </c>
      <c r="S107" s="1">
        <v>3</v>
      </c>
      <c r="T107" s="1">
        <v>0</v>
      </c>
      <c r="U107" s="1">
        <v>8.7629999999999999</v>
      </c>
      <c r="V107" s="10">
        <f t="shared" si="3"/>
        <v>8.7629999999999999</v>
      </c>
      <c r="W107" s="10">
        <f t="shared" si="4"/>
        <v>19.05</v>
      </c>
      <c r="X107" s="10">
        <f t="shared" si="5"/>
        <v>2.9209999999999998</v>
      </c>
    </row>
    <row r="108" spans="1:24" x14ac:dyDescent="0.3">
      <c r="A108" s="1">
        <v>107</v>
      </c>
      <c r="B108" s="1" t="s">
        <v>521</v>
      </c>
      <c r="C108" s="1" t="s">
        <v>522</v>
      </c>
      <c r="D108" s="1" t="s">
        <v>523</v>
      </c>
      <c r="E108" s="1" t="s">
        <v>113</v>
      </c>
      <c r="F108" s="1" t="s">
        <v>524</v>
      </c>
      <c r="G108" s="1" t="s">
        <v>525</v>
      </c>
      <c r="H108" s="1" t="s">
        <v>97</v>
      </c>
      <c r="I108" s="1" t="s">
        <v>98</v>
      </c>
      <c r="J108" s="1" t="s">
        <v>526</v>
      </c>
      <c r="K108" s="1" t="s">
        <v>527</v>
      </c>
      <c r="L108" s="1">
        <v>80013</v>
      </c>
      <c r="M108" s="1" t="s">
        <v>57</v>
      </c>
      <c r="N108" s="1" t="s">
        <v>528</v>
      </c>
      <c r="O108" s="1" t="s">
        <v>127</v>
      </c>
      <c r="P108" s="1" t="s">
        <v>72</v>
      </c>
      <c r="Q108" s="1" t="s">
        <v>529</v>
      </c>
      <c r="R108" s="1">
        <v>238.89599999999999</v>
      </c>
      <c r="S108" s="1">
        <v>6</v>
      </c>
      <c r="T108" s="1">
        <v>0.2</v>
      </c>
      <c r="U108" s="1">
        <v>-26.875800000000002</v>
      </c>
      <c r="V108" s="10">
        <f t="shared" si="3"/>
        <v>26.875800000000002</v>
      </c>
      <c r="W108" s="10">
        <f t="shared" si="4"/>
        <v>191.11679999999998</v>
      </c>
      <c r="X108" s="10">
        <f t="shared" si="5"/>
        <v>4.4793000000000003</v>
      </c>
    </row>
    <row r="109" spans="1:24" x14ac:dyDescent="0.3">
      <c r="A109" s="1">
        <v>108</v>
      </c>
      <c r="B109" s="1" t="s">
        <v>521</v>
      </c>
      <c r="C109" s="1" t="s">
        <v>522</v>
      </c>
      <c r="D109" s="1" t="s">
        <v>523</v>
      </c>
      <c r="E109" s="1" t="s">
        <v>113</v>
      </c>
      <c r="F109" s="1" t="s">
        <v>524</v>
      </c>
      <c r="G109" s="1" t="s">
        <v>525</v>
      </c>
      <c r="H109" s="1" t="s">
        <v>97</v>
      </c>
      <c r="I109" s="1" t="s">
        <v>98</v>
      </c>
      <c r="J109" s="1" t="s">
        <v>526</v>
      </c>
      <c r="K109" s="1" t="s">
        <v>527</v>
      </c>
      <c r="L109" s="1">
        <v>80013</v>
      </c>
      <c r="M109" s="1" t="s">
        <v>57</v>
      </c>
      <c r="N109" s="1" t="s">
        <v>530</v>
      </c>
      <c r="O109" s="1" t="s">
        <v>102</v>
      </c>
      <c r="P109" s="1" t="s">
        <v>66</v>
      </c>
      <c r="Q109" s="1" t="s">
        <v>531</v>
      </c>
      <c r="R109" s="1">
        <v>102.36</v>
      </c>
      <c r="S109" s="1">
        <v>3</v>
      </c>
      <c r="T109" s="1">
        <v>0.2</v>
      </c>
      <c r="U109" s="1">
        <v>-3.8384999999999998</v>
      </c>
      <c r="V109" s="10">
        <f t="shared" si="3"/>
        <v>3.8384999999999998</v>
      </c>
      <c r="W109" s="10">
        <f t="shared" si="4"/>
        <v>81.888000000000005</v>
      </c>
      <c r="X109" s="10">
        <f t="shared" si="5"/>
        <v>1.2794999999999999</v>
      </c>
    </row>
    <row r="110" spans="1:24" x14ac:dyDescent="0.3">
      <c r="A110" s="1">
        <v>109</v>
      </c>
      <c r="B110" s="1" t="s">
        <v>521</v>
      </c>
      <c r="C110" s="1" t="s">
        <v>522</v>
      </c>
      <c r="D110" s="1" t="s">
        <v>523</v>
      </c>
      <c r="E110" s="1" t="s">
        <v>113</v>
      </c>
      <c r="F110" s="1" t="s">
        <v>524</v>
      </c>
      <c r="G110" s="1" t="s">
        <v>525</v>
      </c>
      <c r="H110" s="1" t="s">
        <v>97</v>
      </c>
      <c r="I110" s="1" t="s">
        <v>98</v>
      </c>
      <c r="J110" s="1" t="s">
        <v>526</v>
      </c>
      <c r="K110" s="1" t="s">
        <v>527</v>
      </c>
      <c r="L110" s="1">
        <v>80013</v>
      </c>
      <c r="M110" s="1" t="s">
        <v>57</v>
      </c>
      <c r="N110" s="1" t="s">
        <v>532</v>
      </c>
      <c r="O110" s="1" t="s">
        <v>111</v>
      </c>
      <c r="P110" s="1" t="s">
        <v>69</v>
      </c>
      <c r="Q110" s="1" t="s">
        <v>533</v>
      </c>
      <c r="R110" s="1">
        <v>36.881999999999998</v>
      </c>
      <c r="S110" s="1">
        <v>3</v>
      </c>
      <c r="T110" s="1">
        <v>0.7</v>
      </c>
      <c r="U110" s="1">
        <v>-25.817399999999999</v>
      </c>
      <c r="V110" s="10">
        <f t="shared" si="3"/>
        <v>25.817399999999999</v>
      </c>
      <c r="W110" s="10">
        <f t="shared" si="4"/>
        <v>11.064600000000002</v>
      </c>
      <c r="X110" s="10">
        <f t="shared" si="5"/>
        <v>8.6058000000000003</v>
      </c>
    </row>
    <row r="111" spans="1:24" x14ac:dyDescent="0.3">
      <c r="A111" s="1">
        <v>110</v>
      </c>
      <c r="B111" s="1" t="s">
        <v>306</v>
      </c>
      <c r="C111" s="2">
        <v>42686</v>
      </c>
      <c r="D111" s="1" t="s">
        <v>307</v>
      </c>
      <c r="E111" s="1" t="s">
        <v>113</v>
      </c>
      <c r="F111" s="1" t="s">
        <v>308</v>
      </c>
      <c r="G111" s="1" t="s">
        <v>309</v>
      </c>
      <c r="H111" s="1" t="s">
        <v>107</v>
      </c>
      <c r="I111" s="1" t="s">
        <v>98</v>
      </c>
      <c r="J111" s="1" t="s">
        <v>310</v>
      </c>
      <c r="K111" s="1" t="s">
        <v>311</v>
      </c>
      <c r="L111" s="1">
        <v>10024</v>
      </c>
      <c r="M111" s="1" t="s">
        <v>59</v>
      </c>
      <c r="N111" s="1" t="s">
        <v>312</v>
      </c>
      <c r="O111" s="1" t="s">
        <v>111</v>
      </c>
      <c r="P111" s="1" t="s">
        <v>313</v>
      </c>
      <c r="Q111" s="1" t="s">
        <v>314</v>
      </c>
      <c r="R111" s="1">
        <v>15.26</v>
      </c>
      <c r="S111" s="1">
        <v>7</v>
      </c>
      <c r="T111" s="1">
        <v>0</v>
      </c>
      <c r="U111" s="1">
        <v>6.2565999999999997</v>
      </c>
      <c r="V111" s="10">
        <f t="shared" si="3"/>
        <v>6.2565999999999997</v>
      </c>
      <c r="W111" s="10">
        <f t="shared" si="4"/>
        <v>15.26</v>
      </c>
      <c r="X111" s="10">
        <f t="shared" si="5"/>
        <v>0.89379999999999993</v>
      </c>
    </row>
    <row r="112" spans="1:24" x14ac:dyDescent="0.3">
      <c r="A112" s="1">
        <v>111</v>
      </c>
      <c r="B112" s="1" t="s">
        <v>306</v>
      </c>
      <c r="C112" s="2">
        <v>42686</v>
      </c>
      <c r="D112" s="1" t="s">
        <v>307</v>
      </c>
      <c r="E112" s="1" t="s">
        <v>113</v>
      </c>
      <c r="F112" s="1" t="s">
        <v>308</v>
      </c>
      <c r="G112" s="1" t="s">
        <v>309</v>
      </c>
      <c r="H112" s="1" t="s">
        <v>107</v>
      </c>
      <c r="I112" s="1" t="s">
        <v>98</v>
      </c>
      <c r="J112" s="1" t="s">
        <v>310</v>
      </c>
      <c r="K112" s="1" t="s">
        <v>311</v>
      </c>
      <c r="L112" s="1">
        <v>10024</v>
      </c>
      <c r="M112" s="1" t="s">
        <v>59</v>
      </c>
      <c r="N112" s="1" t="s">
        <v>315</v>
      </c>
      <c r="O112" s="1" t="s">
        <v>127</v>
      </c>
      <c r="P112" s="1" t="s">
        <v>68</v>
      </c>
      <c r="Q112" s="1" t="s">
        <v>316</v>
      </c>
      <c r="R112" s="1">
        <v>1029.95</v>
      </c>
      <c r="S112" s="1">
        <v>5</v>
      </c>
      <c r="T112" s="1">
        <v>0</v>
      </c>
      <c r="U112" s="1">
        <v>298.68549999999999</v>
      </c>
      <c r="V112" s="10">
        <f t="shared" si="3"/>
        <v>298.68549999999999</v>
      </c>
      <c r="W112" s="10">
        <f t="shared" si="4"/>
        <v>1029.95</v>
      </c>
      <c r="X112" s="10">
        <f t="shared" si="5"/>
        <v>59.737099999999998</v>
      </c>
    </row>
    <row r="113" spans="1:24" x14ac:dyDescent="0.3">
      <c r="A113" s="1">
        <v>112</v>
      </c>
      <c r="B113" s="1" t="s">
        <v>317</v>
      </c>
      <c r="C113" s="1" t="s">
        <v>318</v>
      </c>
      <c r="D113" s="1" t="s">
        <v>319</v>
      </c>
      <c r="E113" s="1" t="s">
        <v>217</v>
      </c>
      <c r="F113" s="1" t="s">
        <v>320</v>
      </c>
      <c r="G113" s="1" t="s">
        <v>321</v>
      </c>
      <c r="H113" s="1" t="s">
        <v>97</v>
      </c>
      <c r="I113" s="1" t="s">
        <v>98</v>
      </c>
      <c r="J113" s="1" t="s">
        <v>322</v>
      </c>
      <c r="K113" s="1" t="s">
        <v>311</v>
      </c>
      <c r="L113" s="1">
        <v>12180</v>
      </c>
      <c r="M113" s="1" t="s">
        <v>59</v>
      </c>
      <c r="N113" s="1" t="s">
        <v>323</v>
      </c>
      <c r="O113" s="1" t="s">
        <v>111</v>
      </c>
      <c r="P113" s="1" t="s">
        <v>65</v>
      </c>
      <c r="Q113" s="1" t="s">
        <v>324</v>
      </c>
      <c r="R113" s="1">
        <v>208.56</v>
      </c>
      <c r="S113" s="1">
        <v>6</v>
      </c>
      <c r="T113" s="1">
        <v>0</v>
      </c>
      <c r="U113" s="1">
        <v>52.14</v>
      </c>
      <c r="V113" s="10">
        <f t="shared" si="3"/>
        <v>52.14</v>
      </c>
      <c r="W113" s="10">
        <f t="shared" si="4"/>
        <v>208.56</v>
      </c>
      <c r="X113" s="10">
        <f t="shared" si="5"/>
        <v>8.69</v>
      </c>
    </row>
    <row r="114" spans="1:24" x14ac:dyDescent="0.3">
      <c r="A114" s="1">
        <v>113</v>
      </c>
      <c r="B114" s="1" t="s">
        <v>317</v>
      </c>
      <c r="C114" s="1" t="s">
        <v>318</v>
      </c>
      <c r="D114" s="1" t="s">
        <v>319</v>
      </c>
      <c r="E114" s="1" t="s">
        <v>217</v>
      </c>
      <c r="F114" s="1" t="s">
        <v>320</v>
      </c>
      <c r="G114" s="1" t="s">
        <v>321</v>
      </c>
      <c r="H114" s="1" t="s">
        <v>97</v>
      </c>
      <c r="I114" s="1" t="s">
        <v>98</v>
      </c>
      <c r="J114" s="1" t="s">
        <v>322</v>
      </c>
      <c r="K114" s="1" t="s">
        <v>311</v>
      </c>
      <c r="L114" s="1">
        <v>12180</v>
      </c>
      <c r="M114" s="1" t="s">
        <v>59</v>
      </c>
      <c r="N114" s="1" t="s">
        <v>325</v>
      </c>
      <c r="O114" s="1" t="s">
        <v>111</v>
      </c>
      <c r="P114" s="1" t="s">
        <v>71</v>
      </c>
      <c r="Q114" s="1" t="s">
        <v>326</v>
      </c>
      <c r="R114" s="1">
        <v>32.4</v>
      </c>
      <c r="S114" s="1">
        <v>5</v>
      </c>
      <c r="T114" s="1">
        <v>0</v>
      </c>
      <c r="U114" s="1">
        <v>15.552</v>
      </c>
      <c r="V114" s="10">
        <f t="shared" si="3"/>
        <v>15.552</v>
      </c>
      <c r="W114" s="10">
        <f t="shared" si="4"/>
        <v>32.4</v>
      </c>
      <c r="X114" s="10">
        <f t="shared" si="5"/>
        <v>3.1103999999999998</v>
      </c>
    </row>
    <row r="115" spans="1:24" x14ac:dyDescent="0.3">
      <c r="A115" s="1">
        <v>114</v>
      </c>
      <c r="B115" s="1" t="s">
        <v>317</v>
      </c>
      <c r="C115" s="1" t="s">
        <v>318</v>
      </c>
      <c r="D115" s="1" t="s">
        <v>319</v>
      </c>
      <c r="E115" s="1" t="s">
        <v>217</v>
      </c>
      <c r="F115" s="1" t="s">
        <v>320</v>
      </c>
      <c r="G115" s="1" t="s">
        <v>321</v>
      </c>
      <c r="H115" s="1" t="s">
        <v>97</v>
      </c>
      <c r="I115" s="1" t="s">
        <v>98</v>
      </c>
      <c r="J115" s="1" t="s">
        <v>322</v>
      </c>
      <c r="K115" s="1" t="s">
        <v>311</v>
      </c>
      <c r="L115" s="1">
        <v>12180</v>
      </c>
      <c r="M115" s="1" t="s">
        <v>59</v>
      </c>
      <c r="N115" s="1" t="s">
        <v>327</v>
      </c>
      <c r="O115" s="1" t="s">
        <v>102</v>
      </c>
      <c r="P115" s="1" t="s">
        <v>62</v>
      </c>
      <c r="Q115" s="1" t="s">
        <v>328</v>
      </c>
      <c r="R115" s="1">
        <v>319.41000000000003</v>
      </c>
      <c r="S115" s="1">
        <v>5</v>
      </c>
      <c r="T115" s="1">
        <v>0.1</v>
      </c>
      <c r="U115" s="1">
        <v>7.0979999999999999</v>
      </c>
      <c r="V115" s="10">
        <f t="shared" si="3"/>
        <v>7.0979999999999999</v>
      </c>
      <c r="W115" s="10">
        <f t="shared" si="4"/>
        <v>287.46900000000005</v>
      </c>
      <c r="X115" s="10">
        <f t="shared" si="5"/>
        <v>1.4196</v>
      </c>
    </row>
    <row r="116" spans="1:24" x14ac:dyDescent="0.3">
      <c r="A116" s="1">
        <v>115</v>
      </c>
      <c r="B116" s="1" t="s">
        <v>317</v>
      </c>
      <c r="C116" s="1" t="s">
        <v>318</v>
      </c>
      <c r="D116" s="1" t="s">
        <v>319</v>
      </c>
      <c r="E116" s="1" t="s">
        <v>217</v>
      </c>
      <c r="F116" s="1" t="s">
        <v>320</v>
      </c>
      <c r="G116" s="1" t="s">
        <v>321</v>
      </c>
      <c r="H116" s="1" t="s">
        <v>97</v>
      </c>
      <c r="I116" s="1" t="s">
        <v>98</v>
      </c>
      <c r="J116" s="1" t="s">
        <v>322</v>
      </c>
      <c r="K116" s="1" t="s">
        <v>311</v>
      </c>
      <c r="L116" s="1">
        <v>12180</v>
      </c>
      <c r="M116" s="1" t="s">
        <v>59</v>
      </c>
      <c r="N116" s="1" t="s">
        <v>329</v>
      </c>
      <c r="O116" s="1" t="s">
        <v>111</v>
      </c>
      <c r="P116" s="1" t="s">
        <v>71</v>
      </c>
      <c r="Q116" s="1" t="s">
        <v>330</v>
      </c>
      <c r="R116" s="1">
        <v>14.56</v>
      </c>
      <c r="S116" s="1">
        <v>2</v>
      </c>
      <c r="T116" s="1">
        <v>0</v>
      </c>
      <c r="U116" s="1">
        <v>6.9888000000000003</v>
      </c>
      <c r="V116" s="10">
        <f t="shared" si="3"/>
        <v>6.9888000000000003</v>
      </c>
      <c r="W116" s="10">
        <f t="shared" si="4"/>
        <v>14.56</v>
      </c>
      <c r="X116" s="10">
        <f t="shared" si="5"/>
        <v>3.4944000000000002</v>
      </c>
    </row>
    <row r="117" spans="1:24" x14ac:dyDescent="0.3">
      <c r="A117" s="1">
        <v>116</v>
      </c>
      <c r="B117" s="1" t="s">
        <v>317</v>
      </c>
      <c r="C117" s="1" t="s">
        <v>318</v>
      </c>
      <c r="D117" s="1" t="s">
        <v>319</v>
      </c>
      <c r="E117" s="1" t="s">
        <v>217</v>
      </c>
      <c r="F117" s="1" t="s">
        <v>320</v>
      </c>
      <c r="G117" s="1" t="s">
        <v>321</v>
      </c>
      <c r="H117" s="1" t="s">
        <v>97</v>
      </c>
      <c r="I117" s="1" t="s">
        <v>98</v>
      </c>
      <c r="J117" s="1" t="s">
        <v>322</v>
      </c>
      <c r="K117" s="1" t="s">
        <v>311</v>
      </c>
      <c r="L117" s="1">
        <v>12180</v>
      </c>
      <c r="M117" s="1" t="s">
        <v>59</v>
      </c>
      <c r="N117" s="1" t="s">
        <v>287</v>
      </c>
      <c r="O117" s="1" t="s">
        <v>127</v>
      </c>
      <c r="P117" s="1" t="s">
        <v>72</v>
      </c>
      <c r="Q117" s="1" t="s">
        <v>288</v>
      </c>
      <c r="R117" s="1">
        <v>30</v>
      </c>
      <c r="S117" s="1">
        <v>2</v>
      </c>
      <c r="T117" s="1">
        <v>0</v>
      </c>
      <c r="U117" s="1">
        <v>3.3</v>
      </c>
      <c r="V117" s="10">
        <f t="shared" si="3"/>
        <v>3.3</v>
      </c>
      <c r="W117" s="10">
        <f t="shared" si="4"/>
        <v>30</v>
      </c>
      <c r="X117" s="10">
        <f t="shared" si="5"/>
        <v>1.65</v>
      </c>
    </row>
    <row r="118" spans="1:24" x14ac:dyDescent="0.3">
      <c r="A118" s="1">
        <v>117</v>
      </c>
      <c r="B118" s="1" t="s">
        <v>317</v>
      </c>
      <c r="C118" s="1" t="s">
        <v>318</v>
      </c>
      <c r="D118" s="1" t="s">
        <v>319</v>
      </c>
      <c r="E118" s="1" t="s">
        <v>217</v>
      </c>
      <c r="F118" s="1" t="s">
        <v>320</v>
      </c>
      <c r="G118" s="1" t="s">
        <v>321</v>
      </c>
      <c r="H118" s="1" t="s">
        <v>97</v>
      </c>
      <c r="I118" s="1" t="s">
        <v>98</v>
      </c>
      <c r="J118" s="1" t="s">
        <v>322</v>
      </c>
      <c r="K118" s="1" t="s">
        <v>311</v>
      </c>
      <c r="L118" s="1">
        <v>12180</v>
      </c>
      <c r="M118" s="1" t="s">
        <v>59</v>
      </c>
      <c r="N118" s="1" t="s">
        <v>331</v>
      </c>
      <c r="O118" s="1" t="s">
        <v>111</v>
      </c>
      <c r="P118" s="1" t="s">
        <v>69</v>
      </c>
      <c r="Q118" s="1" t="s">
        <v>332</v>
      </c>
      <c r="R118" s="1">
        <v>48.48</v>
      </c>
      <c r="S118" s="1">
        <v>4</v>
      </c>
      <c r="T118" s="1">
        <v>0.2</v>
      </c>
      <c r="U118" s="1">
        <v>16.361999999999998</v>
      </c>
      <c r="V118" s="10">
        <f t="shared" si="3"/>
        <v>16.361999999999998</v>
      </c>
      <c r="W118" s="10">
        <f t="shared" si="4"/>
        <v>38.783999999999999</v>
      </c>
      <c r="X118" s="10">
        <f t="shared" si="5"/>
        <v>4.0904999999999996</v>
      </c>
    </row>
    <row r="119" spans="1:24" x14ac:dyDescent="0.3">
      <c r="A119" s="1">
        <v>118</v>
      </c>
      <c r="B119" s="1" t="s">
        <v>317</v>
      </c>
      <c r="C119" s="1" t="s">
        <v>318</v>
      </c>
      <c r="D119" s="1" t="s">
        <v>319</v>
      </c>
      <c r="E119" s="1" t="s">
        <v>217</v>
      </c>
      <c r="F119" s="1" t="s">
        <v>320</v>
      </c>
      <c r="G119" s="1" t="s">
        <v>321</v>
      </c>
      <c r="H119" s="1" t="s">
        <v>97</v>
      </c>
      <c r="I119" s="1" t="s">
        <v>98</v>
      </c>
      <c r="J119" s="1" t="s">
        <v>322</v>
      </c>
      <c r="K119" s="1" t="s">
        <v>311</v>
      </c>
      <c r="L119" s="1">
        <v>12180</v>
      </c>
      <c r="M119" s="1" t="s">
        <v>59</v>
      </c>
      <c r="N119" s="1" t="s">
        <v>333</v>
      </c>
      <c r="O119" s="1" t="s">
        <v>111</v>
      </c>
      <c r="P119" s="1" t="s">
        <v>67</v>
      </c>
      <c r="Q119" s="1" t="s">
        <v>334</v>
      </c>
      <c r="R119" s="1">
        <v>1.68</v>
      </c>
      <c r="S119" s="1">
        <v>1</v>
      </c>
      <c r="T119" s="1">
        <v>0</v>
      </c>
      <c r="U119" s="1">
        <v>0.84</v>
      </c>
      <c r="V119" s="10">
        <f t="shared" si="3"/>
        <v>0.84</v>
      </c>
      <c r="W119" s="10">
        <f t="shared" si="4"/>
        <v>1.68</v>
      </c>
      <c r="X119" s="10">
        <f t="shared" si="5"/>
        <v>0.84</v>
      </c>
    </row>
    <row r="120" spans="1:24" x14ac:dyDescent="0.3">
      <c r="A120" s="1">
        <v>119</v>
      </c>
      <c r="B120" s="1" t="s">
        <v>18</v>
      </c>
      <c r="C120" s="1" t="s">
        <v>19</v>
      </c>
      <c r="D120" s="1" t="s">
        <v>35</v>
      </c>
      <c r="E120" s="1" t="s">
        <v>95</v>
      </c>
      <c r="F120" s="1" t="s">
        <v>180</v>
      </c>
      <c r="G120" s="1" t="s">
        <v>51</v>
      </c>
      <c r="H120" s="1" t="s">
        <v>97</v>
      </c>
      <c r="I120" s="1" t="s">
        <v>98</v>
      </c>
      <c r="J120" s="1" t="s">
        <v>181</v>
      </c>
      <c r="K120" s="1" t="s">
        <v>182</v>
      </c>
      <c r="L120" s="1">
        <v>19140</v>
      </c>
      <c r="M120" s="1" t="s">
        <v>59</v>
      </c>
      <c r="N120" s="1" t="s">
        <v>183</v>
      </c>
      <c r="O120" s="1" t="s">
        <v>102</v>
      </c>
      <c r="P120" s="1" t="s">
        <v>62</v>
      </c>
      <c r="Q120" s="1" t="s">
        <v>184</v>
      </c>
      <c r="R120" s="1">
        <v>71.372</v>
      </c>
      <c r="S120" s="1">
        <v>2</v>
      </c>
      <c r="T120" s="1">
        <v>0.3</v>
      </c>
      <c r="U120" s="1">
        <v>-1.0196000000000001</v>
      </c>
      <c r="V120" s="10">
        <f t="shared" si="3"/>
        <v>1.0196000000000001</v>
      </c>
      <c r="W120" s="10">
        <f t="shared" si="4"/>
        <v>49.9604</v>
      </c>
      <c r="X120" s="10">
        <f t="shared" si="5"/>
        <v>0.50980000000000003</v>
      </c>
    </row>
    <row r="121" spans="1:24" x14ac:dyDescent="0.3">
      <c r="A121" s="1">
        <v>120</v>
      </c>
      <c r="B121" s="1" t="s">
        <v>5</v>
      </c>
      <c r="C121" s="2">
        <v>42318</v>
      </c>
      <c r="D121" s="1" t="s">
        <v>28</v>
      </c>
      <c r="E121" s="1" t="s">
        <v>113</v>
      </c>
      <c r="F121" s="1" t="s">
        <v>114</v>
      </c>
      <c r="G121" s="1" t="s">
        <v>42</v>
      </c>
      <c r="H121" s="1" t="s">
        <v>97</v>
      </c>
      <c r="I121" s="1" t="s">
        <v>98</v>
      </c>
      <c r="J121" s="1" t="s">
        <v>115</v>
      </c>
      <c r="K121" s="1" t="s">
        <v>116</v>
      </c>
      <c r="L121" s="1">
        <v>33311</v>
      </c>
      <c r="M121" s="1" t="s">
        <v>56</v>
      </c>
      <c r="N121" s="1" t="s">
        <v>117</v>
      </c>
      <c r="O121" s="1" t="s">
        <v>102</v>
      </c>
      <c r="P121" s="1" t="s">
        <v>64</v>
      </c>
      <c r="Q121" s="1" t="s">
        <v>118</v>
      </c>
      <c r="R121" s="1">
        <v>957.57749999999999</v>
      </c>
      <c r="S121" s="1">
        <v>5</v>
      </c>
      <c r="T121" s="1">
        <v>0.45</v>
      </c>
      <c r="U121" s="1">
        <v>-383.03100000000001</v>
      </c>
      <c r="V121" s="10">
        <f t="shared" si="3"/>
        <v>383.03100000000001</v>
      </c>
      <c r="W121" s="10">
        <f t="shared" si="4"/>
        <v>526.66762500000004</v>
      </c>
      <c r="X121" s="10">
        <f t="shared" si="5"/>
        <v>76.606200000000001</v>
      </c>
    </row>
    <row r="122" spans="1:24" x14ac:dyDescent="0.3">
      <c r="A122" s="1">
        <v>121</v>
      </c>
      <c r="B122" s="1" t="s">
        <v>5</v>
      </c>
      <c r="C122" s="2">
        <v>42318</v>
      </c>
      <c r="D122" s="1" t="s">
        <v>28</v>
      </c>
      <c r="E122" s="1" t="s">
        <v>113</v>
      </c>
      <c r="F122" s="1" t="s">
        <v>114</v>
      </c>
      <c r="G122" s="1" t="s">
        <v>42</v>
      </c>
      <c r="H122" s="1" t="s">
        <v>97</v>
      </c>
      <c r="I122" s="1" t="s">
        <v>98</v>
      </c>
      <c r="J122" s="1" t="s">
        <v>115</v>
      </c>
      <c r="K122" s="1" t="s">
        <v>116</v>
      </c>
      <c r="L122" s="1">
        <v>33311</v>
      </c>
      <c r="M122" s="1" t="s">
        <v>56</v>
      </c>
      <c r="N122" s="1" t="s">
        <v>119</v>
      </c>
      <c r="O122" s="1" t="s">
        <v>111</v>
      </c>
      <c r="P122" s="1" t="s">
        <v>65</v>
      </c>
      <c r="Q122" s="1" t="s">
        <v>120</v>
      </c>
      <c r="R122" s="1">
        <v>22.367999999999999</v>
      </c>
      <c r="S122" s="1">
        <v>2</v>
      </c>
      <c r="T122" s="1">
        <v>0.2</v>
      </c>
      <c r="U122" s="1">
        <v>2.5164</v>
      </c>
      <c r="V122" s="10">
        <f t="shared" si="3"/>
        <v>2.5164</v>
      </c>
      <c r="W122" s="10">
        <f t="shared" si="4"/>
        <v>17.894399999999997</v>
      </c>
      <c r="X122" s="10">
        <f t="shared" si="5"/>
        <v>1.2582</v>
      </c>
    </row>
    <row r="123" spans="1:24" x14ac:dyDescent="0.3">
      <c r="A123" s="1">
        <v>122</v>
      </c>
      <c r="B123" s="1" t="s">
        <v>12</v>
      </c>
      <c r="C123" s="2">
        <v>41954</v>
      </c>
      <c r="D123" s="1" t="s">
        <v>32</v>
      </c>
      <c r="E123" s="1" t="s">
        <v>113</v>
      </c>
      <c r="F123" s="1" t="s">
        <v>155</v>
      </c>
      <c r="G123" s="1" t="s">
        <v>47</v>
      </c>
      <c r="H123" s="1" t="s">
        <v>97</v>
      </c>
      <c r="I123" s="1" t="s">
        <v>98</v>
      </c>
      <c r="J123" s="1" t="s">
        <v>156</v>
      </c>
      <c r="K123" s="1" t="s">
        <v>157</v>
      </c>
      <c r="L123" s="1">
        <v>53711</v>
      </c>
      <c r="M123" s="1" t="s">
        <v>58</v>
      </c>
      <c r="N123" s="1" t="s">
        <v>158</v>
      </c>
      <c r="O123" s="1" t="s">
        <v>111</v>
      </c>
      <c r="P123" s="1" t="s">
        <v>65</v>
      </c>
      <c r="Q123" s="1" t="s">
        <v>159</v>
      </c>
      <c r="R123" s="1">
        <v>665.88</v>
      </c>
      <c r="S123" s="1">
        <v>6</v>
      </c>
      <c r="T123" s="1">
        <v>0</v>
      </c>
      <c r="U123" s="1">
        <v>13.317600000000001</v>
      </c>
      <c r="V123" s="10">
        <f t="shared" si="3"/>
        <v>13.317600000000001</v>
      </c>
      <c r="W123" s="10">
        <f t="shared" si="4"/>
        <v>665.88</v>
      </c>
      <c r="X123" s="10">
        <f t="shared" si="5"/>
        <v>2.2196000000000002</v>
      </c>
    </row>
    <row r="124" spans="1:24" x14ac:dyDescent="0.3">
      <c r="A124" s="1">
        <v>123</v>
      </c>
      <c r="B124" s="1" t="s">
        <v>800</v>
      </c>
      <c r="C124" s="1" t="s">
        <v>801</v>
      </c>
      <c r="D124" s="1" t="s">
        <v>802</v>
      </c>
      <c r="E124" s="1" t="s">
        <v>113</v>
      </c>
      <c r="F124" s="1" t="s">
        <v>803</v>
      </c>
      <c r="G124" s="1" t="s">
        <v>804</v>
      </c>
      <c r="H124" s="1" t="s">
        <v>107</v>
      </c>
      <c r="I124" s="1" t="s">
        <v>98</v>
      </c>
      <c r="J124" s="1" t="s">
        <v>352</v>
      </c>
      <c r="K124" s="1" t="s">
        <v>243</v>
      </c>
      <c r="L124" s="1">
        <v>60623</v>
      </c>
      <c r="M124" s="1" t="s">
        <v>58</v>
      </c>
      <c r="N124" s="1" t="s">
        <v>805</v>
      </c>
      <c r="O124" s="1" t="s">
        <v>111</v>
      </c>
      <c r="P124" s="1" t="s">
        <v>70</v>
      </c>
      <c r="Q124" s="1" t="s">
        <v>806</v>
      </c>
      <c r="R124" s="1">
        <v>52.448</v>
      </c>
      <c r="S124" s="1">
        <v>2</v>
      </c>
      <c r="T124" s="1">
        <v>0.8</v>
      </c>
      <c r="U124" s="1">
        <v>-131.12</v>
      </c>
      <c r="V124" s="10">
        <f t="shared" si="3"/>
        <v>131.12</v>
      </c>
      <c r="W124" s="10">
        <f t="shared" si="4"/>
        <v>10.489599999999996</v>
      </c>
      <c r="X124" s="10">
        <f t="shared" si="5"/>
        <v>65.56</v>
      </c>
    </row>
    <row r="125" spans="1:24" x14ac:dyDescent="0.3">
      <c r="A125" s="1">
        <v>124</v>
      </c>
      <c r="B125" s="1" t="s">
        <v>800</v>
      </c>
      <c r="C125" s="1" t="s">
        <v>801</v>
      </c>
      <c r="D125" s="1" t="s">
        <v>802</v>
      </c>
      <c r="E125" s="1" t="s">
        <v>113</v>
      </c>
      <c r="F125" s="1" t="s">
        <v>803</v>
      </c>
      <c r="G125" s="1" t="s">
        <v>804</v>
      </c>
      <c r="H125" s="1" t="s">
        <v>107</v>
      </c>
      <c r="I125" s="1" t="s">
        <v>98</v>
      </c>
      <c r="J125" s="1" t="s">
        <v>352</v>
      </c>
      <c r="K125" s="1" t="s">
        <v>243</v>
      </c>
      <c r="L125" s="1">
        <v>60623</v>
      </c>
      <c r="M125" s="1" t="s">
        <v>58</v>
      </c>
      <c r="N125" s="1" t="s">
        <v>807</v>
      </c>
      <c r="O125" s="1" t="s">
        <v>111</v>
      </c>
      <c r="P125" s="1" t="s">
        <v>63</v>
      </c>
      <c r="Q125" s="1" t="s">
        <v>808</v>
      </c>
      <c r="R125" s="1">
        <v>20.16</v>
      </c>
      <c r="S125" s="1">
        <v>4</v>
      </c>
      <c r="T125" s="1">
        <v>0.2</v>
      </c>
      <c r="U125" s="1">
        <v>6.5519999999999996</v>
      </c>
      <c r="V125" s="10">
        <f t="shared" si="3"/>
        <v>6.5519999999999996</v>
      </c>
      <c r="W125" s="10">
        <f t="shared" si="4"/>
        <v>16.128</v>
      </c>
      <c r="X125" s="10">
        <f t="shared" si="5"/>
        <v>1.6379999999999999</v>
      </c>
    </row>
    <row r="126" spans="1:24" x14ac:dyDescent="0.3">
      <c r="A126" s="1">
        <v>125</v>
      </c>
      <c r="B126" s="1" t="s">
        <v>645</v>
      </c>
      <c r="C126" s="1" t="s">
        <v>646</v>
      </c>
      <c r="D126" s="1" t="s">
        <v>647</v>
      </c>
      <c r="E126" s="1" t="s">
        <v>113</v>
      </c>
      <c r="F126" s="1" t="s">
        <v>648</v>
      </c>
      <c r="G126" s="1" t="s">
        <v>649</v>
      </c>
      <c r="H126" s="1" t="s">
        <v>97</v>
      </c>
      <c r="I126" s="1" t="s">
        <v>98</v>
      </c>
      <c r="J126" s="1" t="s">
        <v>650</v>
      </c>
      <c r="K126" s="1" t="s">
        <v>109</v>
      </c>
      <c r="L126" s="1">
        <v>95661</v>
      </c>
      <c r="M126" s="1" t="s">
        <v>57</v>
      </c>
      <c r="N126" s="1" t="s">
        <v>651</v>
      </c>
      <c r="O126" s="1" t="s">
        <v>111</v>
      </c>
      <c r="P126" s="1" t="s">
        <v>71</v>
      </c>
      <c r="Q126" s="1" t="s">
        <v>652</v>
      </c>
      <c r="R126" s="1">
        <v>20.04</v>
      </c>
      <c r="S126" s="1">
        <v>3</v>
      </c>
      <c r="T126" s="1">
        <v>0</v>
      </c>
      <c r="U126" s="1">
        <v>9.6191999999999993</v>
      </c>
      <c r="V126" s="10">
        <f t="shared" si="3"/>
        <v>9.6191999999999993</v>
      </c>
      <c r="W126" s="10">
        <f t="shared" si="4"/>
        <v>20.04</v>
      </c>
      <c r="X126" s="10">
        <f t="shared" si="5"/>
        <v>3.2063999999999999</v>
      </c>
    </row>
    <row r="127" spans="1:24" x14ac:dyDescent="0.3">
      <c r="A127" s="1">
        <v>126</v>
      </c>
      <c r="B127" s="1" t="s">
        <v>645</v>
      </c>
      <c r="C127" s="1" t="s">
        <v>646</v>
      </c>
      <c r="D127" s="1" t="s">
        <v>647</v>
      </c>
      <c r="E127" s="1" t="s">
        <v>113</v>
      </c>
      <c r="F127" s="1" t="s">
        <v>648</v>
      </c>
      <c r="G127" s="1" t="s">
        <v>649</v>
      </c>
      <c r="H127" s="1" t="s">
        <v>97</v>
      </c>
      <c r="I127" s="1" t="s">
        <v>98</v>
      </c>
      <c r="J127" s="1" t="s">
        <v>650</v>
      </c>
      <c r="K127" s="1" t="s">
        <v>109</v>
      </c>
      <c r="L127" s="1">
        <v>95661</v>
      </c>
      <c r="M127" s="1" t="s">
        <v>57</v>
      </c>
      <c r="N127" s="1" t="s">
        <v>653</v>
      </c>
      <c r="O127" s="1" t="s">
        <v>111</v>
      </c>
      <c r="P127" s="1" t="s">
        <v>71</v>
      </c>
      <c r="Q127" s="1" t="s">
        <v>654</v>
      </c>
      <c r="R127" s="1">
        <v>35.44</v>
      </c>
      <c r="S127" s="1">
        <v>1</v>
      </c>
      <c r="T127" s="1">
        <v>0</v>
      </c>
      <c r="U127" s="1">
        <v>16.6568</v>
      </c>
      <c r="V127" s="10">
        <f t="shared" si="3"/>
        <v>16.6568</v>
      </c>
      <c r="W127" s="10">
        <f t="shared" si="4"/>
        <v>35.44</v>
      </c>
      <c r="X127" s="10">
        <f t="shared" si="5"/>
        <v>16.6568</v>
      </c>
    </row>
    <row r="128" spans="1:24" x14ac:dyDescent="0.3">
      <c r="A128" s="1">
        <v>127</v>
      </c>
      <c r="B128" s="1" t="s">
        <v>645</v>
      </c>
      <c r="C128" s="1" t="s">
        <v>646</v>
      </c>
      <c r="D128" s="1" t="s">
        <v>647</v>
      </c>
      <c r="E128" s="1" t="s">
        <v>113</v>
      </c>
      <c r="F128" s="1" t="s">
        <v>648</v>
      </c>
      <c r="G128" s="1" t="s">
        <v>649</v>
      </c>
      <c r="H128" s="1" t="s">
        <v>97</v>
      </c>
      <c r="I128" s="1" t="s">
        <v>98</v>
      </c>
      <c r="J128" s="1" t="s">
        <v>650</v>
      </c>
      <c r="K128" s="1" t="s">
        <v>109</v>
      </c>
      <c r="L128" s="1">
        <v>95661</v>
      </c>
      <c r="M128" s="1" t="s">
        <v>57</v>
      </c>
      <c r="N128" s="1" t="s">
        <v>655</v>
      </c>
      <c r="O128" s="1" t="s">
        <v>111</v>
      </c>
      <c r="P128" s="1" t="s">
        <v>67</v>
      </c>
      <c r="Q128" s="1" t="s">
        <v>656</v>
      </c>
      <c r="R128" s="1">
        <v>11.52</v>
      </c>
      <c r="S128" s="1">
        <v>4</v>
      </c>
      <c r="T128" s="1">
        <v>0</v>
      </c>
      <c r="U128" s="1">
        <v>3.456</v>
      </c>
      <c r="V128" s="10">
        <f t="shared" si="3"/>
        <v>3.456</v>
      </c>
      <c r="W128" s="10">
        <f t="shared" si="4"/>
        <v>11.52</v>
      </c>
      <c r="X128" s="10">
        <f t="shared" si="5"/>
        <v>0.86399999999999999</v>
      </c>
    </row>
    <row r="129" spans="1:24" x14ac:dyDescent="0.3">
      <c r="A129" s="1">
        <v>128</v>
      </c>
      <c r="B129" s="1" t="s">
        <v>645</v>
      </c>
      <c r="C129" s="1" t="s">
        <v>646</v>
      </c>
      <c r="D129" s="1" t="s">
        <v>647</v>
      </c>
      <c r="E129" s="1" t="s">
        <v>113</v>
      </c>
      <c r="F129" s="1" t="s">
        <v>648</v>
      </c>
      <c r="G129" s="1" t="s">
        <v>649</v>
      </c>
      <c r="H129" s="1" t="s">
        <v>97</v>
      </c>
      <c r="I129" s="1" t="s">
        <v>98</v>
      </c>
      <c r="J129" s="1" t="s">
        <v>650</v>
      </c>
      <c r="K129" s="1" t="s">
        <v>109</v>
      </c>
      <c r="L129" s="1">
        <v>95661</v>
      </c>
      <c r="M129" s="1" t="s">
        <v>57</v>
      </c>
      <c r="N129" s="1" t="s">
        <v>657</v>
      </c>
      <c r="O129" s="1" t="s">
        <v>111</v>
      </c>
      <c r="P129" s="1" t="s">
        <v>313</v>
      </c>
      <c r="Q129" s="1" t="s">
        <v>658</v>
      </c>
      <c r="R129" s="1">
        <v>4.0199999999999996</v>
      </c>
      <c r="S129" s="1">
        <v>2</v>
      </c>
      <c r="T129" s="1">
        <v>0</v>
      </c>
      <c r="U129" s="1">
        <v>1.9698</v>
      </c>
      <c r="V129" s="10">
        <f t="shared" si="3"/>
        <v>1.9698</v>
      </c>
      <c r="W129" s="10">
        <f t="shared" si="4"/>
        <v>4.0199999999999996</v>
      </c>
      <c r="X129" s="10">
        <f t="shared" si="5"/>
        <v>0.9849</v>
      </c>
    </row>
    <row r="130" spans="1:24" x14ac:dyDescent="0.3">
      <c r="A130" s="1">
        <v>129</v>
      </c>
      <c r="B130" s="1" t="s">
        <v>645</v>
      </c>
      <c r="C130" s="1" t="s">
        <v>646</v>
      </c>
      <c r="D130" s="1" t="s">
        <v>647</v>
      </c>
      <c r="E130" s="1" t="s">
        <v>113</v>
      </c>
      <c r="F130" s="1" t="s">
        <v>648</v>
      </c>
      <c r="G130" s="1" t="s">
        <v>649</v>
      </c>
      <c r="H130" s="1" t="s">
        <v>97</v>
      </c>
      <c r="I130" s="1" t="s">
        <v>98</v>
      </c>
      <c r="J130" s="1" t="s">
        <v>650</v>
      </c>
      <c r="K130" s="1" t="s">
        <v>109</v>
      </c>
      <c r="L130" s="1">
        <v>95661</v>
      </c>
      <c r="M130" s="1" t="s">
        <v>57</v>
      </c>
      <c r="N130" s="1" t="s">
        <v>659</v>
      </c>
      <c r="O130" s="1" t="s">
        <v>111</v>
      </c>
      <c r="P130" s="1" t="s">
        <v>69</v>
      </c>
      <c r="Q130" s="1" t="s">
        <v>660</v>
      </c>
      <c r="R130" s="1">
        <v>76.176000000000002</v>
      </c>
      <c r="S130" s="1">
        <v>3</v>
      </c>
      <c r="T130" s="1">
        <v>0.2</v>
      </c>
      <c r="U130" s="1">
        <v>26.6616</v>
      </c>
      <c r="V130" s="10">
        <f t="shared" si="3"/>
        <v>26.6616</v>
      </c>
      <c r="W130" s="10">
        <f t="shared" si="4"/>
        <v>60.940800000000003</v>
      </c>
      <c r="X130" s="10">
        <f t="shared" si="5"/>
        <v>8.8872</v>
      </c>
    </row>
    <row r="131" spans="1:24" x14ac:dyDescent="0.3">
      <c r="A131" s="1">
        <v>130</v>
      </c>
      <c r="B131" s="1" t="s">
        <v>645</v>
      </c>
      <c r="C131" s="1" t="s">
        <v>646</v>
      </c>
      <c r="D131" s="1" t="s">
        <v>647</v>
      </c>
      <c r="E131" s="1" t="s">
        <v>113</v>
      </c>
      <c r="F131" s="1" t="s">
        <v>648</v>
      </c>
      <c r="G131" s="1" t="s">
        <v>649</v>
      </c>
      <c r="H131" s="1" t="s">
        <v>97</v>
      </c>
      <c r="I131" s="1" t="s">
        <v>98</v>
      </c>
      <c r="J131" s="1" t="s">
        <v>650</v>
      </c>
      <c r="K131" s="1" t="s">
        <v>109</v>
      </c>
      <c r="L131" s="1">
        <v>95661</v>
      </c>
      <c r="M131" s="1" t="s">
        <v>57</v>
      </c>
      <c r="N131" s="1" t="s">
        <v>661</v>
      </c>
      <c r="O131" s="1" t="s">
        <v>111</v>
      </c>
      <c r="P131" s="1" t="s">
        <v>662</v>
      </c>
      <c r="Q131" s="1" t="s">
        <v>663</v>
      </c>
      <c r="R131" s="1">
        <v>65.88</v>
      </c>
      <c r="S131" s="1">
        <v>6</v>
      </c>
      <c r="T131" s="1">
        <v>0</v>
      </c>
      <c r="U131" s="1">
        <v>18.446400000000001</v>
      </c>
      <c r="V131" s="10">
        <f t="shared" ref="V131:V194" si="6">ABS(U131)</f>
        <v>18.446400000000001</v>
      </c>
      <c r="W131" s="10">
        <f t="shared" ref="W131:W194" si="7">R131-(R131*T131)</f>
        <v>65.88</v>
      </c>
      <c r="X131" s="10">
        <f t="shared" ref="X131:X194" si="8">V131/S131</f>
        <v>3.0744000000000002</v>
      </c>
    </row>
    <row r="132" spans="1:24" x14ac:dyDescent="0.3">
      <c r="A132" s="1">
        <v>131</v>
      </c>
      <c r="B132" s="1" t="s">
        <v>645</v>
      </c>
      <c r="C132" s="1" t="s">
        <v>646</v>
      </c>
      <c r="D132" s="1" t="s">
        <v>647</v>
      </c>
      <c r="E132" s="1" t="s">
        <v>113</v>
      </c>
      <c r="F132" s="1" t="s">
        <v>648</v>
      </c>
      <c r="G132" s="1" t="s">
        <v>649</v>
      </c>
      <c r="H132" s="1" t="s">
        <v>97</v>
      </c>
      <c r="I132" s="1" t="s">
        <v>98</v>
      </c>
      <c r="J132" s="1" t="s">
        <v>650</v>
      </c>
      <c r="K132" s="1" t="s">
        <v>109</v>
      </c>
      <c r="L132" s="1">
        <v>95661</v>
      </c>
      <c r="M132" s="1" t="s">
        <v>57</v>
      </c>
      <c r="N132" s="1" t="s">
        <v>302</v>
      </c>
      <c r="O132" s="1" t="s">
        <v>102</v>
      </c>
      <c r="P132" s="1" t="s">
        <v>66</v>
      </c>
      <c r="Q132" s="1" t="s">
        <v>303</v>
      </c>
      <c r="R132" s="1">
        <v>43.12</v>
      </c>
      <c r="S132" s="1">
        <v>14</v>
      </c>
      <c r="T132" s="1">
        <v>0</v>
      </c>
      <c r="U132" s="1">
        <v>20.697600000000001</v>
      </c>
      <c r="V132" s="10">
        <f t="shared" si="6"/>
        <v>20.697600000000001</v>
      </c>
      <c r="W132" s="10">
        <f t="shared" si="7"/>
        <v>43.12</v>
      </c>
      <c r="X132" s="10">
        <f t="shared" si="8"/>
        <v>1.4784000000000002</v>
      </c>
    </row>
    <row r="133" spans="1:24" x14ac:dyDescent="0.3">
      <c r="A133" s="1">
        <v>132</v>
      </c>
      <c r="B133" s="1" t="s">
        <v>823</v>
      </c>
      <c r="C133" s="1" t="s">
        <v>824</v>
      </c>
      <c r="D133" s="1" t="s">
        <v>825</v>
      </c>
      <c r="E133" s="1" t="s">
        <v>113</v>
      </c>
      <c r="F133" s="1" t="s">
        <v>826</v>
      </c>
      <c r="G133" s="1" t="s">
        <v>827</v>
      </c>
      <c r="H133" s="1" t="s">
        <v>148</v>
      </c>
      <c r="I133" s="1" t="s">
        <v>98</v>
      </c>
      <c r="J133" s="1" t="s">
        <v>310</v>
      </c>
      <c r="K133" s="1" t="s">
        <v>311</v>
      </c>
      <c r="L133" s="1">
        <v>10009</v>
      </c>
      <c r="M133" s="1" t="s">
        <v>59</v>
      </c>
      <c r="N133" s="1" t="s">
        <v>828</v>
      </c>
      <c r="O133" s="1" t="s">
        <v>111</v>
      </c>
      <c r="P133" s="1" t="s">
        <v>67</v>
      </c>
      <c r="Q133" s="1" t="s">
        <v>829</v>
      </c>
      <c r="R133" s="1">
        <v>3.28</v>
      </c>
      <c r="S133" s="1">
        <v>1</v>
      </c>
      <c r="T133" s="1">
        <v>0</v>
      </c>
      <c r="U133" s="1">
        <v>1.4104000000000001</v>
      </c>
      <c r="V133" s="10">
        <f t="shared" si="6"/>
        <v>1.4104000000000001</v>
      </c>
      <c r="W133" s="10">
        <f t="shared" si="7"/>
        <v>3.28</v>
      </c>
      <c r="X133" s="10">
        <f t="shared" si="8"/>
        <v>1.4104000000000001</v>
      </c>
    </row>
    <row r="134" spans="1:24" x14ac:dyDescent="0.3">
      <c r="A134" s="1">
        <v>133</v>
      </c>
      <c r="B134" s="1" t="s">
        <v>22</v>
      </c>
      <c r="C134" s="1" t="s">
        <v>23</v>
      </c>
      <c r="D134" s="1" t="s">
        <v>37</v>
      </c>
      <c r="E134" s="1" t="s">
        <v>95</v>
      </c>
      <c r="F134" s="1" t="s">
        <v>187</v>
      </c>
      <c r="G134" s="1" t="s">
        <v>53</v>
      </c>
      <c r="H134" s="1" t="s">
        <v>97</v>
      </c>
      <c r="I134" s="1" t="s">
        <v>98</v>
      </c>
      <c r="J134" s="1" t="s">
        <v>108</v>
      </c>
      <c r="K134" s="1" t="s">
        <v>109</v>
      </c>
      <c r="L134" s="1">
        <v>90049</v>
      </c>
      <c r="M134" s="1" t="s">
        <v>57</v>
      </c>
      <c r="N134" s="1" t="s">
        <v>188</v>
      </c>
      <c r="O134" s="1" t="s">
        <v>111</v>
      </c>
      <c r="P134" s="1" t="s">
        <v>69</v>
      </c>
      <c r="Q134" s="1" t="s">
        <v>189</v>
      </c>
      <c r="R134" s="1">
        <v>11.648</v>
      </c>
      <c r="S134" s="1">
        <v>2</v>
      </c>
      <c r="T134" s="1">
        <v>0.2</v>
      </c>
      <c r="U134" s="1">
        <v>4.2224000000000004</v>
      </c>
      <c r="V134" s="10">
        <f t="shared" si="6"/>
        <v>4.2224000000000004</v>
      </c>
      <c r="W134" s="10">
        <f t="shared" si="7"/>
        <v>9.3184000000000005</v>
      </c>
      <c r="X134" s="10">
        <f t="shared" si="8"/>
        <v>2.1112000000000002</v>
      </c>
    </row>
    <row r="135" spans="1:24" x14ac:dyDescent="0.3">
      <c r="A135" s="1">
        <v>134</v>
      </c>
      <c r="B135" s="1" t="s">
        <v>22</v>
      </c>
      <c r="C135" s="1" t="s">
        <v>23</v>
      </c>
      <c r="D135" s="1" t="s">
        <v>37</v>
      </c>
      <c r="E135" s="1" t="s">
        <v>95</v>
      </c>
      <c r="F135" s="1" t="s">
        <v>187</v>
      </c>
      <c r="G135" s="1" t="s">
        <v>53</v>
      </c>
      <c r="H135" s="1" t="s">
        <v>97</v>
      </c>
      <c r="I135" s="1" t="s">
        <v>98</v>
      </c>
      <c r="J135" s="1" t="s">
        <v>108</v>
      </c>
      <c r="K135" s="1" t="s">
        <v>109</v>
      </c>
      <c r="L135" s="1">
        <v>90049</v>
      </c>
      <c r="M135" s="1" t="s">
        <v>57</v>
      </c>
      <c r="N135" s="1" t="s">
        <v>190</v>
      </c>
      <c r="O135" s="1" t="s">
        <v>127</v>
      </c>
      <c r="P135" s="1" t="s">
        <v>72</v>
      </c>
      <c r="Q135" s="1" t="s">
        <v>191</v>
      </c>
      <c r="R135" s="1">
        <v>90.57</v>
      </c>
      <c r="S135" s="1">
        <v>3</v>
      </c>
      <c r="T135" s="1">
        <v>0</v>
      </c>
      <c r="U135" s="1">
        <v>11.774100000000001</v>
      </c>
      <c r="V135" s="10">
        <f t="shared" si="6"/>
        <v>11.774100000000001</v>
      </c>
      <c r="W135" s="10">
        <f t="shared" si="7"/>
        <v>90.57</v>
      </c>
      <c r="X135" s="10">
        <f t="shared" si="8"/>
        <v>3.9247000000000001</v>
      </c>
    </row>
    <row r="136" spans="1:24" x14ac:dyDescent="0.3">
      <c r="A136" s="1">
        <v>135</v>
      </c>
      <c r="B136" s="1" t="s">
        <v>7</v>
      </c>
      <c r="C136" s="1" t="s">
        <v>8</v>
      </c>
      <c r="D136" s="1" t="s">
        <v>30</v>
      </c>
      <c r="E136" s="1" t="s">
        <v>113</v>
      </c>
      <c r="F136" s="1" t="s">
        <v>137</v>
      </c>
      <c r="G136" s="1" t="s">
        <v>44</v>
      </c>
      <c r="H136" s="1" t="s">
        <v>97</v>
      </c>
      <c r="I136" s="1" t="s">
        <v>98</v>
      </c>
      <c r="J136" s="1" t="s">
        <v>138</v>
      </c>
      <c r="K136" s="1" t="s">
        <v>139</v>
      </c>
      <c r="L136" s="1">
        <v>28027</v>
      </c>
      <c r="M136" s="1" t="s">
        <v>56</v>
      </c>
      <c r="N136" s="1" t="s">
        <v>140</v>
      </c>
      <c r="O136" s="1" t="s">
        <v>111</v>
      </c>
      <c r="P136" s="1" t="s">
        <v>71</v>
      </c>
      <c r="Q136" s="1" t="s">
        <v>141</v>
      </c>
      <c r="R136" s="1">
        <v>15.552</v>
      </c>
      <c r="S136" s="1">
        <v>3</v>
      </c>
      <c r="T136" s="1">
        <v>0.2</v>
      </c>
      <c r="U136" s="1">
        <v>5.4432</v>
      </c>
      <c r="V136" s="10">
        <f t="shared" si="6"/>
        <v>5.4432</v>
      </c>
      <c r="W136" s="10">
        <f t="shared" si="7"/>
        <v>12.441599999999999</v>
      </c>
      <c r="X136" s="10">
        <f t="shared" si="8"/>
        <v>1.8144</v>
      </c>
    </row>
    <row r="137" spans="1:24" x14ac:dyDescent="0.3">
      <c r="A137" s="1">
        <v>136</v>
      </c>
      <c r="B137" s="1" t="s">
        <v>493</v>
      </c>
      <c r="C137" s="1" t="s">
        <v>494</v>
      </c>
      <c r="D137" s="1" t="s">
        <v>495</v>
      </c>
      <c r="E137" s="1" t="s">
        <v>217</v>
      </c>
      <c r="F137" s="1" t="s">
        <v>496</v>
      </c>
      <c r="G137" s="1" t="s">
        <v>497</v>
      </c>
      <c r="H137" s="1" t="s">
        <v>97</v>
      </c>
      <c r="I137" s="1" t="s">
        <v>98</v>
      </c>
      <c r="J137" s="1" t="s">
        <v>166</v>
      </c>
      <c r="K137" s="1" t="s">
        <v>109</v>
      </c>
      <c r="L137" s="1">
        <v>94122</v>
      </c>
      <c r="M137" s="1" t="s">
        <v>57</v>
      </c>
      <c r="N137" s="1" t="s">
        <v>498</v>
      </c>
      <c r="O137" s="1" t="s">
        <v>111</v>
      </c>
      <c r="P137" s="1" t="s">
        <v>69</v>
      </c>
      <c r="Q137" s="1" t="s">
        <v>499</v>
      </c>
      <c r="R137" s="1">
        <v>51.311999999999998</v>
      </c>
      <c r="S137" s="1">
        <v>3</v>
      </c>
      <c r="T137" s="1">
        <v>0.2</v>
      </c>
      <c r="U137" s="1">
        <v>17.959199999999999</v>
      </c>
      <c r="V137" s="10">
        <f t="shared" si="6"/>
        <v>17.959199999999999</v>
      </c>
      <c r="W137" s="10">
        <f t="shared" si="7"/>
        <v>41.049599999999998</v>
      </c>
      <c r="X137" s="10">
        <f t="shared" si="8"/>
        <v>5.9863999999999997</v>
      </c>
    </row>
    <row r="138" spans="1:24" x14ac:dyDescent="0.3">
      <c r="A138" s="1">
        <v>137</v>
      </c>
      <c r="B138" s="1" t="s">
        <v>546</v>
      </c>
      <c r="C138" s="1" t="s">
        <v>547</v>
      </c>
      <c r="D138" s="1" t="s">
        <v>548</v>
      </c>
      <c r="E138" s="1" t="s">
        <v>113</v>
      </c>
      <c r="F138" s="1" t="s">
        <v>549</v>
      </c>
      <c r="G138" s="1" t="s">
        <v>550</v>
      </c>
      <c r="H138" s="1" t="s">
        <v>148</v>
      </c>
      <c r="I138" s="1" t="s">
        <v>98</v>
      </c>
      <c r="J138" s="1" t="s">
        <v>551</v>
      </c>
      <c r="K138" s="1" t="s">
        <v>243</v>
      </c>
      <c r="L138" s="1">
        <v>60462</v>
      </c>
      <c r="M138" s="1" t="s">
        <v>58</v>
      </c>
      <c r="N138" s="1" t="s">
        <v>552</v>
      </c>
      <c r="O138" s="1" t="s">
        <v>127</v>
      </c>
      <c r="P138" s="1" t="s">
        <v>72</v>
      </c>
      <c r="Q138" s="1" t="s">
        <v>553</v>
      </c>
      <c r="R138" s="1">
        <v>339.96</v>
      </c>
      <c r="S138" s="1">
        <v>5</v>
      </c>
      <c r="T138" s="1">
        <v>0.2</v>
      </c>
      <c r="U138" s="1">
        <v>67.992000000000004</v>
      </c>
      <c r="V138" s="10">
        <f t="shared" si="6"/>
        <v>67.992000000000004</v>
      </c>
      <c r="W138" s="10">
        <f t="shared" si="7"/>
        <v>271.96799999999996</v>
      </c>
      <c r="X138" s="10">
        <f t="shared" si="8"/>
        <v>13.598400000000002</v>
      </c>
    </row>
    <row r="139" spans="1:24" x14ac:dyDescent="0.3">
      <c r="A139" s="1">
        <v>138</v>
      </c>
      <c r="B139" s="1" t="s">
        <v>759</v>
      </c>
      <c r="C139" s="1" t="s">
        <v>760</v>
      </c>
      <c r="D139" s="1" t="s">
        <v>738</v>
      </c>
      <c r="E139" s="1" t="s">
        <v>113</v>
      </c>
      <c r="F139" s="1" t="s">
        <v>761</v>
      </c>
      <c r="G139" s="1" t="s">
        <v>762</v>
      </c>
      <c r="H139" s="1" t="s">
        <v>97</v>
      </c>
      <c r="I139" s="1" t="s">
        <v>98</v>
      </c>
      <c r="J139" s="1" t="s">
        <v>763</v>
      </c>
      <c r="K139" s="1" t="s">
        <v>764</v>
      </c>
      <c r="L139" s="1">
        <v>88220</v>
      </c>
      <c r="M139" s="1" t="s">
        <v>57</v>
      </c>
      <c r="N139" s="1" t="s">
        <v>765</v>
      </c>
      <c r="O139" s="1" t="s">
        <v>111</v>
      </c>
      <c r="P139" s="1" t="s">
        <v>200</v>
      </c>
      <c r="Q139" s="1" t="s">
        <v>766</v>
      </c>
      <c r="R139" s="1">
        <v>28.4</v>
      </c>
      <c r="S139" s="1">
        <v>5</v>
      </c>
      <c r="T139" s="1">
        <v>0</v>
      </c>
      <c r="U139" s="1">
        <v>13.348000000000001</v>
      </c>
      <c r="V139" s="10">
        <f t="shared" si="6"/>
        <v>13.348000000000001</v>
      </c>
      <c r="W139" s="10">
        <f t="shared" si="7"/>
        <v>28.4</v>
      </c>
      <c r="X139" s="10">
        <f t="shared" si="8"/>
        <v>2.6696</v>
      </c>
    </row>
    <row r="140" spans="1:24" x14ac:dyDescent="0.3">
      <c r="A140" s="1">
        <v>139</v>
      </c>
      <c r="B140" s="1" t="s">
        <v>24</v>
      </c>
      <c r="C140" s="1" t="s">
        <v>25</v>
      </c>
      <c r="D140" s="1" t="s">
        <v>38</v>
      </c>
      <c r="E140" s="1" t="s">
        <v>113</v>
      </c>
      <c r="F140" s="1" t="s">
        <v>192</v>
      </c>
      <c r="G140" s="1" t="s">
        <v>54</v>
      </c>
      <c r="H140" s="1" t="s">
        <v>97</v>
      </c>
      <c r="I140" s="1" t="s">
        <v>98</v>
      </c>
      <c r="J140" s="1" t="s">
        <v>181</v>
      </c>
      <c r="K140" s="1" t="s">
        <v>182</v>
      </c>
      <c r="L140" s="1">
        <v>19140</v>
      </c>
      <c r="M140" s="1" t="s">
        <v>59</v>
      </c>
      <c r="N140" s="1" t="s">
        <v>193</v>
      </c>
      <c r="O140" s="1" t="s">
        <v>102</v>
      </c>
      <c r="P140" s="1" t="s">
        <v>61</v>
      </c>
      <c r="Q140" s="1" t="s">
        <v>194</v>
      </c>
      <c r="R140" s="1">
        <v>3083.43</v>
      </c>
      <c r="S140" s="1">
        <v>7</v>
      </c>
      <c r="T140" s="1">
        <v>0.5</v>
      </c>
      <c r="U140" s="1">
        <v>-1665.0522000000001</v>
      </c>
      <c r="V140" s="10">
        <f t="shared" si="6"/>
        <v>1665.0522000000001</v>
      </c>
      <c r="W140" s="10">
        <f t="shared" si="7"/>
        <v>1541.7149999999999</v>
      </c>
      <c r="X140" s="10">
        <f t="shared" si="8"/>
        <v>237.86460000000002</v>
      </c>
    </row>
    <row r="141" spans="1:24" x14ac:dyDescent="0.3">
      <c r="A141" s="1">
        <v>140</v>
      </c>
      <c r="B141" s="1" t="s">
        <v>24</v>
      </c>
      <c r="C141" s="1" t="s">
        <v>25</v>
      </c>
      <c r="D141" s="1" t="s">
        <v>38</v>
      </c>
      <c r="E141" s="1" t="s">
        <v>113</v>
      </c>
      <c r="F141" s="1" t="s">
        <v>192</v>
      </c>
      <c r="G141" s="1" t="s">
        <v>54</v>
      </c>
      <c r="H141" s="1" t="s">
        <v>97</v>
      </c>
      <c r="I141" s="1" t="s">
        <v>98</v>
      </c>
      <c r="J141" s="1" t="s">
        <v>181</v>
      </c>
      <c r="K141" s="1" t="s">
        <v>182</v>
      </c>
      <c r="L141" s="1">
        <v>19140</v>
      </c>
      <c r="M141" s="1" t="s">
        <v>59</v>
      </c>
      <c r="N141" s="1" t="s">
        <v>195</v>
      </c>
      <c r="O141" s="1" t="s">
        <v>111</v>
      </c>
      <c r="P141" s="1" t="s">
        <v>69</v>
      </c>
      <c r="Q141" s="1" t="s">
        <v>196</v>
      </c>
      <c r="R141" s="1">
        <v>9.6180000000000003</v>
      </c>
      <c r="S141" s="1">
        <v>2</v>
      </c>
      <c r="T141" s="1">
        <v>0.7</v>
      </c>
      <c r="U141" s="1">
        <v>-7.0532000000000004</v>
      </c>
      <c r="V141" s="10">
        <f t="shared" si="6"/>
        <v>7.0532000000000004</v>
      </c>
      <c r="W141" s="10">
        <f t="shared" si="7"/>
        <v>2.8854000000000006</v>
      </c>
      <c r="X141" s="10">
        <f t="shared" si="8"/>
        <v>3.5266000000000002</v>
      </c>
    </row>
    <row r="142" spans="1:24" x14ac:dyDescent="0.3">
      <c r="A142" s="1">
        <v>141</v>
      </c>
      <c r="B142" s="1" t="s">
        <v>24</v>
      </c>
      <c r="C142" s="1" t="s">
        <v>25</v>
      </c>
      <c r="D142" s="1" t="s">
        <v>38</v>
      </c>
      <c r="E142" s="1" t="s">
        <v>113</v>
      </c>
      <c r="F142" s="1" t="s">
        <v>192</v>
      </c>
      <c r="G142" s="1" t="s">
        <v>54</v>
      </c>
      <c r="H142" s="1" t="s">
        <v>97</v>
      </c>
      <c r="I142" s="1" t="s">
        <v>98</v>
      </c>
      <c r="J142" s="1" t="s">
        <v>181</v>
      </c>
      <c r="K142" s="1" t="s">
        <v>182</v>
      </c>
      <c r="L142" s="1">
        <v>19140</v>
      </c>
      <c r="M142" s="1" t="s">
        <v>59</v>
      </c>
      <c r="N142" s="1" t="s">
        <v>197</v>
      </c>
      <c r="O142" s="1" t="s">
        <v>102</v>
      </c>
      <c r="P142" s="1" t="s">
        <v>66</v>
      </c>
      <c r="Q142" s="1" t="s">
        <v>198</v>
      </c>
      <c r="R142" s="1">
        <v>124.2</v>
      </c>
      <c r="S142" s="1">
        <v>3</v>
      </c>
      <c r="T142" s="1">
        <v>0.2</v>
      </c>
      <c r="U142" s="1">
        <v>15.525</v>
      </c>
      <c r="V142" s="10">
        <f t="shared" si="6"/>
        <v>15.525</v>
      </c>
      <c r="W142" s="10">
        <f t="shared" si="7"/>
        <v>99.36</v>
      </c>
      <c r="X142" s="10">
        <f t="shared" si="8"/>
        <v>5.1749999999999998</v>
      </c>
    </row>
    <row r="143" spans="1:24" x14ac:dyDescent="0.3">
      <c r="A143" s="1">
        <v>142</v>
      </c>
      <c r="B143" s="1" t="s">
        <v>24</v>
      </c>
      <c r="C143" s="1" t="s">
        <v>25</v>
      </c>
      <c r="D143" s="1" t="s">
        <v>38</v>
      </c>
      <c r="E143" s="1" t="s">
        <v>113</v>
      </c>
      <c r="F143" s="1" t="s">
        <v>192</v>
      </c>
      <c r="G143" s="1" t="s">
        <v>54</v>
      </c>
      <c r="H143" s="1" t="s">
        <v>97</v>
      </c>
      <c r="I143" s="1" t="s">
        <v>98</v>
      </c>
      <c r="J143" s="1" t="s">
        <v>181</v>
      </c>
      <c r="K143" s="1" t="s">
        <v>182</v>
      </c>
      <c r="L143" s="1">
        <v>19140</v>
      </c>
      <c r="M143" s="1" t="s">
        <v>59</v>
      </c>
      <c r="N143" s="1" t="s">
        <v>199</v>
      </c>
      <c r="O143" s="1" t="s">
        <v>111</v>
      </c>
      <c r="P143" s="1" t="s">
        <v>200</v>
      </c>
      <c r="Q143" s="1" t="s">
        <v>201</v>
      </c>
      <c r="R143" s="1">
        <v>3.2639999999999998</v>
      </c>
      <c r="S143" s="1">
        <v>2</v>
      </c>
      <c r="T143" s="1">
        <v>0.2</v>
      </c>
      <c r="U143" s="1">
        <v>1.1015999999999999</v>
      </c>
      <c r="V143" s="10">
        <f t="shared" si="6"/>
        <v>1.1015999999999999</v>
      </c>
      <c r="W143" s="10">
        <f t="shared" si="7"/>
        <v>2.6111999999999997</v>
      </c>
      <c r="X143" s="10">
        <f t="shared" si="8"/>
        <v>0.55079999999999996</v>
      </c>
    </row>
    <row r="144" spans="1:24" x14ac:dyDescent="0.3">
      <c r="A144" s="1">
        <v>143</v>
      </c>
      <c r="B144" s="1" t="s">
        <v>24</v>
      </c>
      <c r="C144" s="1" t="s">
        <v>25</v>
      </c>
      <c r="D144" s="1" t="s">
        <v>38</v>
      </c>
      <c r="E144" s="1" t="s">
        <v>113</v>
      </c>
      <c r="F144" s="1" t="s">
        <v>192</v>
      </c>
      <c r="G144" s="1" t="s">
        <v>54</v>
      </c>
      <c r="H144" s="1" t="s">
        <v>97</v>
      </c>
      <c r="I144" s="1" t="s">
        <v>98</v>
      </c>
      <c r="J144" s="1" t="s">
        <v>181</v>
      </c>
      <c r="K144" s="1" t="s">
        <v>182</v>
      </c>
      <c r="L144" s="1">
        <v>19140</v>
      </c>
      <c r="M144" s="1" t="s">
        <v>59</v>
      </c>
      <c r="N144" s="1" t="s">
        <v>202</v>
      </c>
      <c r="O144" s="1" t="s">
        <v>111</v>
      </c>
      <c r="P144" s="1" t="s">
        <v>67</v>
      </c>
      <c r="Q144" s="1" t="s">
        <v>203</v>
      </c>
      <c r="R144" s="1">
        <v>86.304000000000002</v>
      </c>
      <c r="S144" s="1">
        <v>6</v>
      </c>
      <c r="T144" s="1">
        <v>0.2</v>
      </c>
      <c r="U144" s="1">
        <v>9.7091999999999992</v>
      </c>
      <c r="V144" s="10">
        <f t="shared" si="6"/>
        <v>9.7091999999999992</v>
      </c>
      <c r="W144" s="10">
        <f t="shared" si="7"/>
        <v>69.043199999999999</v>
      </c>
      <c r="X144" s="10">
        <f t="shared" si="8"/>
        <v>1.6181999999999999</v>
      </c>
    </row>
    <row r="145" spans="1:24" x14ac:dyDescent="0.3">
      <c r="A145" s="1">
        <v>144</v>
      </c>
      <c r="B145" s="1" t="s">
        <v>24</v>
      </c>
      <c r="C145" s="1" t="s">
        <v>25</v>
      </c>
      <c r="D145" s="1" t="s">
        <v>38</v>
      </c>
      <c r="E145" s="1" t="s">
        <v>113</v>
      </c>
      <c r="F145" s="1" t="s">
        <v>192</v>
      </c>
      <c r="G145" s="1" t="s">
        <v>54</v>
      </c>
      <c r="H145" s="1" t="s">
        <v>97</v>
      </c>
      <c r="I145" s="1" t="s">
        <v>98</v>
      </c>
      <c r="J145" s="1" t="s">
        <v>181</v>
      </c>
      <c r="K145" s="1" t="s">
        <v>182</v>
      </c>
      <c r="L145" s="1">
        <v>19140</v>
      </c>
      <c r="M145" s="1" t="s">
        <v>59</v>
      </c>
      <c r="N145" s="1" t="s">
        <v>204</v>
      </c>
      <c r="O145" s="1" t="s">
        <v>111</v>
      </c>
      <c r="P145" s="1" t="s">
        <v>69</v>
      </c>
      <c r="Q145" s="1" t="s">
        <v>205</v>
      </c>
      <c r="R145" s="1">
        <v>6.8579999999999997</v>
      </c>
      <c r="S145" s="1">
        <v>6</v>
      </c>
      <c r="T145" s="1">
        <v>0.7</v>
      </c>
      <c r="U145" s="1">
        <v>-5.7149999999999999</v>
      </c>
      <c r="V145" s="10">
        <f t="shared" si="6"/>
        <v>5.7149999999999999</v>
      </c>
      <c r="W145" s="10">
        <f t="shared" si="7"/>
        <v>2.0574000000000003</v>
      </c>
      <c r="X145" s="10">
        <f t="shared" si="8"/>
        <v>0.95250000000000001</v>
      </c>
    </row>
    <row r="146" spans="1:24" x14ac:dyDescent="0.3">
      <c r="A146" s="1">
        <v>145</v>
      </c>
      <c r="B146" s="1" t="s">
        <v>24</v>
      </c>
      <c r="C146" s="1" t="s">
        <v>25</v>
      </c>
      <c r="D146" s="1" t="s">
        <v>38</v>
      </c>
      <c r="E146" s="1" t="s">
        <v>113</v>
      </c>
      <c r="F146" s="1" t="s">
        <v>192</v>
      </c>
      <c r="G146" s="1" t="s">
        <v>54</v>
      </c>
      <c r="H146" s="1" t="s">
        <v>97</v>
      </c>
      <c r="I146" s="1" t="s">
        <v>98</v>
      </c>
      <c r="J146" s="1" t="s">
        <v>181</v>
      </c>
      <c r="K146" s="1" t="s">
        <v>182</v>
      </c>
      <c r="L146" s="1">
        <v>19140</v>
      </c>
      <c r="M146" s="1" t="s">
        <v>59</v>
      </c>
      <c r="N146" s="1" t="s">
        <v>206</v>
      </c>
      <c r="O146" s="1" t="s">
        <v>111</v>
      </c>
      <c r="P146" s="1" t="s">
        <v>67</v>
      </c>
      <c r="Q146" s="1" t="s">
        <v>207</v>
      </c>
      <c r="R146" s="1">
        <v>15.76</v>
      </c>
      <c r="S146" s="1">
        <v>2</v>
      </c>
      <c r="T146" s="1">
        <v>0.2</v>
      </c>
      <c r="U146" s="1">
        <v>3.5459999999999998</v>
      </c>
      <c r="V146" s="10">
        <f t="shared" si="6"/>
        <v>3.5459999999999998</v>
      </c>
      <c r="W146" s="10">
        <f t="shared" si="7"/>
        <v>12.608000000000001</v>
      </c>
      <c r="X146" s="10">
        <f t="shared" si="8"/>
        <v>1.7729999999999999</v>
      </c>
    </row>
    <row r="147" spans="1:24" x14ac:dyDescent="0.3">
      <c r="A147" s="1">
        <v>146</v>
      </c>
      <c r="B147" s="1" t="s">
        <v>291</v>
      </c>
      <c r="C147" s="1" t="s">
        <v>292</v>
      </c>
      <c r="D147" s="1" t="s">
        <v>293</v>
      </c>
      <c r="E147" s="1" t="s">
        <v>113</v>
      </c>
      <c r="F147" s="1" t="s">
        <v>294</v>
      </c>
      <c r="G147" s="1" t="s">
        <v>295</v>
      </c>
      <c r="H147" s="1" t="s">
        <v>97</v>
      </c>
      <c r="I147" s="1" t="s">
        <v>98</v>
      </c>
      <c r="J147" s="1" t="s">
        <v>296</v>
      </c>
      <c r="K147" s="1" t="s">
        <v>297</v>
      </c>
      <c r="L147" s="1">
        <v>47150</v>
      </c>
      <c r="M147" s="1" t="s">
        <v>58</v>
      </c>
      <c r="N147" s="1" t="s">
        <v>298</v>
      </c>
      <c r="O147" s="1" t="s">
        <v>111</v>
      </c>
      <c r="P147" s="1" t="s">
        <v>69</v>
      </c>
      <c r="Q147" s="1" t="s">
        <v>299</v>
      </c>
      <c r="R147" s="1">
        <v>38.22</v>
      </c>
      <c r="S147" s="1">
        <v>6</v>
      </c>
      <c r="T147" s="1">
        <v>0</v>
      </c>
      <c r="U147" s="1">
        <v>17.9634</v>
      </c>
      <c r="V147" s="10">
        <f t="shared" si="6"/>
        <v>17.9634</v>
      </c>
      <c r="W147" s="10">
        <f t="shared" si="7"/>
        <v>38.22</v>
      </c>
      <c r="X147" s="10">
        <f t="shared" si="8"/>
        <v>2.9939</v>
      </c>
    </row>
    <row r="148" spans="1:24" x14ac:dyDescent="0.3">
      <c r="A148" s="1">
        <v>147</v>
      </c>
      <c r="B148" s="1" t="s">
        <v>291</v>
      </c>
      <c r="C148" s="1" t="s">
        <v>292</v>
      </c>
      <c r="D148" s="1" t="s">
        <v>293</v>
      </c>
      <c r="E148" s="1" t="s">
        <v>113</v>
      </c>
      <c r="F148" s="1" t="s">
        <v>294</v>
      </c>
      <c r="G148" s="1" t="s">
        <v>295</v>
      </c>
      <c r="H148" s="1" t="s">
        <v>97</v>
      </c>
      <c r="I148" s="1" t="s">
        <v>98</v>
      </c>
      <c r="J148" s="1" t="s">
        <v>296</v>
      </c>
      <c r="K148" s="1" t="s">
        <v>297</v>
      </c>
      <c r="L148" s="1">
        <v>47150</v>
      </c>
      <c r="M148" s="1" t="s">
        <v>58</v>
      </c>
      <c r="N148" s="1" t="s">
        <v>300</v>
      </c>
      <c r="O148" s="1" t="s">
        <v>111</v>
      </c>
      <c r="P148" s="1" t="s">
        <v>63</v>
      </c>
      <c r="Q148" s="1" t="s">
        <v>301</v>
      </c>
      <c r="R148" s="1">
        <v>75.180000000000007</v>
      </c>
      <c r="S148" s="1">
        <v>6</v>
      </c>
      <c r="T148" s="1">
        <v>0</v>
      </c>
      <c r="U148" s="1">
        <v>35.334600000000002</v>
      </c>
      <c r="V148" s="10">
        <f t="shared" si="6"/>
        <v>35.334600000000002</v>
      </c>
      <c r="W148" s="10">
        <f t="shared" si="7"/>
        <v>75.180000000000007</v>
      </c>
      <c r="X148" s="10">
        <f t="shared" si="8"/>
        <v>5.8891</v>
      </c>
    </row>
    <row r="149" spans="1:24" x14ac:dyDescent="0.3">
      <c r="A149" s="1">
        <v>148</v>
      </c>
      <c r="B149" s="1" t="s">
        <v>291</v>
      </c>
      <c r="C149" s="1" t="s">
        <v>292</v>
      </c>
      <c r="D149" s="1" t="s">
        <v>293</v>
      </c>
      <c r="E149" s="1" t="s">
        <v>113</v>
      </c>
      <c r="F149" s="1" t="s">
        <v>294</v>
      </c>
      <c r="G149" s="1" t="s">
        <v>295</v>
      </c>
      <c r="H149" s="1" t="s">
        <v>97</v>
      </c>
      <c r="I149" s="1" t="s">
        <v>98</v>
      </c>
      <c r="J149" s="1" t="s">
        <v>296</v>
      </c>
      <c r="K149" s="1" t="s">
        <v>297</v>
      </c>
      <c r="L149" s="1">
        <v>47150</v>
      </c>
      <c r="M149" s="1" t="s">
        <v>58</v>
      </c>
      <c r="N149" s="1" t="s">
        <v>302</v>
      </c>
      <c r="O149" s="1" t="s">
        <v>102</v>
      </c>
      <c r="P149" s="1" t="s">
        <v>66</v>
      </c>
      <c r="Q149" s="1" t="s">
        <v>303</v>
      </c>
      <c r="R149" s="1">
        <v>6.16</v>
      </c>
      <c r="S149" s="1">
        <v>2</v>
      </c>
      <c r="T149" s="1">
        <v>0</v>
      </c>
      <c r="U149" s="1">
        <v>2.9567999999999999</v>
      </c>
      <c r="V149" s="10">
        <f t="shared" si="6"/>
        <v>2.9567999999999999</v>
      </c>
      <c r="W149" s="10">
        <f t="shared" si="7"/>
        <v>6.16</v>
      </c>
      <c r="X149" s="10">
        <f t="shared" si="8"/>
        <v>1.4783999999999999</v>
      </c>
    </row>
    <row r="150" spans="1:24" x14ac:dyDescent="0.3">
      <c r="A150" s="1">
        <v>149</v>
      </c>
      <c r="B150" s="1" t="s">
        <v>291</v>
      </c>
      <c r="C150" s="1" t="s">
        <v>292</v>
      </c>
      <c r="D150" s="1" t="s">
        <v>293</v>
      </c>
      <c r="E150" s="1" t="s">
        <v>113</v>
      </c>
      <c r="F150" s="1" t="s">
        <v>294</v>
      </c>
      <c r="G150" s="1" t="s">
        <v>295</v>
      </c>
      <c r="H150" s="1" t="s">
        <v>97</v>
      </c>
      <c r="I150" s="1" t="s">
        <v>98</v>
      </c>
      <c r="J150" s="1" t="s">
        <v>296</v>
      </c>
      <c r="K150" s="1" t="s">
        <v>297</v>
      </c>
      <c r="L150" s="1">
        <v>47150</v>
      </c>
      <c r="M150" s="1" t="s">
        <v>58</v>
      </c>
      <c r="N150" s="1" t="s">
        <v>304</v>
      </c>
      <c r="O150" s="1" t="s">
        <v>102</v>
      </c>
      <c r="P150" s="1" t="s">
        <v>62</v>
      </c>
      <c r="Q150" s="1" t="s">
        <v>305</v>
      </c>
      <c r="R150" s="1">
        <v>89.99</v>
      </c>
      <c r="S150" s="1">
        <v>1</v>
      </c>
      <c r="T150" s="1">
        <v>0</v>
      </c>
      <c r="U150" s="1">
        <v>17.098099999999999</v>
      </c>
      <c r="V150" s="10">
        <f t="shared" si="6"/>
        <v>17.098099999999999</v>
      </c>
      <c r="W150" s="10">
        <f t="shared" si="7"/>
        <v>89.99</v>
      </c>
      <c r="X150" s="10">
        <f t="shared" si="8"/>
        <v>17.098099999999999</v>
      </c>
    </row>
    <row r="151" spans="1:24" x14ac:dyDescent="0.3">
      <c r="A151" s="1">
        <v>150</v>
      </c>
      <c r="B151" s="1" t="s">
        <v>246</v>
      </c>
      <c r="C151" s="1" t="s">
        <v>247</v>
      </c>
      <c r="D151" s="1" t="s">
        <v>248</v>
      </c>
      <c r="E151" s="1" t="s">
        <v>113</v>
      </c>
      <c r="F151" s="1" t="s">
        <v>249</v>
      </c>
      <c r="G151" s="1" t="s">
        <v>250</v>
      </c>
      <c r="H151" s="1" t="s">
        <v>107</v>
      </c>
      <c r="I151" s="1" t="s">
        <v>98</v>
      </c>
      <c r="J151" s="1" t="s">
        <v>108</v>
      </c>
      <c r="K151" s="1" t="s">
        <v>109</v>
      </c>
      <c r="L151" s="1">
        <v>90049</v>
      </c>
      <c r="M151" s="1" t="s">
        <v>57</v>
      </c>
      <c r="N151" s="1" t="s">
        <v>251</v>
      </c>
      <c r="O151" s="1" t="s">
        <v>111</v>
      </c>
      <c r="P151" s="1" t="s">
        <v>65</v>
      </c>
      <c r="Q151" s="1" t="s">
        <v>252</v>
      </c>
      <c r="R151" s="1">
        <v>77.88</v>
      </c>
      <c r="S151" s="1">
        <v>2</v>
      </c>
      <c r="T151" s="1">
        <v>0</v>
      </c>
      <c r="U151" s="1">
        <v>3.8940000000000001</v>
      </c>
      <c r="V151" s="10">
        <f t="shared" si="6"/>
        <v>3.8940000000000001</v>
      </c>
      <c r="W151" s="10">
        <f t="shared" si="7"/>
        <v>77.88</v>
      </c>
      <c r="X151" s="10">
        <f t="shared" si="8"/>
        <v>1.9470000000000001</v>
      </c>
    </row>
    <row r="152" spans="1:24" x14ac:dyDescent="0.3">
      <c r="A152" s="1">
        <v>151</v>
      </c>
      <c r="B152" s="1" t="s">
        <v>865</v>
      </c>
      <c r="C152" s="1" t="s">
        <v>866</v>
      </c>
      <c r="D152" s="1" t="s">
        <v>248</v>
      </c>
      <c r="E152" s="1" t="s">
        <v>113</v>
      </c>
      <c r="F152" s="1" t="s">
        <v>867</v>
      </c>
      <c r="G152" s="1" t="s">
        <v>868</v>
      </c>
      <c r="H152" s="1" t="s">
        <v>107</v>
      </c>
      <c r="I152" s="1" t="s">
        <v>98</v>
      </c>
      <c r="J152" s="1" t="s">
        <v>869</v>
      </c>
      <c r="K152" s="1" t="s">
        <v>150</v>
      </c>
      <c r="L152" s="1">
        <v>75051</v>
      </c>
      <c r="M152" s="1" t="s">
        <v>58</v>
      </c>
      <c r="N152" s="1" t="s">
        <v>870</v>
      </c>
      <c r="O152" s="1" t="s">
        <v>111</v>
      </c>
      <c r="P152" s="1" t="s">
        <v>65</v>
      </c>
      <c r="Q152" s="1" t="s">
        <v>871</v>
      </c>
      <c r="R152" s="1">
        <v>37.223999999999997</v>
      </c>
      <c r="S152" s="1">
        <v>3</v>
      </c>
      <c r="T152" s="1">
        <v>0.2</v>
      </c>
      <c r="U152" s="1">
        <v>3.7223999999999999</v>
      </c>
      <c r="V152" s="10">
        <f t="shared" si="6"/>
        <v>3.7223999999999999</v>
      </c>
      <c r="W152" s="10">
        <f t="shared" si="7"/>
        <v>29.779199999999996</v>
      </c>
      <c r="X152" s="10">
        <f t="shared" si="8"/>
        <v>1.2407999999999999</v>
      </c>
    </row>
    <row r="153" spans="1:24" x14ac:dyDescent="0.3">
      <c r="A153" s="1">
        <v>152</v>
      </c>
      <c r="B153" s="1" t="s">
        <v>865</v>
      </c>
      <c r="C153" s="1" t="s">
        <v>866</v>
      </c>
      <c r="D153" s="1" t="s">
        <v>248</v>
      </c>
      <c r="E153" s="1" t="s">
        <v>113</v>
      </c>
      <c r="F153" s="1" t="s">
        <v>867</v>
      </c>
      <c r="G153" s="1" t="s">
        <v>868</v>
      </c>
      <c r="H153" s="1" t="s">
        <v>107</v>
      </c>
      <c r="I153" s="1" t="s">
        <v>98</v>
      </c>
      <c r="J153" s="1" t="s">
        <v>869</v>
      </c>
      <c r="K153" s="1" t="s">
        <v>150</v>
      </c>
      <c r="L153" s="1">
        <v>75051</v>
      </c>
      <c r="M153" s="1" t="s">
        <v>58</v>
      </c>
      <c r="N153" s="1" t="s">
        <v>722</v>
      </c>
      <c r="O153" s="1" t="s">
        <v>111</v>
      </c>
      <c r="P153" s="1" t="s">
        <v>71</v>
      </c>
      <c r="Q153" s="1" t="s">
        <v>723</v>
      </c>
      <c r="R153" s="1">
        <v>20.015999999999998</v>
      </c>
      <c r="S153" s="1">
        <v>3</v>
      </c>
      <c r="T153" s="1">
        <v>0.2</v>
      </c>
      <c r="U153" s="1">
        <v>6.2549999999999999</v>
      </c>
      <c r="V153" s="10">
        <f t="shared" si="6"/>
        <v>6.2549999999999999</v>
      </c>
      <c r="W153" s="10">
        <f t="shared" si="7"/>
        <v>16.012799999999999</v>
      </c>
      <c r="X153" s="10">
        <f t="shared" si="8"/>
        <v>2.085</v>
      </c>
    </row>
    <row r="154" spans="1:24" x14ac:dyDescent="0.3">
      <c r="A154" s="1">
        <v>153</v>
      </c>
      <c r="B154" s="1" t="s">
        <v>461</v>
      </c>
      <c r="C154" s="1" t="s">
        <v>462</v>
      </c>
      <c r="D154" s="1" t="s">
        <v>463</v>
      </c>
      <c r="E154" s="1" t="s">
        <v>113</v>
      </c>
      <c r="F154" s="1" t="s">
        <v>464</v>
      </c>
      <c r="G154" s="1" t="s">
        <v>465</v>
      </c>
      <c r="H154" s="1" t="s">
        <v>107</v>
      </c>
      <c r="I154" s="1" t="s">
        <v>98</v>
      </c>
      <c r="J154" s="1" t="s">
        <v>108</v>
      </c>
      <c r="K154" s="1" t="s">
        <v>109</v>
      </c>
      <c r="L154" s="1">
        <v>90036</v>
      </c>
      <c r="M154" s="1" t="s">
        <v>57</v>
      </c>
      <c r="N154" s="1" t="s">
        <v>466</v>
      </c>
      <c r="O154" s="1" t="s">
        <v>111</v>
      </c>
      <c r="P154" s="1" t="s">
        <v>67</v>
      </c>
      <c r="Q154" s="1" t="s">
        <v>467</v>
      </c>
      <c r="R154" s="1">
        <v>20.100000000000001</v>
      </c>
      <c r="S154" s="1">
        <v>3</v>
      </c>
      <c r="T154" s="1">
        <v>0</v>
      </c>
      <c r="U154" s="1">
        <v>6.633</v>
      </c>
      <c r="V154" s="10">
        <f t="shared" si="6"/>
        <v>6.633</v>
      </c>
      <c r="W154" s="10">
        <f t="shared" si="7"/>
        <v>20.100000000000001</v>
      </c>
      <c r="X154" s="10">
        <f t="shared" si="8"/>
        <v>2.2109999999999999</v>
      </c>
    </row>
    <row r="155" spans="1:24" x14ac:dyDescent="0.3">
      <c r="A155" s="1">
        <v>154</v>
      </c>
      <c r="B155" s="1" t="s">
        <v>461</v>
      </c>
      <c r="C155" s="1" t="s">
        <v>462</v>
      </c>
      <c r="D155" s="1" t="s">
        <v>463</v>
      </c>
      <c r="E155" s="1" t="s">
        <v>113</v>
      </c>
      <c r="F155" s="1" t="s">
        <v>464</v>
      </c>
      <c r="G155" s="1" t="s">
        <v>465</v>
      </c>
      <c r="H155" s="1" t="s">
        <v>107</v>
      </c>
      <c r="I155" s="1" t="s">
        <v>98</v>
      </c>
      <c r="J155" s="1" t="s">
        <v>108</v>
      </c>
      <c r="K155" s="1" t="s">
        <v>109</v>
      </c>
      <c r="L155" s="1">
        <v>90036</v>
      </c>
      <c r="M155" s="1" t="s">
        <v>57</v>
      </c>
      <c r="N155" s="1" t="s">
        <v>244</v>
      </c>
      <c r="O155" s="1" t="s">
        <v>127</v>
      </c>
      <c r="P155" s="1" t="s">
        <v>68</v>
      </c>
      <c r="Q155" s="1" t="s">
        <v>245</v>
      </c>
      <c r="R155" s="1">
        <v>73.584000000000003</v>
      </c>
      <c r="S155" s="1">
        <v>2</v>
      </c>
      <c r="T155" s="1">
        <v>0.2</v>
      </c>
      <c r="U155" s="1">
        <v>8.2782</v>
      </c>
      <c r="V155" s="10">
        <f t="shared" si="6"/>
        <v>8.2782</v>
      </c>
      <c r="W155" s="10">
        <f t="shared" si="7"/>
        <v>58.867200000000004</v>
      </c>
      <c r="X155" s="10">
        <f t="shared" si="8"/>
        <v>4.1391</v>
      </c>
    </row>
    <row r="156" spans="1:24" x14ac:dyDescent="0.3">
      <c r="A156" s="1">
        <v>155</v>
      </c>
      <c r="B156" s="1" t="s">
        <v>461</v>
      </c>
      <c r="C156" s="1" t="s">
        <v>462</v>
      </c>
      <c r="D156" s="1" t="s">
        <v>463</v>
      </c>
      <c r="E156" s="1" t="s">
        <v>113</v>
      </c>
      <c r="F156" s="1" t="s">
        <v>464</v>
      </c>
      <c r="G156" s="1" t="s">
        <v>465</v>
      </c>
      <c r="H156" s="1" t="s">
        <v>107</v>
      </c>
      <c r="I156" s="1" t="s">
        <v>98</v>
      </c>
      <c r="J156" s="1" t="s">
        <v>108</v>
      </c>
      <c r="K156" s="1" t="s">
        <v>109</v>
      </c>
      <c r="L156" s="1">
        <v>90036</v>
      </c>
      <c r="M156" s="1" t="s">
        <v>57</v>
      </c>
      <c r="N156" s="1" t="s">
        <v>468</v>
      </c>
      <c r="O156" s="1" t="s">
        <v>111</v>
      </c>
      <c r="P156" s="1" t="s">
        <v>71</v>
      </c>
      <c r="Q156" s="1" t="s">
        <v>469</v>
      </c>
      <c r="R156" s="1">
        <v>6.48</v>
      </c>
      <c r="S156" s="1">
        <v>1</v>
      </c>
      <c r="T156" s="1">
        <v>0</v>
      </c>
      <c r="U156" s="1">
        <v>3.1103999999999998</v>
      </c>
      <c r="V156" s="10">
        <f t="shared" si="6"/>
        <v>3.1103999999999998</v>
      </c>
      <c r="W156" s="10">
        <f t="shared" si="7"/>
        <v>6.48</v>
      </c>
      <c r="X156" s="10">
        <f t="shared" si="8"/>
        <v>3.1103999999999998</v>
      </c>
    </row>
    <row r="157" spans="1:24" x14ac:dyDescent="0.3">
      <c r="A157" s="1">
        <v>156</v>
      </c>
      <c r="B157" s="1" t="s">
        <v>371</v>
      </c>
      <c r="C157" s="1" t="s">
        <v>372</v>
      </c>
      <c r="D157" s="1" t="s">
        <v>373</v>
      </c>
      <c r="E157" s="1" t="s">
        <v>113</v>
      </c>
      <c r="F157" s="1" t="s">
        <v>374</v>
      </c>
      <c r="G157" s="1" t="s">
        <v>375</v>
      </c>
      <c r="H157" s="1" t="s">
        <v>97</v>
      </c>
      <c r="I157" s="1" t="s">
        <v>98</v>
      </c>
      <c r="J157" s="1" t="s">
        <v>310</v>
      </c>
      <c r="K157" s="1" t="s">
        <v>311</v>
      </c>
      <c r="L157" s="1">
        <v>10009</v>
      </c>
      <c r="M157" s="1" t="s">
        <v>59</v>
      </c>
      <c r="N157" s="1" t="s">
        <v>376</v>
      </c>
      <c r="O157" s="1" t="s">
        <v>111</v>
      </c>
      <c r="P157" s="1" t="s">
        <v>69</v>
      </c>
      <c r="Q157" s="1" t="s">
        <v>377</v>
      </c>
      <c r="R157" s="1">
        <v>4.6159999999999997</v>
      </c>
      <c r="S157" s="1">
        <v>1</v>
      </c>
      <c r="T157" s="1">
        <v>0.2</v>
      </c>
      <c r="U157" s="1">
        <v>1.7310000000000001</v>
      </c>
      <c r="V157" s="10">
        <f t="shared" si="6"/>
        <v>1.7310000000000001</v>
      </c>
      <c r="W157" s="10">
        <f t="shared" si="7"/>
        <v>3.6927999999999996</v>
      </c>
      <c r="X157" s="10">
        <f t="shared" si="8"/>
        <v>1.7310000000000001</v>
      </c>
    </row>
    <row r="158" spans="1:24" x14ac:dyDescent="0.3">
      <c r="A158" s="1">
        <v>157</v>
      </c>
      <c r="B158" s="1" t="s">
        <v>253</v>
      </c>
      <c r="C158" s="1" t="s">
        <v>254</v>
      </c>
      <c r="D158" s="1" t="s">
        <v>255</v>
      </c>
      <c r="E158" s="1" t="s">
        <v>113</v>
      </c>
      <c r="F158" s="1" t="s">
        <v>256</v>
      </c>
      <c r="G158" s="1" t="s">
        <v>257</v>
      </c>
      <c r="H158" s="1" t="s">
        <v>107</v>
      </c>
      <c r="I158" s="1" t="s">
        <v>98</v>
      </c>
      <c r="J158" s="1" t="s">
        <v>258</v>
      </c>
      <c r="K158" s="1" t="s">
        <v>116</v>
      </c>
      <c r="L158" s="1">
        <v>32935</v>
      </c>
      <c r="M158" s="1" t="s">
        <v>56</v>
      </c>
      <c r="N158" s="1" t="s">
        <v>259</v>
      </c>
      <c r="O158" s="1" t="s">
        <v>111</v>
      </c>
      <c r="P158" s="1" t="s">
        <v>65</v>
      </c>
      <c r="Q158" s="1" t="s">
        <v>260</v>
      </c>
      <c r="R158" s="1">
        <v>95.616</v>
      </c>
      <c r="S158" s="1">
        <v>2</v>
      </c>
      <c r="T158" s="1">
        <v>0.2</v>
      </c>
      <c r="U158" s="1">
        <v>9.5616000000000003</v>
      </c>
      <c r="V158" s="10">
        <f t="shared" si="6"/>
        <v>9.5616000000000003</v>
      </c>
      <c r="W158" s="10">
        <f t="shared" si="7"/>
        <v>76.492800000000003</v>
      </c>
      <c r="X158" s="10">
        <f t="shared" si="8"/>
        <v>4.7808000000000002</v>
      </c>
    </row>
    <row r="159" spans="1:24" x14ac:dyDescent="0.3">
      <c r="A159" s="1">
        <v>158</v>
      </c>
      <c r="B159" s="1" t="s">
        <v>667</v>
      </c>
      <c r="C159" s="1" t="s">
        <v>668</v>
      </c>
      <c r="D159" s="1" t="s">
        <v>255</v>
      </c>
      <c r="E159" s="1" t="s">
        <v>113</v>
      </c>
      <c r="F159" s="1" t="s">
        <v>669</v>
      </c>
      <c r="G159" s="1" t="s">
        <v>670</v>
      </c>
      <c r="H159" s="1" t="s">
        <v>107</v>
      </c>
      <c r="I159" s="1" t="s">
        <v>98</v>
      </c>
      <c r="J159" s="1" t="s">
        <v>166</v>
      </c>
      <c r="K159" s="1" t="s">
        <v>109</v>
      </c>
      <c r="L159" s="1">
        <v>94122</v>
      </c>
      <c r="M159" s="1" t="s">
        <v>57</v>
      </c>
      <c r="N159" s="1" t="s">
        <v>671</v>
      </c>
      <c r="O159" s="1" t="s">
        <v>111</v>
      </c>
      <c r="P159" s="1" t="s">
        <v>67</v>
      </c>
      <c r="Q159" s="1" t="s">
        <v>672</v>
      </c>
      <c r="R159" s="1">
        <v>8.82</v>
      </c>
      <c r="S159" s="1">
        <v>3</v>
      </c>
      <c r="T159" s="1">
        <v>0</v>
      </c>
      <c r="U159" s="1">
        <v>2.3814000000000002</v>
      </c>
      <c r="V159" s="10">
        <f t="shared" si="6"/>
        <v>2.3814000000000002</v>
      </c>
      <c r="W159" s="10">
        <f t="shared" si="7"/>
        <v>8.82</v>
      </c>
      <c r="X159" s="10">
        <f t="shared" si="8"/>
        <v>0.79380000000000006</v>
      </c>
    </row>
    <row r="160" spans="1:24" x14ac:dyDescent="0.3">
      <c r="A160" s="1">
        <v>159</v>
      </c>
      <c r="B160" s="1" t="s">
        <v>667</v>
      </c>
      <c r="C160" s="1" t="s">
        <v>668</v>
      </c>
      <c r="D160" s="1" t="s">
        <v>255</v>
      </c>
      <c r="E160" s="1" t="s">
        <v>113</v>
      </c>
      <c r="F160" s="1" t="s">
        <v>669</v>
      </c>
      <c r="G160" s="1" t="s">
        <v>670</v>
      </c>
      <c r="H160" s="1" t="s">
        <v>107</v>
      </c>
      <c r="I160" s="1" t="s">
        <v>98</v>
      </c>
      <c r="J160" s="1" t="s">
        <v>166</v>
      </c>
      <c r="K160" s="1" t="s">
        <v>109</v>
      </c>
      <c r="L160" s="1">
        <v>94122</v>
      </c>
      <c r="M160" s="1" t="s">
        <v>57</v>
      </c>
      <c r="N160" s="1" t="s">
        <v>673</v>
      </c>
      <c r="O160" s="1" t="s">
        <v>111</v>
      </c>
      <c r="P160" s="1" t="s">
        <v>200</v>
      </c>
      <c r="Q160" s="1" t="s">
        <v>674</v>
      </c>
      <c r="R160" s="1">
        <v>10.86</v>
      </c>
      <c r="S160" s="1">
        <v>3</v>
      </c>
      <c r="T160" s="1">
        <v>0</v>
      </c>
      <c r="U160" s="1">
        <v>5.1041999999999996</v>
      </c>
      <c r="V160" s="10">
        <f t="shared" si="6"/>
        <v>5.1041999999999996</v>
      </c>
      <c r="W160" s="10">
        <f t="shared" si="7"/>
        <v>10.86</v>
      </c>
      <c r="X160" s="10">
        <f t="shared" si="8"/>
        <v>1.7013999999999998</v>
      </c>
    </row>
    <row r="161" spans="1:24" x14ac:dyDescent="0.3">
      <c r="A161" s="1">
        <v>160</v>
      </c>
      <c r="B161" s="1" t="s">
        <v>667</v>
      </c>
      <c r="C161" s="1" t="s">
        <v>668</v>
      </c>
      <c r="D161" s="1" t="s">
        <v>255</v>
      </c>
      <c r="E161" s="1" t="s">
        <v>113</v>
      </c>
      <c r="F161" s="1" t="s">
        <v>669</v>
      </c>
      <c r="G161" s="1" t="s">
        <v>670</v>
      </c>
      <c r="H161" s="1" t="s">
        <v>107</v>
      </c>
      <c r="I161" s="1" t="s">
        <v>98</v>
      </c>
      <c r="J161" s="1" t="s">
        <v>166</v>
      </c>
      <c r="K161" s="1" t="s">
        <v>109</v>
      </c>
      <c r="L161" s="1">
        <v>94122</v>
      </c>
      <c r="M161" s="1" t="s">
        <v>57</v>
      </c>
      <c r="N161" s="1" t="s">
        <v>675</v>
      </c>
      <c r="O161" s="1" t="s">
        <v>111</v>
      </c>
      <c r="P161" s="1" t="s">
        <v>71</v>
      </c>
      <c r="Q161" s="1" t="s">
        <v>676</v>
      </c>
      <c r="R161" s="1">
        <v>143.69999999999999</v>
      </c>
      <c r="S161" s="1">
        <v>3</v>
      </c>
      <c r="T161" s="1">
        <v>0</v>
      </c>
      <c r="U161" s="1">
        <v>68.975999999999999</v>
      </c>
      <c r="V161" s="10">
        <f t="shared" si="6"/>
        <v>68.975999999999999</v>
      </c>
      <c r="W161" s="10">
        <f t="shared" si="7"/>
        <v>143.69999999999999</v>
      </c>
      <c r="X161" s="10">
        <f t="shared" si="8"/>
        <v>22.992000000000001</v>
      </c>
    </row>
    <row r="162" spans="1:24" x14ac:dyDescent="0.3">
      <c r="A162" s="1">
        <v>161</v>
      </c>
      <c r="B162" s="1" t="s">
        <v>208</v>
      </c>
      <c r="C162" s="1" t="s">
        <v>209</v>
      </c>
      <c r="D162" s="1" t="s">
        <v>210</v>
      </c>
      <c r="E162" s="1" t="s">
        <v>95</v>
      </c>
      <c r="F162" s="1" t="s">
        <v>211</v>
      </c>
      <c r="G162" s="1" t="s">
        <v>212</v>
      </c>
      <c r="H162" s="1" t="s">
        <v>148</v>
      </c>
      <c r="I162" s="1" t="s">
        <v>98</v>
      </c>
      <c r="J162" s="1" t="s">
        <v>213</v>
      </c>
      <c r="K162" s="1" t="s">
        <v>150</v>
      </c>
      <c r="L162" s="1">
        <v>77095</v>
      </c>
      <c r="M162" s="1" t="s">
        <v>58</v>
      </c>
      <c r="N162" s="1" t="s">
        <v>214</v>
      </c>
      <c r="O162" s="1" t="s">
        <v>111</v>
      </c>
      <c r="P162" s="1" t="s">
        <v>71</v>
      </c>
      <c r="Q162" s="1" t="s">
        <v>215</v>
      </c>
      <c r="R162" s="1">
        <v>29.472000000000001</v>
      </c>
      <c r="S162" s="1">
        <v>3</v>
      </c>
      <c r="T162" s="1">
        <v>0.2</v>
      </c>
      <c r="U162" s="1">
        <v>9.9467999999999996</v>
      </c>
      <c r="V162" s="10">
        <f t="shared" si="6"/>
        <v>9.9467999999999996</v>
      </c>
      <c r="W162" s="10">
        <f t="shared" si="7"/>
        <v>23.5776</v>
      </c>
      <c r="X162" s="10">
        <f t="shared" si="8"/>
        <v>3.3155999999999999</v>
      </c>
    </row>
    <row r="163" spans="1:24" x14ac:dyDescent="0.3">
      <c r="A163" s="1">
        <v>162</v>
      </c>
      <c r="B163" s="1" t="s">
        <v>816</v>
      </c>
      <c r="C163" s="1" t="s">
        <v>817</v>
      </c>
      <c r="D163" s="1" t="s">
        <v>818</v>
      </c>
      <c r="E163" s="1" t="s">
        <v>95</v>
      </c>
      <c r="F163" s="1" t="s">
        <v>386</v>
      </c>
      <c r="G163" s="1" t="s">
        <v>387</v>
      </c>
      <c r="H163" s="1" t="s">
        <v>97</v>
      </c>
      <c r="I163" s="1" t="s">
        <v>98</v>
      </c>
      <c r="J163" s="1" t="s">
        <v>695</v>
      </c>
      <c r="K163" s="1" t="s">
        <v>575</v>
      </c>
      <c r="L163" s="1">
        <v>43055</v>
      </c>
      <c r="M163" s="1" t="s">
        <v>59</v>
      </c>
      <c r="N163" s="1" t="s">
        <v>819</v>
      </c>
      <c r="O163" s="1" t="s">
        <v>102</v>
      </c>
      <c r="P163" s="1" t="s">
        <v>62</v>
      </c>
      <c r="Q163" s="1" t="s">
        <v>820</v>
      </c>
      <c r="R163" s="1">
        <v>396.80200000000002</v>
      </c>
      <c r="S163" s="1">
        <v>7</v>
      </c>
      <c r="T163" s="1">
        <v>0.3</v>
      </c>
      <c r="U163" s="1">
        <v>-11.337199999999999</v>
      </c>
      <c r="V163" s="10">
        <f t="shared" si="6"/>
        <v>11.337199999999999</v>
      </c>
      <c r="W163" s="10">
        <f t="shared" si="7"/>
        <v>277.76140000000004</v>
      </c>
      <c r="X163" s="10">
        <f t="shared" si="8"/>
        <v>1.6195999999999999</v>
      </c>
    </row>
    <row r="164" spans="1:24" x14ac:dyDescent="0.3">
      <c r="A164" s="1">
        <v>163</v>
      </c>
      <c r="B164" s="1" t="s">
        <v>816</v>
      </c>
      <c r="C164" s="1" t="s">
        <v>817</v>
      </c>
      <c r="D164" s="1" t="s">
        <v>818</v>
      </c>
      <c r="E164" s="1" t="s">
        <v>95</v>
      </c>
      <c r="F164" s="1" t="s">
        <v>386</v>
      </c>
      <c r="G164" s="1" t="s">
        <v>387</v>
      </c>
      <c r="H164" s="1" t="s">
        <v>97</v>
      </c>
      <c r="I164" s="1" t="s">
        <v>98</v>
      </c>
      <c r="J164" s="1" t="s">
        <v>695</v>
      </c>
      <c r="K164" s="1" t="s">
        <v>575</v>
      </c>
      <c r="L164" s="1">
        <v>43055</v>
      </c>
      <c r="M164" s="1" t="s">
        <v>59</v>
      </c>
      <c r="N164" s="1" t="s">
        <v>821</v>
      </c>
      <c r="O164" s="1" t="s">
        <v>111</v>
      </c>
      <c r="P164" s="1" t="s">
        <v>662</v>
      </c>
      <c r="Q164" s="1" t="s">
        <v>822</v>
      </c>
      <c r="R164" s="1">
        <v>15.88</v>
      </c>
      <c r="S164" s="1">
        <v>5</v>
      </c>
      <c r="T164" s="1">
        <v>0.2</v>
      </c>
      <c r="U164" s="1">
        <v>-3.7715000000000001</v>
      </c>
      <c r="V164" s="10">
        <f t="shared" si="6"/>
        <v>3.7715000000000001</v>
      </c>
      <c r="W164" s="10">
        <f t="shared" si="7"/>
        <v>12.704000000000001</v>
      </c>
      <c r="X164" s="10">
        <f t="shared" si="8"/>
        <v>0.75429999999999997</v>
      </c>
    </row>
    <row r="165" spans="1:24" x14ac:dyDescent="0.3">
      <c r="A165" s="1">
        <v>164</v>
      </c>
      <c r="B165" s="1" t="s">
        <v>837</v>
      </c>
      <c r="C165" s="1" t="s">
        <v>838</v>
      </c>
      <c r="D165" s="1" t="s">
        <v>839</v>
      </c>
      <c r="E165" s="1" t="s">
        <v>95</v>
      </c>
      <c r="F165" s="1" t="s">
        <v>840</v>
      </c>
      <c r="G165" s="1" t="s">
        <v>841</v>
      </c>
      <c r="H165" s="1" t="s">
        <v>148</v>
      </c>
      <c r="I165" s="1" t="s">
        <v>98</v>
      </c>
      <c r="J165" s="1" t="s">
        <v>842</v>
      </c>
      <c r="K165" s="1" t="s">
        <v>843</v>
      </c>
      <c r="L165" s="1">
        <v>71203</v>
      </c>
      <c r="M165" s="1" t="s">
        <v>56</v>
      </c>
      <c r="N165" s="1" t="s">
        <v>844</v>
      </c>
      <c r="O165" s="1" t="s">
        <v>127</v>
      </c>
      <c r="P165" s="1" t="s">
        <v>68</v>
      </c>
      <c r="Q165" s="1" t="s">
        <v>845</v>
      </c>
      <c r="R165" s="1">
        <v>503.96</v>
      </c>
      <c r="S165" s="1">
        <v>4</v>
      </c>
      <c r="T165" s="1">
        <v>0</v>
      </c>
      <c r="U165" s="1">
        <v>131.02959999999999</v>
      </c>
      <c r="V165" s="10">
        <f t="shared" si="6"/>
        <v>131.02959999999999</v>
      </c>
      <c r="W165" s="10">
        <f t="shared" si="7"/>
        <v>503.96</v>
      </c>
      <c r="X165" s="10">
        <f t="shared" si="8"/>
        <v>32.757399999999997</v>
      </c>
    </row>
    <row r="166" spans="1:24" x14ac:dyDescent="0.3">
      <c r="A166" s="1">
        <v>165</v>
      </c>
      <c r="B166" s="1" t="s">
        <v>837</v>
      </c>
      <c r="C166" s="1" t="s">
        <v>838</v>
      </c>
      <c r="D166" s="1" t="s">
        <v>839</v>
      </c>
      <c r="E166" s="1" t="s">
        <v>95</v>
      </c>
      <c r="F166" s="1" t="s">
        <v>840</v>
      </c>
      <c r="G166" s="1" t="s">
        <v>841</v>
      </c>
      <c r="H166" s="1" t="s">
        <v>148</v>
      </c>
      <c r="I166" s="1" t="s">
        <v>98</v>
      </c>
      <c r="J166" s="1" t="s">
        <v>842</v>
      </c>
      <c r="K166" s="1" t="s">
        <v>843</v>
      </c>
      <c r="L166" s="1">
        <v>71203</v>
      </c>
      <c r="M166" s="1" t="s">
        <v>56</v>
      </c>
      <c r="N166" s="1" t="s">
        <v>846</v>
      </c>
      <c r="O166" s="1" t="s">
        <v>127</v>
      </c>
      <c r="P166" s="1" t="s">
        <v>68</v>
      </c>
      <c r="Q166" s="1" t="s">
        <v>847</v>
      </c>
      <c r="R166" s="1">
        <v>149.94999999999999</v>
      </c>
      <c r="S166" s="1">
        <v>5</v>
      </c>
      <c r="T166" s="1">
        <v>0</v>
      </c>
      <c r="U166" s="1">
        <v>41.985999999999997</v>
      </c>
      <c r="V166" s="10">
        <f t="shared" si="6"/>
        <v>41.985999999999997</v>
      </c>
      <c r="W166" s="10">
        <f t="shared" si="7"/>
        <v>149.94999999999999</v>
      </c>
      <c r="X166" s="10">
        <f t="shared" si="8"/>
        <v>8.3971999999999998</v>
      </c>
    </row>
    <row r="167" spans="1:24" x14ac:dyDescent="0.3">
      <c r="A167" s="1">
        <v>166</v>
      </c>
      <c r="B167" s="1" t="s">
        <v>837</v>
      </c>
      <c r="C167" s="1" t="s">
        <v>838</v>
      </c>
      <c r="D167" s="1" t="s">
        <v>839</v>
      </c>
      <c r="E167" s="1" t="s">
        <v>95</v>
      </c>
      <c r="F167" s="1" t="s">
        <v>840</v>
      </c>
      <c r="G167" s="1" t="s">
        <v>841</v>
      </c>
      <c r="H167" s="1" t="s">
        <v>148</v>
      </c>
      <c r="I167" s="1" t="s">
        <v>98</v>
      </c>
      <c r="J167" s="1" t="s">
        <v>842</v>
      </c>
      <c r="K167" s="1" t="s">
        <v>843</v>
      </c>
      <c r="L167" s="1">
        <v>71203</v>
      </c>
      <c r="M167" s="1" t="s">
        <v>56</v>
      </c>
      <c r="N167" s="1" t="s">
        <v>848</v>
      </c>
      <c r="O167" s="1" t="s">
        <v>127</v>
      </c>
      <c r="P167" s="1" t="s">
        <v>72</v>
      </c>
      <c r="Q167" s="1" t="s">
        <v>849</v>
      </c>
      <c r="R167" s="1">
        <v>29</v>
      </c>
      <c r="S167" s="1">
        <v>2</v>
      </c>
      <c r="T167" s="1">
        <v>0</v>
      </c>
      <c r="U167" s="1">
        <v>7.25</v>
      </c>
      <c r="V167" s="10">
        <f t="shared" si="6"/>
        <v>7.25</v>
      </c>
      <c r="W167" s="10">
        <f t="shared" si="7"/>
        <v>29</v>
      </c>
      <c r="X167" s="10">
        <f t="shared" si="8"/>
        <v>3.625</v>
      </c>
    </row>
    <row r="168" spans="1:24" x14ac:dyDescent="0.3">
      <c r="A168" s="1">
        <v>167</v>
      </c>
      <c r="B168" s="1" t="s">
        <v>737</v>
      </c>
      <c r="C168" s="1" t="s">
        <v>738</v>
      </c>
      <c r="D168" s="1" t="s">
        <v>739</v>
      </c>
      <c r="E168" s="1" t="s">
        <v>113</v>
      </c>
      <c r="F168" s="1" t="s">
        <v>740</v>
      </c>
      <c r="G168" s="1" t="s">
        <v>741</v>
      </c>
      <c r="H168" s="1" t="s">
        <v>97</v>
      </c>
      <c r="I168" s="1" t="s">
        <v>98</v>
      </c>
      <c r="J168" s="1" t="s">
        <v>742</v>
      </c>
      <c r="K168" s="1" t="s">
        <v>743</v>
      </c>
      <c r="L168" s="1">
        <v>73034</v>
      </c>
      <c r="M168" s="1" t="s">
        <v>58</v>
      </c>
      <c r="N168" s="1" t="s">
        <v>744</v>
      </c>
      <c r="O168" s="1" t="s">
        <v>111</v>
      </c>
      <c r="P168" s="1" t="s">
        <v>63</v>
      </c>
      <c r="Q168" s="1" t="s">
        <v>745</v>
      </c>
      <c r="R168" s="1">
        <v>14.62</v>
      </c>
      <c r="S168" s="1">
        <v>2</v>
      </c>
      <c r="T168" s="1">
        <v>0</v>
      </c>
      <c r="U168" s="1">
        <v>6.8714000000000004</v>
      </c>
      <c r="V168" s="10">
        <f t="shared" si="6"/>
        <v>6.8714000000000004</v>
      </c>
      <c r="W168" s="10">
        <f t="shared" si="7"/>
        <v>14.62</v>
      </c>
      <c r="X168" s="10">
        <f t="shared" si="8"/>
        <v>3.4357000000000002</v>
      </c>
    </row>
    <row r="169" spans="1:24" x14ac:dyDescent="0.3">
      <c r="A169" s="1">
        <v>168</v>
      </c>
      <c r="B169" s="1" t="s">
        <v>737</v>
      </c>
      <c r="C169" s="1" t="s">
        <v>738</v>
      </c>
      <c r="D169" s="1" t="s">
        <v>739</v>
      </c>
      <c r="E169" s="1" t="s">
        <v>113</v>
      </c>
      <c r="F169" s="1" t="s">
        <v>740</v>
      </c>
      <c r="G169" s="1" t="s">
        <v>741</v>
      </c>
      <c r="H169" s="1" t="s">
        <v>97</v>
      </c>
      <c r="I169" s="1" t="s">
        <v>98</v>
      </c>
      <c r="J169" s="1" t="s">
        <v>742</v>
      </c>
      <c r="K169" s="1" t="s">
        <v>743</v>
      </c>
      <c r="L169" s="1">
        <v>73034</v>
      </c>
      <c r="M169" s="1" t="s">
        <v>58</v>
      </c>
      <c r="N169" s="1" t="s">
        <v>746</v>
      </c>
      <c r="O169" s="1" t="s">
        <v>127</v>
      </c>
      <c r="P169" s="1" t="s">
        <v>68</v>
      </c>
      <c r="Q169" s="1" t="s">
        <v>747</v>
      </c>
      <c r="R169" s="1">
        <v>944.93</v>
      </c>
      <c r="S169" s="1">
        <v>7</v>
      </c>
      <c r="T169" s="1">
        <v>0</v>
      </c>
      <c r="U169" s="1">
        <v>236.23249999999999</v>
      </c>
      <c r="V169" s="10">
        <f t="shared" si="6"/>
        <v>236.23249999999999</v>
      </c>
      <c r="W169" s="10">
        <f t="shared" si="7"/>
        <v>944.93</v>
      </c>
      <c r="X169" s="10">
        <f t="shared" si="8"/>
        <v>33.747499999999995</v>
      </c>
    </row>
    <row r="170" spans="1:24" x14ac:dyDescent="0.3">
      <c r="A170" s="1">
        <v>169</v>
      </c>
      <c r="B170" s="1" t="s">
        <v>889</v>
      </c>
      <c r="C170" s="1" t="s">
        <v>890</v>
      </c>
      <c r="D170" s="1" t="s">
        <v>891</v>
      </c>
      <c r="E170" s="1" t="s">
        <v>113</v>
      </c>
      <c r="F170" s="1" t="s">
        <v>892</v>
      </c>
      <c r="G170" s="1" t="s">
        <v>893</v>
      </c>
      <c r="H170" s="1" t="s">
        <v>97</v>
      </c>
      <c r="I170" s="1" t="s">
        <v>98</v>
      </c>
      <c r="J170" s="1" t="s">
        <v>894</v>
      </c>
      <c r="K170" s="1" t="s">
        <v>575</v>
      </c>
      <c r="L170" s="1">
        <v>45011</v>
      </c>
      <c r="M170" s="1" t="s">
        <v>59</v>
      </c>
      <c r="N170" s="1" t="s">
        <v>895</v>
      </c>
      <c r="O170" s="1" t="s">
        <v>111</v>
      </c>
      <c r="P170" s="1" t="s">
        <v>67</v>
      </c>
      <c r="Q170" s="1" t="s">
        <v>896</v>
      </c>
      <c r="R170" s="1">
        <v>7.4080000000000004</v>
      </c>
      <c r="S170" s="1">
        <v>2</v>
      </c>
      <c r="T170" s="1">
        <v>0.2</v>
      </c>
      <c r="U170" s="1">
        <v>1.2038</v>
      </c>
      <c r="V170" s="10">
        <f t="shared" si="6"/>
        <v>1.2038</v>
      </c>
      <c r="W170" s="10">
        <f t="shared" si="7"/>
        <v>5.9264000000000001</v>
      </c>
      <c r="X170" s="10">
        <f t="shared" si="8"/>
        <v>0.60189999999999999</v>
      </c>
    </row>
    <row r="171" spans="1:24" x14ac:dyDescent="0.3">
      <c r="A171" s="1">
        <v>170</v>
      </c>
      <c r="B171" s="1" t="s">
        <v>889</v>
      </c>
      <c r="C171" s="1" t="s">
        <v>890</v>
      </c>
      <c r="D171" s="1" t="s">
        <v>891</v>
      </c>
      <c r="E171" s="1" t="s">
        <v>113</v>
      </c>
      <c r="F171" s="1" t="s">
        <v>892</v>
      </c>
      <c r="G171" s="1" t="s">
        <v>893</v>
      </c>
      <c r="H171" s="1" t="s">
        <v>97</v>
      </c>
      <c r="I171" s="1" t="s">
        <v>98</v>
      </c>
      <c r="J171" s="1" t="s">
        <v>894</v>
      </c>
      <c r="K171" s="1" t="s">
        <v>575</v>
      </c>
      <c r="L171" s="1">
        <v>45011</v>
      </c>
      <c r="M171" s="1" t="s">
        <v>59</v>
      </c>
      <c r="N171" s="1" t="s">
        <v>897</v>
      </c>
      <c r="O171" s="1" t="s">
        <v>111</v>
      </c>
      <c r="P171" s="1" t="s">
        <v>67</v>
      </c>
      <c r="Q171" s="1" t="s">
        <v>898</v>
      </c>
      <c r="R171" s="1">
        <v>6.048</v>
      </c>
      <c r="S171" s="1">
        <v>3</v>
      </c>
      <c r="T171" s="1">
        <v>0.2</v>
      </c>
      <c r="U171" s="1">
        <v>1.5875999999999999</v>
      </c>
      <c r="V171" s="10">
        <f t="shared" si="6"/>
        <v>1.5875999999999999</v>
      </c>
      <c r="W171" s="10">
        <f t="shared" si="7"/>
        <v>4.8384</v>
      </c>
      <c r="X171" s="10">
        <f t="shared" si="8"/>
        <v>0.5292</v>
      </c>
    </row>
    <row r="172" spans="1:24" x14ac:dyDescent="0.3">
      <c r="A172" s="1">
        <v>171</v>
      </c>
      <c r="B172" s="1" t="s">
        <v>809</v>
      </c>
      <c r="C172" s="1" t="s">
        <v>810</v>
      </c>
      <c r="D172" s="1" t="s">
        <v>811</v>
      </c>
      <c r="E172" s="1" t="s">
        <v>95</v>
      </c>
      <c r="F172" s="1" t="s">
        <v>812</v>
      </c>
      <c r="G172" s="1" t="s">
        <v>813</v>
      </c>
      <c r="H172" s="1" t="s">
        <v>97</v>
      </c>
      <c r="I172" s="1" t="s">
        <v>98</v>
      </c>
      <c r="J172" s="1" t="s">
        <v>213</v>
      </c>
      <c r="K172" s="1" t="s">
        <v>150</v>
      </c>
      <c r="L172" s="1">
        <v>77036</v>
      </c>
      <c r="M172" s="1" t="s">
        <v>58</v>
      </c>
      <c r="N172" s="1" t="s">
        <v>814</v>
      </c>
      <c r="O172" s="1" t="s">
        <v>111</v>
      </c>
      <c r="P172" s="1" t="s">
        <v>70</v>
      </c>
      <c r="Q172" s="1" t="s">
        <v>815</v>
      </c>
      <c r="R172" s="1">
        <v>97.263999999999996</v>
      </c>
      <c r="S172" s="1">
        <v>4</v>
      </c>
      <c r="T172" s="1">
        <v>0.8</v>
      </c>
      <c r="U172" s="1">
        <v>-243.16</v>
      </c>
      <c r="V172" s="10">
        <f t="shared" si="6"/>
        <v>243.16</v>
      </c>
      <c r="W172" s="10">
        <f t="shared" si="7"/>
        <v>19.452799999999996</v>
      </c>
      <c r="X172" s="10">
        <f t="shared" si="8"/>
        <v>60.79</v>
      </c>
    </row>
    <row r="173" spans="1:24" x14ac:dyDescent="0.3">
      <c r="A173" s="1">
        <v>172</v>
      </c>
      <c r="B173" s="1" t="s">
        <v>280</v>
      </c>
      <c r="C173" s="1" t="s">
        <v>281</v>
      </c>
      <c r="D173" s="1" t="s">
        <v>282</v>
      </c>
      <c r="E173" s="1" t="s">
        <v>113</v>
      </c>
      <c r="F173" s="1" t="s">
        <v>283</v>
      </c>
      <c r="G173" s="1" t="s">
        <v>284</v>
      </c>
      <c r="H173" s="1" t="s">
        <v>97</v>
      </c>
      <c r="I173" s="1" t="s">
        <v>98</v>
      </c>
      <c r="J173" s="1" t="s">
        <v>285</v>
      </c>
      <c r="K173" s="1" t="s">
        <v>286</v>
      </c>
      <c r="L173" s="1">
        <v>19901</v>
      </c>
      <c r="M173" s="1" t="s">
        <v>59</v>
      </c>
      <c r="N173" s="1" t="s">
        <v>287</v>
      </c>
      <c r="O173" s="1" t="s">
        <v>127</v>
      </c>
      <c r="P173" s="1" t="s">
        <v>72</v>
      </c>
      <c r="Q173" s="1" t="s">
        <v>288</v>
      </c>
      <c r="R173" s="1">
        <v>45</v>
      </c>
      <c r="S173" s="1">
        <v>3</v>
      </c>
      <c r="T173" s="1">
        <v>0</v>
      </c>
      <c r="U173" s="1">
        <v>4.95</v>
      </c>
      <c r="V173" s="10">
        <f t="shared" si="6"/>
        <v>4.95</v>
      </c>
      <c r="W173" s="10">
        <f t="shared" si="7"/>
        <v>45</v>
      </c>
      <c r="X173" s="10">
        <f t="shared" si="8"/>
        <v>1.6500000000000001</v>
      </c>
    </row>
    <row r="174" spans="1:24" x14ac:dyDescent="0.3">
      <c r="A174" s="1">
        <v>173</v>
      </c>
      <c r="B174" s="1" t="s">
        <v>280</v>
      </c>
      <c r="C174" s="1" t="s">
        <v>281</v>
      </c>
      <c r="D174" s="1" t="s">
        <v>282</v>
      </c>
      <c r="E174" s="1" t="s">
        <v>113</v>
      </c>
      <c r="F174" s="1" t="s">
        <v>283</v>
      </c>
      <c r="G174" s="1" t="s">
        <v>284</v>
      </c>
      <c r="H174" s="1" t="s">
        <v>97</v>
      </c>
      <c r="I174" s="1" t="s">
        <v>98</v>
      </c>
      <c r="J174" s="1" t="s">
        <v>285</v>
      </c>
      <c r="K174" s="1" t="s">
        <v>286</v>
      </c>
      <c r="L174" s="1">
        <v>19901</v>
      </c>
      <c r="M174" s="1" t="s">
        <v>59</v>
      </c>
      <c r="N174" s="1" t="s">
        <v>289</v>
      </c>
      <c r="O174" s="1" t="s">
        <v>127</v>
      </c>
      <c r="P174" s="1" t="s">
        <v>68</v>
      </c>
      <c r="Q174" s="1" t="s">
        <v>290</v>
      </c>
      <c r="R174" s="1">
        <v>21.8</v>
      </c>
      <c r="S174" s="1">
        <v>2</v>
      </c>
      <c r="T174" s="1">
        <v>0</v>
      </c>
      <c r="U174" s="1">
        <v>6.1040000000000001</v>
      </c>
      <c r="V174" s="10">
        <f t="shared" si="6"/>
        <v>6.1040000000000001</v>
      </c>
      <c r="W174" s="10">
        <f t="shared" si="7"/>
        <v>21.8</v>
      </c>
      <c r="X174" s="10">
        <f t="shared" si="8"/>
        <v>3.052</v>
      </c>
    </row>
    <row r="175" spans="1:24" x14ac:dyDescent="0.3">
      <c r="A175" s="1">
        <v>174</v>
      </c>
      <c r="B175" s="1" t="s">
        <v>614</v>
      </c>
      <c r="C175" s="1" t="s">
        <v>615</v>
      </c>
      <c r="D175" s="1" t="s">
        <v>616</v>
      </c>
      <c r="E175" s="1" t="s">
        <v>113</v>
      </c>
      <c r="F175" s="1" t="s">
        <v>617</v>
      </c>
      <c r="G175" s="1" t="s">
        <v>618</v>
      </c>
      <c r="H175" s="1" t="s">
        <v>97</v>
      </c>
      <c r="I175" s="1" t="s">
        <v>98</v>
      </c>
      <c r="J175" s="1" t="s">
        <v>619</v>
      </c>
      <c r="K175" s="1" t="s">
        <v>243</v>
      </c>
      <c r="L175" s="1">
        <v>61701</v>
      </c>
      <c r="M175" s="1" t="s">
        <v>58</v>
      </c>
      <c r="N175" s="1" t="s">
        <v>620</v>
      </c>
      <c r="O175" s="1" t="s">
        <v>102</v>
      </c>
      <c r="P175" s="1" t="s">
        <v>64</v>
      </c>
      <c r="Q175" s="1" t="s">
        <v>621</v>
      </c>
      <c r="R175" s="1">
        <v>617.70000000000005</v>
      </c>
      <c r="S175" s="1">
        <v>6</v>
      </c>
      <c r="T175" s="1">
        <v>0.5</v>
      </c>
      <c r="U175" s="1">
        <v>-407.68200000000002</v>
      </c>
      <c r="V175" s="10">
        <f t="shared" si="6"/>
        <v>407.68200000000002</v>
      </c>
      <c r="W175" s="10">
        <f t="shared" si="7"/>
        <v>308.85000000000002</v>
      </c>
      <c r="X175" s="10">
        <f t="shared" si="8"/>
        <v>67.947000000000003</v>
      </c>
    </row>
    <row r="176" spans="1:24" x14ac:dyDescent="0.3">
      <c r="A176" s="1">
        <v>175</v>
      </c>
      <c r="B176" s="1" t="s">
        <v>271</v>
      </c>
      <c r="C176" s="1" t="s">
        <v>272</v>
      </c>
      <c r="D176" s="1" t="s">
        <v>273</v>
      </c>
      <c r="E176" s="1" t="s">
        <v>95</v>
      </c>
      <c r="F176" s="1" t="s">
        <v>274</v>
      </c>
      <c r="G176" s="1" t="s">
        <v>275</v>
      </c>
      <c r="H176" s="1" t="s">
        <v>97</v>
      </c>
      <c r="I176" s="1" t="s">
        <v>98</v>
      </c>
      <c r="J176" s="1" t="s">
        <v>276</v>
      </c>
      <c r="K176" s="1" t="s">
        <v>277</v>
      </c>
      <c r="L176" s="1">
        <v>48185</v>
      </c>
      <c r="M176" s="1" t="s">
        <v>58</v>
      </c>
      <c r="N176" s="1" t="s">
        <v>278</v>
      </c>
      <c r="O176" s="1" t="s">
        <v>111</v>
      </c>
      <c r="P176" s="1" t="s">
        <v>65</v>
      </c>
      <c r="Q176" s="1" t="s">
        <v>279</v>
      </c>
      <c r="R176" s="1">
        <v>211.96</v>
      </c>
      <c r="S176" s="1">
        <v>4</v>
      </c>
      <c r="T176" s="1">
        <v>0</v>
      </c>
      <c r="U176" s="1">
        <v>8.4784000000000006</v>
      </c>
      <c r="V176" s="10">
        <f t="shared" si="6"/>
        <v>8.4784000000000006</v>
      </c>
      <c r="W176" s="10">
        <f t="shared" si="7"/>
        <v>211.96</v>
      </c>
      <c r="X176" s="10">
        <f t="shared" si="8"/>
        <v>2.1196000000000002</v>
      </c>
    </row>
    <row r="177" spans="1:24" x14ac:dyDescent="0.3">
      <c r="A177" s="1">
        <v>176</v>
      </c>
      <c r="B177" s="1" t="s">
        <v>10</v>
      </c>
      <c r="C177" s="1" t="s">
        <v>11</v>
      </c>
      <c r="D177" s="1" t="s">
        <v>31</v>
      </c>
      <c r="E177" s="1" t="s">
        <v>113</v>
      </c>
      <c r="F177" s="1" t="s">
        <v>147</v>
      </c>
      <c r="G177" s="1" t="s">
        <v>46</v>
      </c>
      <c r="H177" s="1" t="s">
        <v>148</v>
      </c>
      <c r="I177" s="1" t="s">
        <v>98</v>
      </c>
      <c r="J177" s="1" t="s">
        <v>149</v>
      </c>
      <c r="K177" s="1" t="s">
        <v>150</v>
      </c>
      <c r="L177" s="1">
        <v>76106</v>
      </c>
      <c r="M177" s="1" t="s">
        <v>58</v>
      </c>
      <c r="N177" s="1" t="s">
        <v>151</v>
      </c>
      <c r="O177" s="1" t="s">
        <v>111</v>
      </c>
      <c r="P177" s="1" t="s">
        <v>70</v>
      </c>
      <c r="Q177" s="1" t="s">
        <v>152</v>
      </c>
      <c r="R177" s="1">
        <v>68.81</v>
      </c>
      <c r="S177" s="1">
        <v>5</v>
      </c>
      <c r="T177" s="1">
        <v>0.8</v>
      </c>
      <c r="U177" s="1">
        <v>-123.858</v>
      </c>
      <c r="V177" s="10">
        <f t="shared" si="6"/>
        <v>123.858</v>
      </c>
      <c r="W177" s="10">
        <f t="shared" si="7"/>
        <v>13.762</v>
      </c>
      <c r="X177" s="10">
        <f t="shared" si="8"/>
        <v>24.771599999999999</v>
      </c>
    </row>
    <row r="178" spans="1:24" x14ac:dyDescent="0.3">
      <c r="A178" s="1">
        <v>177</v>
      </c>
      <c r="B178" s="1" t="s">
        <v>10</v>
      </c>
      <c r="C178" s="1" t="s">
        <v>11</v>
      </c>
      <c r="D178" s="1" t="s">
        <v>31</v>
      </c>
      <c r="E178" s="1" t="s">
        <v>113</v>
      </c>
      <c r="F178" s="1" t="s">
        <v>147</v>
      </c>
      <c r="G178" s="1" t="s">
        <v>46</v>
      </c>
      <c r="H178" s="1" t="s">
        <v>148</v>
      </c>
      <c r="I178" s="1" t="s">
        <v>98</v>
      </c>
      <c r="J178" s="1" t="s">
        <v>149</v>
      </c>
      <c r="K178" s="1" t="s">
        <v>150</v>
      </c>
      <c r="L178" s="1">
        <v>76106</v>
      </c>
      <c r="M178" s="1" t="s">
        <v>58</v>
      </c>
      <c r="N178" s="1" t="s">
        <v>153</v>
      </c>
      <c r="O178" s="1" t="s">
        <v>111</v>
      </c>
      <c r="P178" s="1" t="s">
        <v>69</v>
      </c>
      <c r="Q178" s="1" t="s">
        <v>154</v>
      </c>
      <c r="R178" s="1">
        <v>2.544</v>
      </c>
      <c r="S178" s="1">
        <v>3</v>
      </c>
      <c r="T178" s="1">
        <v>0.8</v>
      </c>
      <c r="U178" s="1">
        <v>-3.8159999999999998</v>
      </c>
      <c r="V178" s="10">
        <f t="shared" si="6"/>
        <v>3.8159999999999998</v>
      </c>
      <c r="W178" s="10">
        <f t="shared" si="7"/>
        <v>0.50879999999999992</v>
      </c>
      <c r="X178" s="10">
        <f t="shared" si="8"/>
        <v>1.272</v>
      </c>
    </row>
    <row r="179" spans="1:24" x14ac:dyDescent="0.3">
      <c r="A179" s="1">
        <v>178</v>
      </c>
      <c r="B179" s="1" t="s">
        <v>570</v>
      </c>
      <c r="C179" s="1" t="s">
        <v>571</v>
      </c>
      <c r="D179" s="1" t="s">
        <v>16</v>
      </c>
      <c r="E179" s="1" t="s">
        <v>95</v>
      </c>
      <c r="F179" s="1" t="s">
        <v>572</v>
      </c>
      <c r="G179" s="1" t="s">
        <v>573</v>
      </c>
      <c r="H179" s="1" t="s">
        <v>97</v>
      </c>
      <c r="I179" s="1" t="s">
        <v>98</v>
      </c>
      <c r="J179" s="1" t="s">
        <v>574</v>
      </c>
      <c r="K179" s="1" t="s">
        <v>575</v>
      </c>
      <c r="L179" s="1">
        <v>43229</v>
      </c>
      <c r="M179" s="1" t="s">
        <v>59</v>
      </c>
      <c r="N179" s="1" t="s">
        <v>576</v>
      </c>
      <c r="O179" s="1" t="s">
        <v>111</v>
      </c>
      <c r="P179" s="1" t="s">
        <v>313</v>
      </c>
      <c r="Q179" s="1" t="s">
        <v>577</v>
      </c>
      <c r="R179" s="1">
        <v>40.095999999999997</v>
      </c>
      <c r="S179" s="1">
        <v>14</v>
      </c>
      <c r="T179" s="1">
        <v>0.2</v>
      </c>
      <c r="U179" s="1">
        <v>14.534800000000001</v>
      </c>
      <c r="V179" s="10">
        <f t="shared" si="6"/>
        <v>14.534800000000001</v>
      </c>
      <c r="W179" s="10">
        <f t="shared" si="7"/>
        <v>32.076799999999999</v>
      </c>
      <c r="X179" s="10">
        <f t="shared" si="8"/>
        <v>1.0382</v>
      </c>
    </row>
    <row r="180" spans="1:24" x14ac:dyDescent="0.3">
      <c r="A180" s="1">
        <v>179</v>
      </c>
      <c r="B180" s="1" t="s">
        <v>570</v>
      </c>
      <c r="C180" s="1" t="s">
        <v>571</v>
      </c>
      <c r="D180" s="1" t="s">
        <v>16</v>
      </c>
      <c r="E180" s="1" t="s">
        <v>95</v>
      </c>
      <c r="F180" s="1" t="s">
        <v>572</v>
      </c>
      <c r="G180" s="1" t="s">
        <v>573</v>
      </c>
      <c r="H180" s="1" t="s">
        <v>97</v>
      </c>
      <c r="I180" s="1" t="s">
        <v>98</v>
      </c>
      <c r="J180" s="1" t="s">
        <v>574</v>
      </c>
      <c r="K180" s="1" t="s">
        <v>575</v>
      </c>
      <c r="L180" s="1">
        <v>43229</v>
      </c>
      <c r="M180" s="1" t="s">
        <v>59</v>
      </c>
      <c r="N180" s="1" t="s">
        <v>578</v>
      </c>
      <c r="O180" s="1" t="s">
        <v>111</v>
      </c>
      <c r="P180" s="1" t="s">
        <v>200</v>
      </c>
      <c r="Q180" s="1" t="s">
        <v>579</v>
      </c>
      <c r="R180" s="1">
        <v>4.72</v>
      </c>
      <c r="S180" s="1">
        <v>2</v>
      </c>
      <c r="T180" s="1">
        <v>0.2</v>
      </c>
      <c r="U180" s="1">
        <v>1.6519999999999999</v>
      </c>
      <c r="V180" s="10">
        <f t="shared" si="6"/>
        <v>1.6519999999999999</v>
      </c>
      <c r="W180" s="10">
        <f t="shared" si="7"/>
        <v>3.7759999999999998</v>
      </c>
      <c r="X180" s="10">
        <f t="shared" si="8"/>
        <v>0.82599999999999996</v>
      </c>
    </row>
    <row r="181" spans="1:24" x14ac:dyDescent="0.3">
      <c r="A181" s="1">
        <v>180</v>
      </c>
      <c r="B181" s="1" t="s">
        <v>570</v>
      </c>
      <c r="C181" s="1" t="s">
        <v>571</v>
      </c>
      <c r="D181" s="1" t="s">
        <v>16</v>
      </c>
      <c r="E181" s="1" t="s">
        <v>95</v>
      </c>
      <c r="F181" s="1" t="s">
        <v>572</v>
      </c>
      <c r="G181" s="1" t="s">
        <v>573</v>
      </c>
      <c r="H181" s="1" t="s">
        <v>97</v>
      </c>
      <c r="I181" s="1" t="s">
        <v>98</v>
      </c>
      <c r="J181" s="1" t="s">
        <v>574</v>
      </c>
      <c r="K181" s="1" t="s">
        <v>575</v>
      </c>
      <c r="L181" s="1">
        <v>43229</v>
      </c>
      <c r="M181" s="1" t="s">
        <v>59</v>
      </c>
      <c r="N181" s="1" t="s">
        <v>580</v>
      </c>
      <c r="O181" s="1" t="s">
        <v>111</v>
      </c>
      <c r="P181" s="1" t="s">
        <v>71</v>
      </c>
      <c r="Q181" s="1" t="s">
        <v>581</v>
      </c>
      <c r="R181" s="1">
        <v>23.975999999999999</v>
      </c>
      <c r="S181" s="1">
        <v>3</v>
      </c>
      <c r="T181" s="1">
        <v>0.2</v>
      </c>
      <c r="U181" s="1">
        <v>7.4924999999999997</v>
      </c>
      <c r="V181" s="10">
        <f t="shared" si="6"/>
        <v>7.4924999999999997</v>
      </c>
      <c r="W181" s="10">
        <f t="shared" si="7"/>
        <v>19.180799999999998</v>
      </c>
      <c r="X181" s="10">
        <f t="shared" si="8"/>
        <v>2.4975000000000001</v>
      </c>
    </row>
    <row r="182" spans="1:24" x14ac:dyDescent="0.3">
      <c r="A182" s="1">
        <v>181</v>
      </c>
      <c r="B182" s="1" t="s">
        <v>570</v>
      </c>
      <c r="C182" s="1" t="s">
        <v>571</v>
      </c>
      <c r="D182" s="1" t="s">
        <v>16</v>
      </c>
      <c r="E182" s="1" t="s">
        <v>95</v>
      </c>
      <c r="F182" s="1" t="s">
        <v>572</v>
      </c>
      <c r="G182" s="1" t="s">
        <v>573</v>
      </c>
      <c r="H182" s="1" t="s">
        <v>97</v>
      </c>
      <c r="I182" s="1" t="s">
        <v>98</v>
      </c>
      <c r="J182" s="1" t="s">
        <v>574</v>
      </c>
      <c r="K182" s="1" t="s">
        <v>575</v>
      </c>
      <c r="L182" s="1">
        <v>43229</v>
      </c>
      <c r="M182" s="1" t="s">
        <v>59</v>
      </c>
      <c r="N182" s="1" t="s">
        <v>582</v>
      </c>
      <c r="O182" s="1" t="s">
        <v>111</v>
      </c>
      <c r="P182" s="1" t="s">
        <v>200</v>
      </c>
      <c r="Q182" s="1" t="s">
        <v>583</v>
      </c>
      <c r="R182" s="1">
        <v>130.464</v>
      </c>
      <c r="S182" s="1">
        <v>6</v>
      </c>
      <c r="T182" s="1">
        <v>0.2</v>
      </c>
      <c r="U182" s="1">
        <v>44.031599999999997</v>
      </c>
      <c r="V182" s="10">
        <f t="shared" si="6"/>
        <v>44.031599999999997</v>
      </c>
      <c r="W182" s="10">
        <f t="shared" si="7"/>
        <v>104.3712</v>
      </c>
      <c r="X182" s="10">
        <f t="shared" si="8"/>
        <v>7.3385999999999996</v>
      </c>
    </row>
    <row r="183" spans="1:24" x14ac:dyDescent="0.3">
      <c r="A183" s="1">
        <v>182</v>
      </c>
      <c r="B183" s="1" t="s">
        <v>677</v>
      </c>
      <c r="C183" s="1" t="s">
        <v>678</v>
      </c>
      <c r="D183" s="1" t="s">
        <v>679</v>
      </c>
      <c r="E183" s="1" t="s">
        <v>113</v>
      </c>
      <c r="F183" s="1" t="s">
        <v>680</v>
      </c>
      <c r="G183" s="1" t="s">
        <v>681</v>
      </c>
      <c r="H183" s="1" t="s">
        <v>97</v>
      </c>
      <c r="I183" s="1" t="s">
        <v>98</v>
      </c>
      <c r="J183" s="1" t="s">
        <v>682</v>
      </c>
      <c r="K183" s="1" t="s">
        <v>683</v>
      </c>
      <c r="L183" s="1">
        <v>64055</v>
      </c>
      <c r="M183" s="1" t="s">
        <v>58</v>
      </c>
      <c r="N183" s="1" t="s">
        <v>684</v>
      </c>
      <c r="O183" s="1" t="s">
        <v>111</v>
      </c>
      <c r="P183" s="1" t="s">
        <v>70</v>
      </c>
      <c r="Q183" s="1" t="s">
        <v>685</v>
      </c>
      <c r="R183" s="1">
        <v>839.43</v>
      </c>
      <c r="S183" s="1">
        <v>3</v>
      </c>
      <c r="T183" s="1">
        <v>0</v>
      </c>
      <c r="U183" s="1">
        <v>218.2518</v>
      </c>
      <c r="V183" s="10">
        <f t="shared" si="6"/>
        <v>218.2518</v>
      </c>
      <c r="W183" s="10">
        <f t="shared" si="7"/>
        <v>839.43</v>
      </c>
      <c r="X183" s="10">
        <f t="shared" si="8"/>
        <v>72.750600000000006</v>
      </c>
    </row>
    <row r="184" spans="1:24" x14ac:dyDescent="0.3">
      <c r="A184" s="1">
        <v>183</v>
      </c>
      <c r="B184" s="1" t="s">
        <v>690</v>
      </c>
      <c r="C184" s="1" t="s">
        <v>691</v>
      </c>
      <c r="D184" s="1" t="s">
        <v>692</v>
      </c>
      <c r="E184" s="1" t="s">
        <v>113</v>
      </c>
      <c r="F184" s="1" t="s">
        <v>693</v>
      </c>
      <c r="G184" s="1" t="s">
        <v>694</v>
      </c>
      <c r="H184" s="1" t="s">
        <v>148</v>
      </c>
      <c r="I184" s="1" t="s">
        <v>98</v>
      </c>
      <c r="J184" s="1" t="s">
        <v>695</v>
      </c>
      <c r="K184" s="1" t="s">
        <v>575</v>
      </c>
      <c r="L184" s="1">
        <v>43055</v>
      </c>
      <c r="M184" s="1" t="s">
        <v>59</v>
      </c>
      <c r="N184" s="1" t="s">
        <v>696</v>
      </c>
      <c r="O184" s="1" t="s">
        <v>102</v>
      </c>
      <c r="P184" s="1" t="s">
        <v>66</v>
      </c>
      <c r="Q184" s="1" t="s">
        <v>697</v>
      </c>
      <c r="R184" s="1">
        <v>93.888000000000005</v>
      </c>
      <c r="S184" s="1">
        <v>4</v>
      </c>
      <c r="T184" s="1">
        <v>0.2</v>
      </c>
      <c r="U184" s="1">
        <v>12.909599999999999</v>
      </c>
      <c r="V184" s="10">
        <f t="shared" si="6"/>
        <v>12.909599999999999</v>
      </c>
      <c r="W184" s="10">
        <f t="shared" si="7"/>
        <v>75.110399999999998</v>
      </c>
      <c r="X184" s="10">
        <f t="shared" si="8"/>
        <v>3.2273999999999998</v>
      </c>
    </row>
    <row r="185" spans="1:24" x14ac:dyDescent="0.3">
      <c r="A185" s="1">
        <v>184</v>
      </c>
      <c r="B185" s="1" t="s">
        <v>534</v>
      </c>
      <c r="C185" s="1" t="s">
        <v>535</v>
      </c>
      <c r="D185" s="1" t="s">
        <v>536</v>
      </c>
      <c r="E185" s="1" t="s">
        <v>113</v>
      </c>
      <c r="F185" s="1" t="s">
        <v>537</v>
      </c>
      <c r="G185" s="1" t="s">
        <v>538</v>
      </c>
      <c r="H185" s="1" t="s">
        <v>97</v>
      </c>
      <c r="I185" s="1" t="s">
        <v>98</v>
      </c>
      <c r="J185" s="1" t="s">
        <v>539</v>
      </c>
      <c r="K185" s="1" t="s">
        <v>139</v>
      </c>
      <c r="L185" s="1">
        <v>28205</v>
      </c>
      <c r="M185" s="1" t="s">
        <v>56</v>
      </c>
      <c r="N185" s="1" t="s">
        <v>540</v>
      </c>
      <c r="O185" s="1" t="s">
        <v>127</v>
      </c>
      <c r="P185" s="1" t="s">
        <v>72</v>
      </c>
      <c r="Q185" s="1" t="s">
        <v>541</v>
      </c>
      <c r="R185" s="1">
        <v>74.111999999999995</v>
      </c>
      <c r="S185" s="1">
        <v>8</v>
      </c>
      <c r="T185" s="1">
        <v>0.2</v>
      </c>
      <c r="U185" s="1">
        <v>17.601600000000001</v>
      </c>
      <c r="V185" s="10">
        <f t="shared" si="6"/>
        <v>17.601600000000001</v>
      </c>
      <c r="W185" s="10">
        <f t="shared" si="7"/>
        <v>59.289599999999993</v>
      </c>
      <c r="X185" s="10">
        <f t="shared" si="8"/>
        <v>2.2002000000000002</v>
      </c>
    </row>
    <row r="186" spans="1:24" x14ac:dyDescent="0.3">
      <c r="A186" s="1">
        <v>185</v>
      </c>
      <c r="B186" s="1" t="s">
        <v>534</v>
      </c>
      <c r="C186" s="1" t="s">
        <v>535</v>
      </c>
      <c r="D186" s="1" t="s">
        <v>536</v>
      </c>
      <c r="E186" s="1" t="s">
        <v>113</v>
      </c>
      <c r="F186" s="1" t="s">
        <v>537</v>
      </c>
      <c r="G186" s="1" t="s">
        <v>538</v>
      </c>
      <c r="H186" s="1" t="s">
        <v>97</v>
      </c>
      <c r="I186" s="1" t="s">
        <v>98</v>
      </c>
      <c r="J186" s="1" t="s">
        <v>539</v>
      </c>
      <c r="K186" s="1" t="s">
        <v>139</v>
      </c>
      <c r="L186" s="1">
        <v>28205</v>
      </c>
      <c r="M186" s="1" t="s">
        <v>56</v>
      </c>
      <c r="N186" s="1" t="s">
        <v>542</v>
      </c>
      <c r="O186" s="1" t="s">
        <v>127</v>
      </c>
      <c r="P186" s="1" t="s">
        <v>68</v>
      </c>
      <c r="Q186" s="1" t="s">
        <v>543</v>
      </c>
      <c r="R186" s="1">
        <v>27.992000000000001</v>
      </c>
      <c r="S186" s="1">
        <v>1</v>
      </c>
      <c r="T186" s="1">
        <v>0.2</v>
      </c>
      <c r="U186" s="1">
        <v>2.0994000000000002</v>
      </c>
      <c r="V186" s="10">
        <f t="shared" si="6"/>
        <v>2.0994000000000002</v>
      </c>
      <c r="W186" s="10">
        <f t="shared" si="7"/>
        <v>22.393599999999999</v>
      </c>
      <c r="X186" s="10">
        <f t="shared" si="8"/>
        <v>2.0994000000000002</v>
      </c>
    </row>
    <row r="187" spans="1:24" x14ac:dyDescent="0.3">
      <c r="A187" s="1">
        <v>186</v>
      </c>
      <c r="B187" s="1" t="s">
        <v>534</v>
      </c>
      <c r="C187" s="1" t="s">
        <v>535</v>
      </c>
      <c r="D187" s="1" t="s">
        <v>536</v>
      </c>
      <c r="E187" s="1" t="s">
        <v>113</v>
      </c>
      <c r="F187" s="1" t="s">
        <v>537</v>
      </c>
      <c r="G187" s="1" t="s">
        <v>538</v>
      </c>
      <c r="H187" s="1" t="s">
        <v>97</v>
      </c>
      <c r="I187" s="1" t="s">
        <v>98</v>
      </c>
      <c r="J187" s="1" t="s">
        <v>539</v>
      </c>
      <c r="K187" s="1" t="s">
        <v>139</v>
      </c>
      <c r="L187" s="1">
        <v>28205</v>
      </c>
      <c r="M187" s="1" t="s">
        <v>56</v>
      </c>
      <c r="N187" s="1" t="s">
        <v>544</v>
      </c>
      <c r="O187" s="1" t="s">
        <v>111</v>
      </c>
      <c r="P187" s="1" t="s">
        <v>67</v>
      </c>
      <c r="Q187" s="1" t="s">
        <v>545</v>
      </c>
      <c r="R187" s="1">
        <v>3.3039999999999998</v>
      </c>
      <c r="S187" s="1">
        <v>1</v>
      </c>
      <c r="T187" s="1">
        <v>0.2</v>
      </c>
      <c r="U187" s="1">
        <v>1.0738000000000001</v>
      </c>
      <c r="V187" s="10">
        <f t="shared" si="6"/>
        <v>1.0738000000000001</v>
      </c>
      <c r="W187" s="10">
        <f t="shared" si="7"/>
        <v>2.6431999999999998</v>
      </c>
      <c r="X187" s="10">
        <f t="shared" si="8"/>
        <v>1.0738000000000001</v>
      </c>
    </row>
    <row r="188" spans="1:24" x14ac:dyDescent="0.3">
      <c r="A188" s="1">
        <v>187</v>
      </c>
      <c r="B188" s="1" t="s">
        <v>607</v>
      </c>
      <c r="C188" s="1" t="s">
        <v>608</v>
      </c>
      <c r="D188" s="1" t="s">
        <v>609</v>
      </c>
      <c r="E188" s="1" t="s">
        <v>95</v>
      </c>
      <c r="F188" s="1" t="s">
        <v>610</v>
      </c>
      <c r="G188" s="1" t="s">
        <v>611</v>
      </c>
      <c r="H188" s="1" t="s">
        <v>148</v>
      </c>
      <c r="I188" s="1" t="s">
        <v>98</v>
      </c>
      <c r="J188" s="1" t="s">
        <v>213</v>
      </c>
      <c r="K188" s="1" t="s">
        <v>150</v>
      </c>
      <c r="L188" s="1">
        <v>77041</v>
      </c>
      <c r="M188" s="1" t="s">
        <v>58</v>
      </c>
      <c r="N188" s="1" t="s">
        <v>612</v>
      </c>
      <c r="O188" s="1" t="s">
        <v>102</v>
      </c>
      <c r="P188" s="1" t="s">
        <v>62</v>
      </c>
      <c r="Q188" s="1" t="s">
        <v>613</v>
      </c>
      <c r="R188" s="1">
        <v>600.55799999999999</v>
      </c>
      <c r="S188" s="1">
        <v>3</v>
      </c>
      <c r="T188" s="1">
        <v>0.3</v>
      </c>
      <c r="U188" s="1">
        <v>-8.5793999999999997</v>
      </c>
      <c r="V188" s="10">
        <f t="shared" si="6"/>
        <v>8.5793999999999997</v>
      </c>
      <c r="W188" s="10">
        <f t="shared" si="7"/>
        <v>420.39060000000001</v>
      </c>
      <c r="X188" s="10">
        <f t="shared" si="8"/>
        <v>2.8597999999999999</v>
      </c>
    </row>
    <row r="189" spans="1:24" x14ac:dyDescent="0.3">
      <c r="A189" s="1">
        <v>188</v>
      </c>
      <c r="B189" s="1" t="s">
        <v>914</v>
      </c>
      <c r="C189" s="1" t="s">
        <v>915</v>
      </c>
      <c r="D189" s="1" t="s">
        <v>916</v>
      </c>
      <c r="E189" s="1" t="s">
        <v>113</v>
      </c>
      <c r="F189" s="1" t="s">
        <v>917</v>
      </c>
      <c r="G189" s="1" t="s">
        <v>918</v>
      </c>
      <c r="H189" s="1" t="s">
        <v>97</v>
      </c>
      <c r="I189" s="1" t="s">
        <v>98</v>
      </c>
      <c r="J189" s="1" t="s">
        <v>919</v>
      </c>
      <c r="K189" s="1" t="s">
        <v>575</v>
      </c>
      <c r="L189" s="1">
        <v>44312</v>
      </c>
      <c r="M189" s="1" t="s">
        <v>59</v>
      </c>
      <c r="N189" s="1" t="s">
        <v>920</v>
      </c>
      <c r="O189" s="1" t="s">
        <v>111</v>
      </c>
      <c r="P189" s="1" t="s">
        <v>71</v>
      </c>
      <c r="Q189" s="1" t="s">
        <v>921</v>
      </c>
      <c r="R189" s="1">
        <v>21.744</v>
      </c>
      <c r="S189" s="1">
        <v>3</v>
      </c>
      <c r="T189" s="1">
        <v>0.2</v>
      </c>
      <c r="U189" s="1">
        <v>6.7949999999999999</v>
      </c>
      <c r="V189" s="10">
        <f t="shared" si="6"/>
        <v>6.7949999999999999</v>
      </c>
      <c r="W189" s="10">
        <f t="shared" si="7"/>
        <v>17.395199999999999</v>
      </c>
      <c r="X189" s="10">
        <f t="shared" si="8"/>
        <v>2.2650000000000001</v>
      </c>
    </row>
    <row r="190" spans="1:24" x14ac:dyDescent="0.3">
      <c r="A190" s="1">
        <v>189</v>
      </c>
      <c r="B190" s="1" t="s">
        <v>440</v>
      </c>
      <c r="C190" s="1" t="s">
        <v>441</v>
      </c>
      <c r="D190" s="1" t="s">
        <v>442</v>
      </c>
      <c r="E190" s="1" t="s">
        <v>95</v>
      </c>
      <c r="F190" s="1" t="s">
        <v>274</v>
      </c>
      <c r="G190" s="1" t="s">
        <v>275</v>
      </c>
      <c r="H190" s="1" t="s">
        <v>97</v>
      </c>
      <c r="I190" s="1" t="s">
        <v>98</v>
      </c>
      <c r="J190" s="1" t="s">
        <v>443</v>
      </c>
      <c r="K190" s="1" t="s">
        <v>444</v>
      </c>
      <c r="L190" s="1">
        <v>29203</v>
      </c>
      <c r="M190" s="1" t="s">
        <v>56</v>
      </c>
      <c r="N190" s="1" t="s">
        <v>445</v>
      </c>
      <c r="O190" s="1" t="s">
        <v>102</v>
      </c>
      <c r="P190" s="1" t="s">
        <v>62</v>
      </c>
      <c r="Q190" s="1" t="s">
        <v>446</v>
      </c>
      <c r="R190" s="1">
        <v>301.95999999999998</v>
      </c>
      <c r="S190" s="1">
        <v>2</v>
      </c>
      <c r="T190" s="1">
        <v>0</v>
      </c>
      <c r="U190" s="1">
        <v>33.215600000000002</v>
      </c>
      <c r="V190" s="10">
        <f t="shared" si="6"/>
        <v>33.215600000000002</v>
      </c>
      <c r="W190" s="10">
        <f t="shared" si="7"/>
        <v>301.95999999999998</v>
      </c>
      <c r="X190" s="10">
        <f t="shared" si="8"/>
        <v>16.607800000000001</v>
      </c>
    </row>
    <row r="191" spans="1:24" x14ac:dyDescent="0.3">
      <c r="A191" s="1">
        <v>190</v>
      </c>
      <c r="B191" s="1" t="s">
        <v>858</v>
      </c>
      <c r="C191" s="1" t="s">
        <v>859</v>
      </c>
      <c r="D191" s="1" t="s">
        <v>860</v>
      </c>
      <c r="E191" s="1" t="s">
        <v>113</v>
      </c>
      <c r="F191" s="1" t="s">
        <v>861</v>
      </c>
      <c r="G191" s="1" t="s">
        <v>862</v>
      </c>
      <c r="H191" s="1" t="s">
        <v>148</v>
      </c>
      <c r="I191" s="1" t="s">
        <v>98</v>
      </c>
      <c r="J191" s="1" t="s">
        <v>108</v>
      </c>
      <c r="K191" s="1" t="s">
        <v>109</v>
      </c>
      <c r="L191" s="1">
        <v>90032</v>
      </c>
      <c r="M191" s="1" t="s">
        <v>57</v>
      </c>
      <c r="N191" s="1" t="s">
        <v>863</v>
      </c>
      <c r="O191" s="1" t="s">
        <v>127</v>
      </c>
      <c r="P191" s="1" t="s">
        <v>72</v>
      </c>
      <c r="Q191" s="1" t="s">
        <v>864</v>
      </c>
      <c r="R191" s="1">
        <v>176.8</v>
      </c>
      <c r="S191" s="1">
        <v>8</v>
      </c>
      <c r="T191" s="1">
        <v>0</v>
      </c>
      <c r="U191" s="1">
        <v>22.984000000000002</v>
      </c>
      <c r="V191" s="10">
        <f t="shared" si="6"/>
        <v>22.984000000000002</v>
      </c>
      <c r="W191" s="10">
        <f t="shared" si="7"/>
        <v>176.8</v>
      </c>
      <c r="X191" s="10">
        <f t="shared" si="8"/>
        <v>2.8730000000000002</v>
      </c>
    </row>
    <row r="192" spans="1:24" x14ac:dyDescent="0.3">
      <c r="A192" s="1">
        <v>191</v>
      </c>
      <c r="B192" s="1" t="s">
        <v>20</v>
      </c>
      <c r="C192" s="1" t="s">
        <v>21</v>
      </c>
      <c r="D192" s="1" t="s">
        <v>36</v>
      </c>
      <c r="E192" s="1" t="s">
        <v>113</v>
      </c>
      <c r="F192" s="1" t="s">
        <v>185</v>
      </c>
      <c r="G192" s="1" t="s">
        <v>52</v>
      </c>
      <c r="H192" s="1" t="s">
        <v>97</v>
      </c>
      <c r="I192" s="1" t="s">
        <v>98</v>
      </c>
      <c r="J192" s="1" t="s">
        <v>186</v>
      </c>
      <c r="K192" s="1" t="s">
        <v>162</v>
      </c>
      <c r="L192" s="1">
        <v>84057</v>
      </c>
      <c r="M192" s="1" t="s">
        <v>57</v>
      </c>
      <c r="N192" s="1" t="s">
        <v>117</v>
      </c>
      <c r="O192" s="1" t="s">
        <v>102</v>
      </c>
      <c r="P192" s="1" t="s">
        <v>64</v>
      </c>
      <c r="Q192" s="1" t="s">
        <v>118</v>
      </c>
      <c r="R192" s="1">
        <v>1044.6300000000001</v>
      </c>
      <c r="S192" s="1">
        <v>3</v>
      </c>
      <c r="T192" s="1">
        <v>0</v>
      </c>
      <c r="U192" s="1">
        <v>240.26490000000001</v>
      </c>
      <c r="V192" s="10">
        <f t="shared" si="6"/>
        <v>240.26490000000001</v>
      </c>
      <c r="W192" s="10">
        <f t="shared" si="7"/>
        <v>1044.6300000000001</v>
      </c>
      <c r="X192" s="10">
        <f t="shared" si="8"/>
        <v>80.088300000000004</v>
      </c>
    </row>
    <row r="193" spans="1:24" x14ac:dyDescent="0.3">
      <c r="A193" s="1">
        <v>192</v>
      </c>
      <c r="B193" s="1" t="s">
        <v>335</v>
      </c>
      <c r="C193" s="1" t="s">
        <v>336</v>
      </c>
      <c r="D193" s="1" t="s">
        <v>337</v>
      </c>
      <c r="E193" s="1" t="s">
        <v>113</v>
      </c>
      <c r="F193" s="1" t="s">
        <v>338</v>
      </c>
      <c r="G193" s="1" t="s">
        <v>339</v>
      </c>
      <c r="H193" s="1" t="s">
        <v>97</v>
      </c>
      <c r="I193" s="1" t="s">
        <v>98</v>
      </c>
      <c r="J193" s="1" t="s">
        <v>108</v>
      </c>
      <c r="K193" s="1" t="s">
        <v>109</v>
      </c>
      <c r="L193" s="1">
        <v>90004</v>
      </c>
      <c r="M193" s="1" t="s">
        <v>57</v>
      </c>
      <c r="N193" s="1" t="s">
        <v>340</v>
      </c>
      <c r="O193" s="1" t="s">
        <v>127</v>
      </c>
      <c r="P193" s="1" t="s">
        <v>72</v>
      </c>
      <c r="Q193" s="1" t="s">
        <v>341</v>
      </c>
      <c r="R193" s="1">
        <v>13.98</v>
      </c>
      <c r="S193" s="1">
        <v>2</v>
      </c>
      <c r="T193" s="1">
        <v>0</v>
      </c>
      <c r="U193" s="1">
        <v>6.1512000000000002</v>
      </c>
      <c r="V193" s="10">
        <f t="shared" si="6"/>
        <v>6.1512000000000002</v>
      </c>
      <c r="W193" s="10">
        <f t="shared" si="7"/>
        <v>13.98</v>
      </c>
      <c r="X193" s="10">
        <f t="shared" si="8"/>
        <v>3.0756000000000001</v>
      </c>
    </row>
    <row r="194" spans="1:24" x14ac:dyDescent="0.3">
      <c r="A194" s="1">
        <v>193</v>
      </c>
      <c r="B194" s="1" t="s">
        <v>335</v>
      </c>
      <c r="C194" s="1" t="s">
        <v>336</v>
      </c>
      <c r="D194" s="1" t="s">
        <v>337</v>
      </c>
      <c r="E194" s="1" t="s">
        <v>113</v>
      </c>
      <c r="F194" s="1" t="s">
        <v>338</v>
      </c>
      <c r="G194" s="1" t="s">
        <v>339</v>
      </c>
      <c r="H194" s="1" t="s">
        <v>97</v>
      </c>
      <c r="I194" s="1" t="s">
        <v>98</v>
      </c>
      <c r="J194" s="1" t="s">
        <v>108</v>
      </c>
      <c r="K194" s="1" t="s">
        <v>109</v>
      </c>
      <c r="L194" s="1">
        <v>90004</v>
      </c>
      <c r="M194" s="1" t="s">
        <v>57</v>
      </c>
      <c r="N194" s="1" t="s">
        <v>342</v>
      </c>
      <c r="O194" s="1" t="s">
        <v>111</v>
      </c>
      <c r="P194" s="1" t="s">
        <v>69</v>
      </c>
      <c r="Q194" s="1" t="s">
        <v>343</v>
      </c>
      <c r="R194" s="1">
        <v>25.824000000000002</v>
      </c>
      <c r="S194" s="1">
        <v>6</v>
      </c>
      <c r="T194" s="1">
        <v>0.2</v>
      </c>
      <c r="U194" s="1">
        <v>9.3612000000000002</v>
      </c>
      <c r="V194" s="10">
        <f t="shared" si="6"/>
        <v>9.3612000000000002</v>
      </c>
      <c r="W194" s="10">
        <f t="shared" si="7"/>
        <v>20.659200000000002</v>
      </c>
      <c r="X194" s="10">
        <f t="shared" si="8"/>
        <v>1.5602</v>
      </c>
    </row>
    <row r="195" spans="1:24" x14ac:dyDescent="0.3">
      <c r="A195" s="1">
        <v>194</v>
      </c>
      <c r="B195" s="1" t="s">
        <v>335</v>
      </c>
      <c r="C195" s="1" t="s">
        <v>336</v>
      </c>
      <c r="D195" s="1" t="s">
        <v>337</v>
      </c>
      <c r="E195" s="1" t="s">
        <v>113</v>
      </c>
      <c r="F195" s="1" t="s">
        <v>338</v>
      </c>
      <c r="G195" s="1" t="s">
        <v>339</v>
      </c>
      <c r="H195" s="1" t="s">
        <v>97</v>
      </c>
      <c r="I195" s="1" t="s">
        <v>98</v>
      </c>
      <c r="J195" s="1" t="s">
        <v>108</v>
      </c>
      <c r="K195" s="1" t="s">
        <v>109</v>
      </c>
      <c r="L195" s="1">
        <v>90004</v>
      </c>
      <c r="M195" s="1" t="s">
        <v>57</v>
      </c>
      <c r="N195" s="1" t="s">
        <v>344</v>
      </c>
      <c r="O195" s="1" t="s">
        <v>111</v>
      </c>
      <c r="P195" s="1" t="s">
        <v>71</v>
      </c>
      <c r="Q195" s="1" t="s">
        <v>345</v>
      </c>
      <c r="R195" s="1">
        <v>146.72999999999999</v>
      </c>
      <c r="S195" s="1">
        <v>3</v>
      </c>
      <c r="T195" s="1">
        <v>0</v>
      </c>
      <c r="U195" s="1">
        <v>68.963099999999997</v>
      </c>
      <c r="V195" s="10">
        <f t="shared" ref="V195:V202" si="9">ABS(U195)</f>
        <v>68.963099999999997</v>
      </c>
      <c r="W195" s="10">
        <f t="shared" ref="W195:W202" si="10">R195-(R195*T195)</f>
        <v>146.72999999999999</v>
      </c>
      <c r="X195" s="10">
        <f t="shared" ref="X195:X202" si="11">V195/S195</f>
        <v>22.9877</v>
      </c>
    </row>
    <row r="196" spans="1:24" x14ac:dyDescent="0.3">
      <c r="A196" s="1">
        <v>195</v>
      </c>
      <c r="B196" s="1" t="s">
        <v>335</v>
      </c>
      <c r="C196" s="1" t="s">
        <v>336</v>
      </c>
      <c r="D196" s="1" t="s">
        <v>337</v>
      </c>
      <c r="E196" s="1" t="s">
        <v>113</v>
      </c>
      <c r="F196" s="1" t="s">
        <v>338</v>
      </c>
      <c r="G196" s="1" t="s">
        <v>339</v>
      </c>
      <c r="H196" s="1" t="s">
        <v>97</v>
      </c>
      <c r="I196" s="1" t="s">
        <v>98</v>
      </c>
      <c r="J196" s="1" t="s">
        <v>108</v>
      </c>
      <c r="K196" s="1" t="s">
        <v>109</v>
      </c>
      <c r="L196" s="1">
        <v>90004</v>
      </c>
      <c r="M196" s="1" t="s">
        <v>57</v>
      </c>
      <c r="N196" s="1" t="s">
        <v>346</v>
      </c>
      <c r="O196" s="1" t="s">
        <v>102</v>
      </c>
      <c r="P196" s="1" t="s">
        <v>66</v>
      </c>
      <c r="Q196" s="1" t="s">
        <v>347</v>
      </c>
      <c r="R196" s="1">
        <v>79.760000000000005</v>
      </c>
      <c r="S196" s="1">
        <v>4</v>
      </c>
      <c r="T196" s="1">
        <v>0</v>
      </c>
      <c r="U196" s="1">
        <v>22.332799999999999</v>
      </c>
      <c r="V196" s="10">
        <f t="shared" si="9"/>
        <v>22.332799999999999</v>
      </c>
      <c r="W196" s="10">
        <f t="shared" si="10"/>
        <v>79.760000000000005</v>
      </c>
      <c r="X196" s="10">
        <f t="shared" si="11"/>
        <v>5.5831999999999997</v>
      </c>
    </row>
    <row r="197" spans="1:24" x14ac:dyDescent="0.3">
      <c r="A197" s="1">
        <v>196</v>
      </c>
      <c r="B197" s="1" t="s">
        <v>554</v>
      </c>
      <c r="C197" s="1" t="s">
        <v>555</v>
      </c>
      <c r="D197" s="1" t="s">
        <v>556</v>
      </c>
      <c r="E197" s="1" t="s">
        <v>113</v>
      </c>
      <c r="F197" s="1" t="s">
        <v>557</v>
      </c>
      <c r="G197" s="1" t="s">
        <v>558</v>
      </c>
      <c r="H197" s="1" t="s">
        <v>107</v>
      </c>
      <c r="I197" s="1" t="s">
        <v>98</v>
      </c>
      <c r="J197" s="1" t="s">
        <v>310</v>
      </c>
      <c r="K197" s="1" t="s">
        <v>311</v>
      </c>
      <c r="L197" s="1">
        <v>10035</v>
      </c>
      <c r="M197" s="1" t="s">
        <v>59</v>
      </c>
      <c r="N197" s="1" t="s">
        <v>559</v>
      </c>
      <c r="O197" s="1" t="s">
        <v>102</v>
      </c>
      <c r="P197" s="1" t="s">
        <v>66</v>
      </c>
      <c r="Q197" s="1" t="s">
        <v>560</v>
      </c>
      <c r="R197" s="1">
        <v>41.96</v>
      </c>
      <c r="S197" s="1">
        <v>2</v>
      </c>
      <c r="T197" s="1">
        <v>0</v>
      </c>
      <c r="U197" s="1">
        <v>10.909599999999999</v>
      </c>
      <c r="V197" s="10">
        <f t="shared" si="9"/>
        <v>10.909599999999999</v>
      </c>
      <c r="W197" s="10">
        <f t="shared" si="10"/>
        <v>41.96</v>
      </c>
      <c r="X197" s="10">
        <f t="shared" si="11"/>
        <v>5.4547999999999996</v>
      </c>
    </row>
    <row r="198" spans="1:24" x14ac:dyDescent="0.3">
      <c r="A198" s="1">
        <v>197</v>
      </c>
      <c r="B198" s="1" t="s">
        <v>225</v>
      </c>
      <c r="C198" s="1" t="s">
        <v>226</v>
      </c>
      <c r="D198" s="1" t="s">
        <v>227</v>
      </c>
      <c r="E198" s="1" t="s">
        <v>113</v>
      </c>
      <c r="F198" s="1" t="s">
        <v>228</v>
      </c>
      <c r="G198" s="1" t="s">
        <v>229</v>
      </c>
      <c r="H198" s="1" t="s">
        <v>148</v>
      </c>
      <c r="I198" s="1" t="s">
        <v>98</v>
      </c>
      <c r="J198" s="1" t="s">
        <v>213</v>
      </c>
      <c r="K198" s="1" t="s">
        <v>150</v>
      </c>
      <c r="L198" s="1">
        <v>77041</v>
      </c>
      <c r="M198" s="1" t="s">
        <v>58</v>
      </c>
      <c r="N198" s="1" t="s">
        <v>230</v>
      </c>
      <c r="O198" s="1" t="s">
        <v>111</v>
      </c>
      <c r="P198" s="1" t="s">
        <v>200</v>
      </c>
      <c r="Q198" s="1" t="s">
        <v>231</v>
      </c>
      <c r="R198" s="1">
        <v>113.328</v>
      </c>
      <c r="S198" s="1">
        <v>9</v>
      </c>
      <c r="T198" s="1">
        <v>0.2</v>
      </c>
      <c r="U198" s="1">
        <v>35.414999999999999</v>
      </c>
      <c r="V198" s="10">
        <f t="shared" si="9"/>
        <v>35.414999999999999</v>
      </c>
      <c r="W198" s="10">
        <f t="shared" si="10"/>
        <v>90.662400000000005</v>
      </c>
      <c r="X198" s="10">
        <f t="shared" si="11"/>
        <v>3.9350000000000001</v>
      </c>
    </row>
    <row r="199" spans="1:24" x14ac:dyDescent="0.3">
      <c r="A199" s="1">
        <v>198</v>
      </c>
      <c r="B199" s="1" t="s">
        <v>225</v>
      </c>
      <c r="C199" s="1" t="s">
        <v>226</v>
      </c>
      <c r="D199" s="1" t="s">
        <v>227</v>
      </c>
      <c r="E199" s="1" t="s">
        <v>113</v>
      </c>
      <c r="F199" s="1" t="s">
        <v>228</v>
      </c>
      <c r="G199" s="1" t="s">
        <v>229</v>
      </c>
      <c r="H199" s="1" t="s">
        <v>148</v>
      </c>
      <c r="I199" s="1" t="s">
        <v>98</v>
      </c>
      <c r="J199" s="1" t="s">
        <v>213</v>
      </c>
      <c r="K199" s="1" t="s">
        <v>150</v>
      </c>
      <c r="L199" s="1">
        <v>77041</v>
      </c>
      <c r="M199" s="1" t="s">
        <v>58</v>
      </c>
      <c r="N199" s="1" t="s">
        <v>232</v>
      </c>
      <c r="O199" s="1" t="s">
        <v>102</v>
      </c>
      <c r="P199" s="1" t="s">
        <v>61</v>
      </c>
      <c r="Q199" s="1" t="s">
        <v>233</v>
      </c>
      <c r="R199" s="1">
        <v>532.39919999999995</v>
      </c>
      <c r="S199" s="1">
        <v>3</v>
      </c>
      <c r="T199" s="1">
        <v>0.32</v>
      </c>
      <c r="U199" s="1">
        <v>-46.976399999999998</v>
      </c>
      <c r="V199" s="10">
        <f t="shared" si="9"/>
        <v>46.976399999999998</v>
      </c>
      <c r="W199" s="10">
        <f t="shared" si="10"/>
        <v>362.03145599999993</v>
      </c>
      <c r="X199" s="10">
        <f t="shared" si="11"/>
        <v>15.658799999999999</v>
      </c>
    </row>
    <row r="200" spans="1:24" x14ac:dyDescent="0.3">
      <c r="A200" s="1">
        <v>199</v>
      </c>
      <c r="B200" s="1" t="s">
        <v>225</v>
      </c>
      <c r="C200" s="1" t="s">
        <v>226</v>
      </c>
      <c r="D200" s="1" t="s">
        <v>227</v>
      </c>
      <c r="E200" s="1" t="s">
        <v>113</v>
      </c>
      <c r="F200" s="1" t="s">
        <v>228</v>
      </c>
      <c r="G200" s="1" t="s">
        <v>229</v>
      </c>
      <c r="H200" s="1" t="s">
        <v>148</v>
      </c>
      <c r="I200" s="1" t="s">
        <v>98</v>
      </c>
      <c r="J200" s="1" t="s">
        <v>213</v>
      </c>
      <c r="K200" s="1" t="s">
        <v>150</v>
      </c>
      <c r="L200" s="1">
        <v>77041</v>
      </c>
      <c r="M200" s="1" t="s">
        <v>58</v>
      </c>
      <c r="N200" s="1" t="s">
        <v>234</v>
      </c>
      <c r="O200" s="1" t="s">
        <v>102</v>
      </c>
      <c r="P200" s="1" t="s">
        <v>62</v>
      </c>
      <c r="Q200" s="1" t="s">
        <v>235</v>
      </c>
      <c r="R200" s="1">
        <v>212.05799999999999</v>
      </c>
      <c r="S200" s="1">
        <v>3</v>
      </c>
      <c r="T200" s="1">
        <v>0.3</v>
      </c>
      <c r="U200" s="1">
        <v>-15.147</v>
      </c>
      <c r="V200" s="10">
        <f t="shared" si="9"/>
        <v>15.147</v>
      </c>
      <c r="W200" s="10">
        <f t="shared" si="10"/>
        <v>148.44059999999999</v>
      </c>
      <c r="X200" s="10">
        <f t="shared" si="11"/>
        <v>5.0490000000000004</v>
      </c>
    </row>
    <row r="201" spans="1:24" x14ac:dyDescent="0.3">
      <c r="A201" s="1">
        <v>200</v>
      </c>
      <c r="B201" s="1" t="s">
        <v>225</v>
      </c>
      <c r="C201" s="1" t="s">
        <v>226</v>
      </c>
      <c r="D201" s="1" t="s">
        <v>227</v>
      </c>
      <c r="E201" s="1" t="s">
        <v>113</v>
      </c>
      <c r="F201" s="1" t="s">
        <v>228</v>
      </c>
      <c r="G201" s="1" t="s">
        <v>229</v>
      </c>
      <c r="H201" s="1" t="s">
        <v>148</v>
      </c>
      <c r="I201" s="1" t="s">
        <v>98</v>
      </c>
      <c r="J201" s="1" t="s">
        <v>213</v>
      </c>
      <c r="K201" s="1" t="s">
        <v>150</v>
      </c>
      <c r="L201" s="1">
        <v>77041</v>
      </c>
      <c r="M201" s="1" t="s">
        <v>58</v>
      </c>
      <c r="N201" s="1" t="s">
        <v>236</v>
      </c>
      <c r="O201" s="1" t="s">
        <v>127</v>
      </c>
      <c r="P201" s="1" t="s">
        <v>68</v>
      </c>
      <c r="Q201" s="1" t="s">
        <v>237</v>
      </c>
      <c r="R201" s="1">
        <v>371.16800000000001</v>
      </c>
      <c r="S201" s="1">
        <v>4</v>
      </c>
      <c r="T201" s="1">
        <v>0.2</v>
      </c>
      <c r="U201" s="1">
        <v>41.756399999999999</v>
      </c>
      <c r="V201" s="10">
        <f t="shared" si="9"/>
        <v>41.756399999999999</v>
      </c>
      <c r="W201" s="10">
        <f t="shared" si="10"/>
        <v>296.93439999999998</v>
      </c>
      <c r="X201" s="10">
        <f t="shared" si="11"/>
        <v>10.4391</v>
      </c>
    </row>
    <row r="202" spans="1:24" x14ac:dyDescent="0.3">
      <c r="A202" s="1">
        <v>201</v>
      </c>
      <c r="B202" s="1" t="s">
        <v>753</v>
      </c>
      <c r="C202" s="1" t="s">
        <v>754</v>
      </c>
      <c r="D202" s="1" t="s">
        <v>227</v>
      </c>
      <c r="E202" s="1" t="s">
        <v>95</v>
      </c>
      <c r="F202" s="1" t="s">
        <v>755</v>
      </c>
      <c r="G202" s="1" t="s">
        <v>756</v>
      </c>
      <c r="H202" s="1" t="s">
        <v>97</v>
      </c>
      <c r="I202" s="1" t="s">
        <v>98</v>
      </c>
      <c r="J202" s="1" t="s">
        <v>181</v>
      </c>
      <c r="K202" s="1" t="s">
        <v>182</v>
      </c>
      <c r="L202" s="1">
        <v>19134</v>
      </c>
      <c r="M202" s="1" t="s">
        <v>59</v>
      </c>
      <c r="N202" s="1" t="s">
        <v>757</v>
      </c>
      <c r="O202" s="1" t="s">
        <v>127</v>
      </c>
      <c r="P202" s="1" t="s">
        <v>72</v>
      </c>
      <c r="Q202" s="1" t="s">
        <v>758</v>
      </c>
      <c r="R202" s="1">
        <v>54.384</v>
      </c>
      <c r="S202" s="1">
        <v>2</v>
      </c>
      <c r="T202" s="1">
        <v>0.2</v>
      </c>
      <c r="U202" s="1">
        <v>1.3595999999999999</v>
      </c>
      <c r="V202" s="10">
        <f t="shared" si="9"/>
        <v>1.3595999999999999</v>
      </c>
      <c r="W202" s="10">
        <f t="shared" si="10"/>
        <v>43.507199999999997</v>
      </c>
      <c r="X202" s="10">
        <f t="shared" si="11"/>
        <v>0.67979999999999996</v>
      </c>
    </row>
  </sheetData>
  <sortState xmlns:xlrd2="http://schemas.microsoft.com/office/spreadsheetml/2017/richdata2" ref="A2:A202">
    <sortCondition ref="A1:A20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0E716-9BB7-4C12-99CC-650E0F31D986}">
  <dimension ref="A1:N32"/>
  <sheetViews>
    <sheetView tabSelected="1" topLeftCell="D1" workbookViewId="0">
      <pane ySplit="1" topLeftCell="A2" activePane="bottomLeft" state="frozen"/>
      <selection pane="bottomLeft" activeCell="O13" sqref="O13"/>
    </sheetView>
  </sheetViews>
  <sheetFormatPr defaultRowHeight="14.4" x14ac:dyDescent="0.3"/>
  <cols>
    <col min="1" max="1" width="9.5546875" customWidth="1"/>
    <col min="2" max="2" width="15.109375" customWidth="1"/>
    <col min="3" max="3" width="13.77734375" customWidth="1"/>
    <col min="4" max="4" width="11.33203125" customWidth="1"/>
    <col min="5" max="5" width="18.109375" customWidth="1"/>
    <col min="6" max="6" width="9" customWidth="1"/>
    <col min="7" max="7" width="15" customWidth="1"/>
    <col min="8" max="8" width="12.6640625" customWidth="1"/>
    <col min="9" max="9" width="11.6640625" customWidth="1"/>
    <col min="10" max="10" width="14" customWidth="1"/>
    <col min="11" max="11" width="15" customWidth="1"/>
    <col min="12" max="12" width="14.88671875" bestFit="1" customWidth="1"/>
    <col min="13" max="13" width="14.6640625" bestFit="1" customWidth="1"/>
    <col min="14" max="14" width="17.21875" customWidth="1"/>
  </cols>
  <sheetData>
    <row r="1" spans="1:14" x14ac:dyDescent="0.3">
      <c r="A1" s="4" t="s">
        <v>0</v>
      </c>
      <c r="B1" s="4" t="s">
        <v>1</v>
      </c>
      <c r="C1" s="4" t="s">
        <v>2</v>
      </c>
      <c r="D1" s="4" t="s">
        <v>26</v>
      </c>
      <c r="E1" s="4" t="s">
        <v>39</v>
      </c>
      <c r="F1" s="4" t="s">
        <v>55</v>
      </c>
      <c r="G1" s="4" t="s">
        <v>60</v>
      </c>
      <c r="H1" s="4" t="s">
        <v>74</v>
      </c>
      <c r="I1" s="4" t="s">
        <v>81</v>
      </c>
      <c r="J1" s="4" t="s">
        <v>94</v>
      </c>
      <c r="K1" s="4" t="s">
        <v>75</v>
      </c>
      <c r="L1" s="4" t="s">
        <v>79</v>
      </c>
      <c r="M1" s="4" t="s">
        <v>924</v>
      </c>
      <c r="N1" s="12" t="s">
        <v>76</v>
      </c>
    </row>
    <row r="2" spans="1:14" x14ac:dyDescent="0.3">
      <c r="A2" s="5">
        <v>1</v>
      </c>
      <c r="B2" s="5" t="s">
        <v>6</v>
      </c>
      <c r="C2" s="6">
        <v>41888</v>
      </c>
      <c r="D2" s="5" t="s">
        <v>29</v>
      </c>
      <c r="E2" s="5" t="s">
        <v>43</v>
      </c>
      <c r="F2" s="5" t="s">
        <v>57</v>
      </c>
      <c r="G2" s="5" t="s">
        <v>66</v>
      </c>
      <c r="H2" s="7">
        <v>48.86</v>
      </c>
      <c r="I2" s="5">
        <v>7</v>
      </c>
      <c r="J2" s="8">
        <v>0</v>
      </c>
      <c r="K2" s="7">
        <f>H2-(H2*J2)</f>
        <v>48.86</v>
      </c>
      <c r="L2" s="8">
        <v>14.1694</v>
      </c>
      <c r="M2" s="11">
        <f>ABS(L2)</f>
        <v>14.1694</v>
      </c>
      <c r="N2" s="3">
        <f>SUM(K2:K31)</f>
        <v>10750.408800000001</v>
      </c>
    </row>
    <row r="3" spans="1:14" x14ac:dyDescent="0.3">
      <c r="A3" s="5">
        <v>2</v>
      </c>
      <c r="B3" s="5" t="s">
        <v>6</v>
      </c>
      <c r="C3" s="6">
        <v>41888</v>
      </c>
      <c r="D3" s="5" t="s">
        <v>29</v>
      </c>
      <c r="E3" s="5" t="s">
        <v>43</v>
      </c>
      <c r="F3" s="5" t="s">
        <v>57</v>
      </c>
      <c r="G3" s="5" t="s">
        <v>67</v>
      </c>
      <c r="H3" s="7">
        <v>7.28</v>
      </c>
      <c r="I3" s="5">
        <v>4</v>
      </c>
      <c r="J3" s="8">
        <v>0</v>
      </c>
      <c r="K3" s="7">
        <f t="shared" ref="K3:K31" si="0">H3-(H3*J3)</f>
        <v>7.28</v>
      </c>
      <c r="L3" s="8">
        <v>1.9656</v>
      </c>
      <c r="M3" s="11">
        <f t="shared" ref="M3:M31" si="1">ABS(L3)</f>
        <v>1.9656</v>
      </c>
      <c r="N3" s="12" t="s">
        <v>77</v>
      </c>
    </row>
    <row r="4" spans="1:14" x14ac:dyDescent="0.3">
      <c r="A4" s="5">
        <v>3</v>
      </c>
      <c r="B4" s="5" t="s">
        <v>6</v>
      </c>
      <c r="C4" s="6">
        <v>41888</v>
      </c>
      <c r="D4" s="5" t="s">
        <v>29</v>
      </c>
      <c r="E4" s="5" t="s">
        <v>43</v>
      </c>
      <c r="F4" s="5" t="s">
        <v>57</v>
      </c>
      <c r="G4" s="5" t="s">
        <v>68</v>
      </c>
      <c r="H4" s="7">
        <v>907.15200000000004</v>
      </c>
      <c r="I4" s="5">
        <v>6</v>
      </c>
      <c r="J4" s="8">
        <v>0</v>
      </c>
      <c r="K4" s="7">
        <f t="shared" si="0"/>
        <v>907.15200000000004</v>
      </c>
      <c r="L4" s="8">
        <v>90.715199999999996</v>
      </c>
      <c r="M4" s="11">
        <f t="shared" si="1"/>
        <v>90.715199999999996</v>
      </c>
      <c r="N4" s="1">
        <f>SUM(I2:I31)</f>
        <v>119</v>
      </c>
    </row>
    <row r="5" spans="1:14" x14ac:dyDescent="0.3">
      <c r="A5" s="5">
        <v>4</v>
      </c>
      <c r="B5" s="5" t="s">
        <v>6</v>
      </c>
      <c r="C5" s="6">
        <v>41888</v>
      </c>
      <c r="D5" s="5" t="s">
        <v>29</v>
      </c>
      <c r="E5" s="5" t="s">
        <v>43</v>
      </c>
      <c r="F5" s="5" t="s">
        <v>57</v>
      </c>
      <c r="G5" s="5" t="s">
        <v>69</v>
      </c>
      <c r="H5" s="7">
        <v>18.504000000000001</v>
      </c>
      <c r="I5" s="5">
        <v>3</v>
      </c>
      <c r="J5" s="8">
        <v>0.45</v>
      </c>
      <c r="K5" s="7">
        <f t="shared" si="0"/>
        <v>10.177200000000001</v>
      </c>
      <c r="L5" s="8">
        <v>5.7824999999999998</v>
      </c>
      <c r="M5" s="11">
        <f t="shared" si="1"/>
        <v>5.7824999999999998</v>
      </c>
      <c r="N5" s="12" t="s">
        <v>78</v>
      </c>
    </row>
    <row r="6" spans="1:14" x14ac:dyDescent="0.3">
      <c r="A6" s="5">
        <v>5</v>
      </c>
      <c r="B6" s="5" t="s">
        <v>6</v>
      </c>
      <c r="C6" s="6">
        <v>41888</v>
      </c>
      <c r="D6" s="5" t="s">
        <v>29</v>
      </c>
      <c r="E6" s="5" t="s">
        <v>43</v>
      </c>
      <c r="F6" s="5" t="s">
        <v>57</v>
      </c>
      <c r="G6" s="5" t="s">
        <v>70</v>
      </c>
      <c r="H6" s="7">
        <v>114.9</v>
      </c>
      <c r="I6" s="5">
        <v>5</v>
      </c>
      <c r="J6" s="8">
        <v>0.2</v>
      </c>
      <c r="K6" s="7">
        <f t="shared" si="0"/>
        <v>91.92</v>
      </c>
      <c r="L6" s="8">
        <v>34.47</v>
      </c>
      <c r="M6" s="11">
        <f t="shared" si="1"/>
        <v>34.47</v>
      </c>
      <c r="N6" s="3">
        <f>SUM(M2:M31)</f>
        <v>3235.2369000000003</v>
      </c>
    </row>
    <row r="7" spans="1:14" x14ac:dyDescent="0.3">
      <c r="A7" s="5">
        <v>6</v>
      </c>
      <c r="B7" s="5" t="s">
        <v>6</v>
      </c>
      <c r="C7" s="6">
        <v>41888</v>
      </c>
      <c r="D7" s="5" t="s">
        <v>29</v>
      </c>
      <c r="E7" s="5" t="s">
        <v>43</v>
      </c>
      <c r="F7" s="5" t="s">
        <v>57</v>
      </c>
      <c r="G7" s="5" t="s">
        <v>64</v>
      </c>
      <c r="H7" s="7">
        <v>1706.184</v>
      </c>
      <c r="I7" s="5">
        <v>9</v>
      </c>
      <c r="J7" s="8">
        <v>0</v>
      </c>
      <c r="K7" s="7">
        <f t="shared" si="0"/>
        <v>1706.184</v>
      </c>
      <c r="L7" s="8">
        <v>85.309200000000004</v>
      </c>
      <c r="M7" s="11">
        <f t="shared" si="1"/>
        <v>85.309200000000004</v>
      </c>
      <c r="N7" s="12" t="s">
        <v>80</v>
      </c>
    </row>
    <row r="8" spans="1:14" x14ac:dyDescent="0.3">
      <c r="A8" s="5">
        <v>7</v>
      </c>
      <c r="B8" s="5" t="s">
        <v>6</v>
      </c>
      <c r="C8" s="6">
        <v>41888</v>
      </c>
      <c r="D8" s="5" t="s">
        <v>29</v>
      </c>
      <c r="E8" s="5" t="s">
        <v>43</v>
      </c>
      <c r="F8" s="5" t="s">
        <v>57</v>
      </c>
      <c r="G8" s="5" t="s">
        <v>68</v>
      </c>
      <c r="H8" s="7">
        <v>911.42399999999998</v>
      </c>
      <c r="I8" s="5">
        <v>4</v>
      </c>
      <c r="J8" s="8">
        <v>0</v>
      </c>
      <c r="K8" s="7">
        <f t="shared" si="0"/>
        <v>911.42399999999998</v>
      </c>
      <c r="L8" s="8">
        <v>68.356800000000007</v>
      </c>
      <c r="M8" s="11">
        <f t="shared" si="1"/>
        <v>68.356800000000007</v>
      </c>
      <c r="N8" s="3">
        <f>AVERAGE(K2:K31)</f>
        <v>358.34696000000002</v>
      </c>
    </row>
    <row r="9" spans="1:14" x14ac:dyDescent="0.3">
      <c r="A9" s="5">
        <v>8</v>
      </c>
      <c r="B9" s="5" t="s">
        <v>12</v>
      </c>
      <c r="C9" s="6">
        <v>41954</v>
      </c>
      <c r="D9" s="5" t="s">
        <v>32</v>
      </c>
      <c r="E9" s="5" t="s">
        <v>47</v>
      </c>
      <c r="F9" s="5" t="s">
        <v>58</v>
      </c>
      <c r="G9" s="5" t="s">
        <v>65</v>
      </c>
      <c r="H9" s="7">
        <v>665.88</v>
      </c>
      <c r="I9" s="5">
        <v>6</v>
      </c>
      <c r="J9" s="8">
        <v>0.2</v>
      </c>
      <c r="K9" s="7">
        <f t="shared" si="0"/>
        <v>532.70399999999995</v>
      </c>
      <c r="L9" s="8">
        <v>13.317600000000001</v>
      </c>
      <c r="M9" s="11">
        <f t="shared" si="1"/>
        <v>13.317600000000001</v>
      </c>
      <c r="N9" s="1"/>
    </row>
    <row r="10" spans="1:14" x14ac:dyDescent="0.3">
      <c r="A10" s="5">
        <v>9</v>
      </c>
      <c r="B10" s="5" t="s">
        <v>5</v>
      </c>
      <c r="C10" s="6">
        <v>42318</v>
      </c>
      <c r="D10" s="5" t="s">
        <v>28</v>
      </c>
      <c r="E10" s="5" t="s">
        <v>42</v>
      </c>
      <c r="F10" s="5" t="s">
        <v>56</v>
      </c>
      <c r="G10" s="5" t="s">
        <v>64</v>
      </c>
      <c r="H10" s="7">
        <v>957.57749999999999</v>
      </c>
      <c r="I10" s="5">
        <v>5</v>
      </c>
      <c r="J10" s="8">
        <v>0.2</v>
      </c>
      <c r="K10" s="7">
        <f t="shared" si="0"/>
        <v>766.06200000000001</v>
      </c>
      <c r="L10" s="8">
        <v>-383.03100000000001</v>
      </c>
      <c r="M10" s="11">
        <f t="shared" si="1"/>
        <v>383.03100000000001</v>
      </c>
      <c r="N10" s="12" t="s">
        <v>930</v>
      </c>
    </row>
    <row r="11" spans="1:14" x14ac:dyDescent="0.3">
      <c r="A11" s="5">
        <v>10</v>
      </c>
      <c r="B11" s="5" t="s">
        <v>5</v>
      </c>
      <c r="C11" s="6">
        <v>42318</v>
      </c>
      <c r="D11" s="5" t="s">
        <v>28</v>
      </c>
      <c r="E11" s="5" t="s">
        <v>42</v>
      </c>
      <c r="F11" s="5" t="s">
        <v>56</v>
      </c>
      <c r="G11" s="5" t="s">
        <v>65</v>
      </c>
      <c r="H11" s="7">
        <v>22.367999999999999</v>
      </c>
      <c r="I11" s="5">
        <v>2</v>
      </c>
      <c r="J11" s="8">
        <v>0</v>
      </c>
      <c r="K11" s="7">
        <f t="shared" si="0"/>
        <v>22.367999999999999</v>
      </c>
      <c r="L11" s="8">
        <v>2.5164</v>
      </c>
      <c r="M11" s="11">
        <f t="shared" si="1"/>
        <v>2.5164</v>
      </c>
      <c r="N11" s="1">
        <f>MIN(Table1[Column1])</f>
        <v>1.0196000000000001</v>
      </c>
    </row>
    <row r="12" spans="1:14" x14ac:dyDescent="0.3">
      <c r="A12" s="5">
        <v>11</v>
      </c>
      <c r="B12" s="5" t="s">
        <v>9</v>
      </c>
      <c r="C12" s="6">
        <v>42502</v>
      </c>
      <c r="D12" s="6">
        <v>42655</v>
      </c>
      <c r="E12" s="5" t="s">
        <v>45</v>
      </c>
      <c r="F12" s="5" t="s">
        <v>57</v>
      </c>
      <c r="G12" s="5" t="s">
        <v>69</v>
      </c>
      <c r="H12" s="7">
        <v>407.976</v>
      </c>
      <c r="I12" s="5">
        <v>3</v>
      </c>
      <c r="J12" s="8">
        <v>0.2</v>
      </c>
      <c r="K12" s="7">
        <f t="shared" si="0"/>
        <v>326.38080000000002</v>
      </c>
      <c r="L12" s="8">
        <v>132.59219999999999</v>
      </c>
      <c r="M12" s="11">
        <f t="shared" si="1"/>
        <v>132.59219999999999</v>
      </c>
      <c r="N12" s="1"/>
    </row>
    <row r="13" spans="1:14" x14ac:dyDescent="0.3">
      <c r="A13" s="5">
        <v>12</v>
      </c>
      <c r="B13" s="5" t="s">
        <v>3</v>
      </c>
      <c r="C13" s="6">
        <v>42593</v>
      </c>
      <c r="D13" s="6">
        <v>42685</v>
      </c>
      <c r="E13" s="5" t="s">
        <v>40</v>
      </c>
      <c r="F13" s="5" t="s">
        <v>56</v>
      </c>
      <c r="G13" s="5" t="s">
        <v>61</v>
      </c>
      <c r="H13" s="7">
        <v>261.95999999999998</v>
      </c>
      <c r="I13" s="5">
        <v>2</v>
      </c>
      <c r="J13" s="8">
        <v>0.2</v>
      </c>
      <c r="K13" s="7">
        <f t="shared" si="0"/>
        <v>209.56799999999998</v>
      </c>
      <c r="L13" s="8">
        <v>41.913600000000002</v>
      </c>
      <c r="M13" s="11">
        <f t="shared" si="1"/>
        <v>41.913600000000002</v>
      </c>
      <c r="N13" s="20" t="s">
        <v>931</v>
      </c>
    </row>
    <row r="14" spans="1:14" x14ac:dyDescent="0.3">
      <c r="A14" s="5">
        <v>13</v>
      </c>
      <c r="B14" s="5" t="s">
        <v>3</v>
      </c>
      <c r="C14" s="6">
        <v>42593</v>
      </c>
      <c r="D14" s="6">
        <v>42685</v>
      </c>
      <c r="E14" s="5" t="s">
        <v>40</v>
      </c>
      <c r="F14" s="5" t="s">
        <v>56</v>
      </c>
      <c r="G14" s="5" t="s">
        <v>62</v>
      </c>
      <c r="H14" s="7">
        <v>731.94</v>
      </c>
      <c r="I14" s="5">
        <v>3</v>
      </c>
      <c r="J14" s="8">
        <v>0.2</v>
      </c>
      <c r="K14" s="7">
        <f t="shared" si="0"/>
        <v>585.55200000000002</v>
      </c>
      <c r="L14" s="8">
        <v>219.58199999999999</v>
      </c>
      <c r="M14" s="11">
        <f t="shared" si="1"/>
        <v>219.58199999999999</v>
      </c>
      <c r="N14" s="1">
        <f>MAX(M8:M31)</f>
        <v>1665.0522000000001</v>
      </c>
    </row>
    <row r="15" spans="1:14" x14ac:dyDescent="0.3">
      <c r="A15" s="5">
        <v>14</v>
      </c>
      <c r="B15" s="5" t="s">
        <v>17</v>
      </c>
      <c r="C15" s="6">
        <v>42625</v>
      </c>
      <c r="D15" s="5" t="s">
        <v>34</v>
      </c>
      <c r="E15" s="5" t="s">
        <v>50</v>
      </c>
      <c r="F15" s="5" t="s">
        <v>58</v>
      </c>
      <c r="G15" s="5" t="s">
        <v>67</v>
      </c>
      <c r="H15" s="7">
        <v>19.46</v>
      </c>
      <c r="I15" s="5">
        <v>7</v>
      </c>
      <c r="J15" s="8">
        <v>0.2</v>
      </c>
      <c r="K15" s="7">
        <f t="shared" si="0"/>
        <v>15.568000000000001</v>
      </c>
      <c r="L15" s="8">
        <v>5.0595999999999997</v>
      </c>
      <c r="M15" s="11">
        <f t="shared" si="1"/>
        <v>5.0595999999999997</v>
      </c>
      <c r="N15" s="1"/>
    </row>
    <row r="16" spans="1:14" x14ac:dyDescent="0.3">
      <c r="A16" s="5">
        <v>15</v>
      </c>
      <c r="B16" s="5" t="s">
        <v>17</v>
      </c>
      <c r="C16" s="6">
        <v>42625</v>
      </c>
      <c r="D16" s="5" t="s">
        <v>34</v>
      </c>
      <c r="E16" s="5" t="s">
        <v>50</v>
      </c>
      <c r="F16" s="5" t="s">
        <v>58</v>
      </c>
      <c r="G16" s="5" t="s">
        <v>70</v>
      </c>
      <c r="H16" s="7">
        <v>60.34</v>
      </c>
      <c r="I16" s="5">
        <v>7</v>
      </c>
      <c r="J16" s="8">
        <v>0.8</v>
      </c>
      <c r="K16" s="7">
        <f t="shared" si="0"/>
        <v>12.067999999999998</v>
      </c>
      <c r="L16" s="8">
        <v>15.6884</v>
      </c>
      <c r="M16" s="11">
        <f t="shared" si="1"/>
        <v>15.6884</v>
      </c>
      <c r="N16" s="1"/>
    </row>
    <row r="17" spans="1:14" x14ac:dyDescent="0.3">
      <c r="A17" s="5">
        <v>16</v>
      </c>
      <c r="B17" s="5" t="s">
        <v>4</v>
      </c>
      <c r="C17" s="6">
        <v>42710</v>
      </c>
      <c r="D17" s="5" t="s">
        <v>27</v>
      </c>
      <c r="E17" s="5" t="s">
        <v>41</v>
      </c>
      <c r="F17" s="5" t="s">
        <v>57</v>
      </c>
      <c r="G17" s="5" t="s">
        <v>63</v>
      </c>
      <c r="H17" s="7">
        <v>14.62</v>
      </c>
      <c r="I17" s="5">
        <v>2</v>
      </c>
      <c r="J17" s="8">
        <v>0.8</v>
      </c>
      <c r="K17" s="7">
        <f t="shared" si="0"/>
        <v>2.9239999999999995</v>
      </c>
      <c r="L17" s="8">
        <v>6.8714000000000004</v>
      </c>
      <c r="M17" s="11">
        <f t="shared" si="1"/>
        <v>6.8714000000000004</v>
      </c>
      <c r="N17" s="1"/>
    </row>
    <row r="18" spans="1:14" x14ac:dyDescent="0.3">
      <c r="A18" s="5">
        <v>17</v>
      </c>
      <c r="B18" s="5" t="s">
        <v>13</v>
      </c>
      <c r="C18" s="5" t="s">
        <v>14</v>
      </c>
      <c r="D18" s="5" t="s">
        <v>33</v>
      </c>
      <c r="E18" s="5" t="s">
        <v>48</v>
      </c>
      <c r="F18" s="5" t="s">
        <v>57</v>
      </c>
      <c r="G18" s="5" t="s">
        <v>65</v>
      </c>
      <c r="H18" s="7">
        <v>55.5</v>
      </c>
      <c r="I18" s="5">
        <v>2</v>
      </c>
      <c r="J18" s="8">
        <v>0</v>
      </c>
      <c r="K18" s="7">
        <f t="shared" si="0"/>
        <v>55.5</v>
      </c>
      <c r="L18" s="8">
        <v>9.99</v>
      </c>
      <c r="M18" s="11">
        <f t="shared" si="1"/>
        <v>9.99</v>
      </c>
      <c r="N18" s="1"/>
    </row>
    <row r="19" spans="1:14" x14ac:dyDescent="0.3">
      <c r="A19" s="5">
        <v>18</v>
      </c>
      <c r="B19" s="5" t="s">
        <v>7</v>
      </c>
      <c r="C19" s="5" t="s">
        <v>8</v>
      </c>
      <c r="D19" s="5" t="s">
        <v>30</v>
      </c>
      <c r="E19" s="5" t="s">
        <v>44</v>
      </c>
      <c r="F19" s="5" t="s">
        <v>56</v>
      </c>
      <c r="G19" s="5" t="s">
        <v>71</v>
      </c>
      <c r="H19" s="7">
        <v>15.552</v>
      </c>
      <c r="I19" s="5">
        <v>3</v>
      </c>
      <c r="J19" s="8">
        <v>0</v>
      </c>
      <c r="K19" s="7">
        <f t="shared" si="0"/>
        <v>15.552</v>
      </c>
      <c r="L19" s="8">
        <v>5.4432</v>
      </c>
      <c r="M19" s="11">
        <f t="shared" si="1"/>
        <v>5.4432</v>
      </c>
      <c r="N19" s="1"/>
    </row>
    <row r="20" spans="1:14" x14ac:dyDescent="0.3">
      <c r="A20" s="5">
        <v>19</v>
      </c>
      <c r="B20" s="5" t="s">
        <v>22</v>
      </c>
      <c r="C20" s="5" t="s">
        <v>23</v>
      </c>
      <c r="D20" s="5" t="s">
        <v>37</v>
      </c>
      <c r="E20" s="5" t="s">
        <v>53</v>
      </c>
      <c r="F20" s="5" t="s">
        <v>57</v>
      </c>
      <c r="G20" s="5" t="s">
        <v>69</v>
      </c>
      <c r="H20" s="7">
        <v>11.648</v>
      </c>
      <c r="I20" s="5">
        <v>2</v>
      </c>
      <c r="J20" s="8">
        <v>0</v>
      </c>
      <c r="K20" s="7">
        <f t="shared" si="0"/>
        <v>11.648</v>
      </c>
      <c r="L20" s="8">
        <v>4.2224000000000004</v>
      </c>
      <c r="M20" s="11">
        <f t="shared" si="1"/>
        <v>4.2224000000000004</v>
      </c>
      <c r="N20" s="1"/>
    </row>
    <row r="21" spans="1:14" x14ac:dyDescent="0.3">
      <c r="A21" s="5">
        <v>20</v>
      </c>
      <c r="B21" s="5" t="s">
        <v>22</v>
      </c>
      <c r="C21" s="5" t="s">
        <v>23</v>
      </c>
      <c r="D21" s="5" t="s">
        <v>37</v>
      </c>
      <c r="E21" s="5" t="s">
        <v>53</v>
      </c>
      <c r="F21" s="5" t="s">
        <v>57</v>
      </c>
      <c r="G21" s="5" t="s">
        <v>72</v>
      </c>
      <c r="H21" s="7">
        <v>90.57</v>
      </c>
      <c r="I21" s="5">
        <v>3</v>
      </c>
      <c r="J21" s="8">
        <v>0.2</v>
      </c>
      <c r="K21" s="7">
        <f t="shared" si="0"/>
        <v>72.455999999999989</v>
      </c>
      <c r="L21" s="8">
        <v>11.774100000000001</v>
      </c>
      <c r="M21" s="11">
        <f t="shared" si="1"/>
        <v>11.774100000000001</v>
      </c>
      <c r="N21" s="1"/>
    </row>
    <row r="22" spans="1:14" x14ac:dyDescent="0.3">
      <c r="A22" s="5">
        <v>21</v>
      </c>
      <c r="B22" s="5" t="s">
        <v>18</v>
      </c>
      <c r="C22" s="5" t="s">
        <v>19</v>
      </c>
      <c r="D22" s="5" t="s">
        <v>35</v>
      </c>
      <c r="E22" s="5" t="s">
        <v>51</v>
      </c>
      <c r="F22" s="5" t="s">
        <v>59</v>
      </c>
      <c r="G22" s="5" t="s">
        <v>62</v>
      </c>
      <c r="H22" s="7">
        <v>71.372</v>
      </c>
      <c r="I22" s="5">
        <v>2</v>
      </c>
      <c r="J22" s="8">
        <v>0.2</v>
      </c>
      <c r="K22" s="7">
        <f t="shared" si="0"/>
        <v>57.0976</v>
      </c>
      <c r="L22" s="8">
        <v>-1.0196000000000001</v>
      </c>
      <c r="M22" s="11">
        <f t="shared" si="1"/>
        <v>1.0196000000000001</v>
      </c>
      <c r="N22" s="1"/>
    </row>
    <row r="23" spans="1:14" x14ac:dyDescent="0.3">
      <c r="A23" s="5">
        <v>22</v>
      </c>
      <c r="B23" s="5" t="s">
        <v>24</v>
      </c>
      <c r="C23" s="5" t="s">
        <v>25</v>
      </c>
      <c r="D23" s="5" t="s">
        <v>38</v>
      </c>
      <c r="E23" s="5" t="s">
        <v>54</v>
      </c>
      <c r="F23" s="5" t="s">
        <v>59</v>
      </c>
      <c r="G23" s="5" t="s">
        <v>61</v>
      </c>
      <c r="H23" s="7">
        <v>3083.43</v>
      </c>
      <c r="I23" s="5">
        <v>7</v>
      </c>
      <c r="J23" s="8">
        <v>0</v>
      </c>
      <c r="K23" s="7">
        <f t="shared" si="0"/>
        <v>3083.43</v>
      </c>
      <c r="L23" s="8">
        <v>-1665.0522000000001</v>
      </c>
      <c r="M23" s="11">
        <f t="shared" si="1"/>
        <v>1665.0522000000001</v>
      </c>
      <c r="N23" s="1"/>
    </row>
    <row r="24" spans="1:14" x14ac:dyDescent="0.3">
      <c r="A24" s="5">
        <v>23</v>
      </c>
      <c r="B24" s="5" t="s">
        <v>24</v>
      </c>
      <c r="C24" s="5" t="s">
        <v>25</v>
      </c>
      <c r="D24" s="5" t="s">
        <v>38</v>
      </c>
      <c r="E24" s="5" t="s">
        <v>54</v>
      </c>
      <c r="F24" s="5" t="s">
        <v>59</v>
      </c>
      <c r="G24" s="5" t="s">
        <v>69</v>
      </c>
      <c r="H24" s="7">
        <v>9.6180000000000003</v>
      </c>
      <c r="I24" s="5">
        <v>2</v>
      </c>
      <c r="J24" s="8">
        <v>0</v>
      </c>
      <c r="K24" s="7">
        <f t="shared" si="0"/>
        <v>9.6180000000000003</v>
      </c>
      <c r="L24" s="8">
        <v>-7.0532000000000004</v>
      </c>
      <c r="M24" s="11">
        <f t="shared" si="1"/>
        <v>7.0532000000000004</v>
      </c>
      <c r="N24" s="1"/>
    </row>
    <row r="25" spans="1:14" x14ac:dyDescent="0.3">
      <c r="A25" s="5">
        <v>24</v>
      </c>
      <c r="B25" s="5" t="s">
        <v>24</v>
      </c>
      <c r="C25" s="5" t="s">
        <v>25</v>
      </c>
      <c r="D25" s="5" t="s">
        <v>38</v>
      </c>
      <c r="E25" s="5" t="s">
        <v>54</v>
      </c>
      <c r="F25" s="5" t="s">
        <v>59</v>
      </c>
      <c r="G25" s="5" t="s">
        <v>66</v>
      </c>
      <c r="H25" s="7">
        <v>124.2</v>
      </c>
      <c r="I25" s="5">
        <v>3</v>
      </c>
      <c r="J25" s="8">
        <v>0.3</v>
      </c>
      <c r="K25" s="7">
        <f t="shared" si="0"/>
        <v>86.94</v>
      </c>
      <c r="L25" s="8">
        <v>15.525</v>
      </c>
      <c r="M25" s="11">
        <f t="shared" si="1"/>
        <v>15.525</v>
      </c>
      <c r="N25" s="1"/>
    </row>
    <row r="26" spans="1:14" x14ac:dyDescent="0.3">
      <c r="A26" s="5">
        <v>25</v>
      </c>
      <c r="B26" s="5" t="s">
        <v>10</v>
      </c>
      <c r="C26" s="5" t="s">
        <v>11</v>
      </c>
      <c r="D26" s="5" t="s">
        <v>31</v>
      </c>
      <c r="E26" s="5" t="s">
        <v>46</v>
      </c>
      <c r="F26" s="5" t="s">
        <v>58</v>
      </c>
      <c r="G26" s="5" t="s">
        <v>70</v>
      </c>
      <c r="H26" s="7">
        <v>68.81</v>
      </c>
      <c r="I26" s="5">
        <v>5</v>
      </c>
      <c r="J26" s="8">
        <v>0</v>
      </c>
      <c r="K26" s="7">
        <f t="shared" si="0"/>
        <v>68.81</v>
      </c>
      <c r="L26" s="8">
        <v>-123.858</v>
      </c>
      <c r="M26" s="11">
        <f t="shared" si="1"/>
        <v>123.858</v>
      </c>
      <c r="N26" s="1"/>
    </row>
    <row r="27" spans="1:14" x14ac:dyDescent="0.3">
      <c r="A27" s="5">
        <v>26</v>
      </c>
      <c r="B27" s="5" t="s">
        <v>10</v>
      </c>
      <c r="C27" s="5" t="s">
        <v>11</v>
      </c>
      <c r="D27" s="5" t="s">
        <v>31</v>
      </c>
      <c r="E27" s="5" t="s">
        <v>46</v>
      </c>
      <c r="F27" s="5" t="s">
        <v>58</v>
      </c>
      <c r="G27" s="5" t="s">
        <v>69</v>
      </c>
      <c r="H27" s="7">
        <v>2.544</v>
      </c>
      <c r="I27" s="5">
        <v>3</v>
      </c>
      <c r="J27" s="8">
        <v>0.2</v>
      </c>
      <c r="K27" s="7">
        <f t="shared" si="0"/>
        <v>2.0352000000000001</v>
      </c>
      <c r="L27" s="8">
        <v>-3.8159999999999998</v>
      </c>
      <c r="M27" s="11">
        <f t="shared" si="1"/>
        <v>3.8159999999999998</v>
      </c>
      <c r="N27" s="1"/>
    </row>
    <row r="28" spans="1:14" x14ac:dyDescent="0.3">
      <c r="A28" s="5">
        <v>27</v>
      </c>
      <c r="B28" s="5" t="s">
        <v>20</v>
      </c>
      <c r="C28" s="5" t="s">
        <v>21</v>
      </c>
      <c r="D28" s="5" t="s">
        <v>36</v>
      </c>
      <c r="E28" s="5" t="s">
        <v>52</v>
      </c>
      <c r="F28" s="5" t="s">
        <v>57</v>
      </c>
      <c r="G28" s="5" t="s">
        <v>64</v>
      </c>
      <c r="H28" s="7">
        <v>1044.6300000000001</v>
      </c>
      <c r="I28" s="5">
        <v>3</v>
      </c>
      <c r="J28" s="8">
        <v>0</v>
      </c>
      <c r="K28" s="7">
        <f t="shared" si="0"/>
        <v>1044.6300000000001</v>
      </c>
      <c r="L28" s="8">
        <v>240.26490000000001</v>
      </c>
      <c r="M28" s="11">
        <f t="shared" si="1"/>
        <v>240.26490000000001</v>
      </c>
      <c r="N28" s="1"/>
    </row>
    <row r="29" spans="1:14" x14ac:dyDescent="0.3">
      <c r="A29" s="5">
        <v>28</v>
      </c>
      <c r="B29" s="5" t="s">
        <v>15</v>
      </c>
      <c r="C29" s="5" t="s">
        <v>16</v>
      </c>
      <c r="D29" s="6">
        <v>41648</v>
      </c>
      <c r="E29" s="5" t="s">
        <v>49</v>
      </c>
      <c r="F29" s="5" t="s">
        <v>57</v>
      </c>
      <c r="G29" s="5" t="s">
        <v>67</v>
      </c>
      <c r="H29" s="7">
        <v>8.56</v>
      </c>
      <c r="I29" s="5">
        <v>2</v>
      </c>
      <c r="J29" s="8">
        <v>0.5</v>
      </c>
      <c r="K29" s="7">
        <f t="shared" si="0"/>
        <v>4.28</v>
      </c>
      <c r="L29" s="8">
        <v>2.4824000000000002</v>
      </c>
      <c r="M29" s="11">
        <f t="shared" si="1"/>
        <v>2.4824000000000002</v>
      </c>
      <c r="N29" s="1"/>
    </row>
    <row r="30" spans="1:14" x14ac:dyDescent="0.3">
      <c r="A30" s="5">
        <v>29</v>
      </c>
      <c r="B30" s="5" t="s">
        <v>15</v>
      </c>
      <c r="C30" s="5" t="s">
        <v>16</v>
      </c>
      <c r="D30" s="6">
        <v>41648</v>
      </c>
      <c r="E30" s="5" t="s">
        <v>49</v>
      </c>
      <c r="F30" s="5" t="s">
        <v>57</v>
      </c>
      <c r="G30" s="5" t="s">
        <v>68</v>
      </c>
      <c r="H30" s="7">
        <v>213.48</v>
      </c>
      <c r="I30" s="5">
        <v>3</v>
      </c>
      <c r="J30" s="8">
        <v>0.7</v>
      </c>
      <c r="K30" s="7">
        <f t="shared" si="0"/>
        <v>64.044000000000011</v>
      </c>
      <c r="L30" s="8">
        <v>16.010999999999999</v>
      </c>
      <c r="M30" s="11">
        <f t="shared" si="1"/>
        <v>16.010999999999999</v>
      </c>
      <c r="N30" s="1"/>
    </row>
    <row r="31" spans="1:14" x14ac:dyDescent="0.3">
      <c r="A31" s="5">
        <v>30</v>
      </c>
      <c r="B31" s="5" t="s">
        <v>15</v>
      </c>
      <c r="C31" s="5" t="s">
        <v>16</v>
      </c>
      <c r="D31" s="6">
        <v>41648</v>
      </c>
      <c r="E31" s="5" t="s">
        <v>49</v>
      </c>
      <c r="F31" s="5" t="s">
        <v>57</v>
      </c>
      <c r="G31" s="5" t="s">
        <v>69</v>
      </c>
      <c r="H31" s="7">
        <v>22.72</v>
      </c>
      <c r="I31" s="5">
        <v>4</v>
      </c>
      <c r="J31" s="8">
        <v>0.2</v>
      </c>
      <c r="K31" s="7">
        <f t="shared" si="0"/>
        <v>18.175999999999998</v>
      </c>
      <c r="L31" s="8">
        <v>7.3840000000000003</v>
      </c>
      <c r="M31" s="11">
        <f t="shared" si="1"/>
        <v>7.3840000000000003</v>
      </c>
      <c r="N31" s="1"/>
    </row>
    <row r="32" spans="1:14" x14ac:dyDescent="0.3">
      <c r="A32" s="1"/>
      <c r="B32" s="1"/>
      <c r="C32" s="1"/>
      <c r="D32" s="1"/>
      <c r="E32" s="1"/>
      <c r="F32" s="1"/>
      <c r="G32" s="1"/>
      <c r="H32" s="1"/>
      <c r="I32" s="1"/>
      <c r="J32" s="1"/>
      <c r="K32" s="1"/>
      <c r="L32" s="1"/>
      <c r="M32" s="1"/>
      <c r="N32" s="1"/>
    </row>
  </sheetData>
  <sortState xmlns:xlrd2="http://schemas.microsoft.com/office/spreadsheetml/2017/richdata2" ref="A2:A31">
    <sortCondition ref="A1:A31"/>
  </sortState>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C63B-1A42-4E6D-89FB-3EDD59D807DA}">
  <dimension ref="B1:L24"/>
  <sheetViews>
    <sheetView workbookViewId="0">
      <selection activeCell="O14" sqref="O14"/>
    </sheetView>
  </sheetViews>
  <sheetFormatPr defaultRowHeight="14.4" x14ac:dyDescent="0.3"/>
  <cols>
    <col min="2" max="2" width="12.44140625" bestFit="1" customWidth="1"/>
    <col min="3" max="3" width="16" bestFit="1" customWidth="1"/>
    <col min="5" max="5" width="12.44140625" bestFit="1" customWidth="1"/>
    <col min="6" max="6" width="16" bestFit="1" customWidth="1"/>
    <col min="8" max="9" width="16" bestFit="1" customWidth="1"/>
    <col min="11" max="11" width="12.44140625" bestFit="1" customWidth="1"/>
    <col min="12" max="12" width="15" bestFit="1" customWidth="1"/>
  </cols>
  <sheetData>
    <row r="1" spans="2:12" x14ac:dyDescent="0.3">
      <c r="E1" s="18" t="s">
        <v>929</v>
      </c>
      <c r="F1" s="19"/>
      <c r="G1" s="19"/>
      <c r="H1" s="19"/>
      <c r="I1" s="19"/>
      <c r="J1" s="19"/>
      <c r="K1" s="19"/>
    </row>
    <row r="2" spans="2:12" x14ac:dyDescent="0.3">
      <c r="E2" s="19"/>
      <c r="F2" s="19"/>
      <c r="G2" s="19"/>
      <c r="H2" s="19"/>
      <c r="I2" s="19"/>
      <c r="J2" s="19"/>
      <c r="K2" s="19"/>
    </row>
    <row r="8" spans="2:12" x14ac:dyDescent="0.3">
      <c r="B8" s="15" t="s">
        <v>925</v>
      </c>
      <c r="C8" t="s">
        <v>927</v>
      </c>
      <c r="E8" s="15" t="s">
        <v>925</v>
      </c>
      <c r="F8" t="s">
        <v>927</v>
      </c>
      <c r="H8" s="15" t="s">
        <v>925</v>
      </c>
      <c r="I8" t="s">
        <v>927</v>
      </c>
      <c r="K8" s="15" t="s">
        <v>925</v>
      </c>
      <c r="L8" t="s">
        <v>928</v>
      </c>
    </row>
    <row r="9" spans="2:12" x14ac:dyDescent="0.3">
      <c r="B9" s="16" t="s">
        <v>58</v>
      </c>
      <c r="C9" s="17">
        <v>631.1851999999999</v>
      </c>
      <c r="E9" s="16" t="s">
        <v>72</v>
      </c>
      <c r="F9" s="17">
        <v>72.455999999999989</v>
      </c>
      <c r="H9" s="16" t="s">
        <v>48</v>
      </c>
      <c r="I9" s="17">
        <v>55.5</v>
      </c>
      <c r="K9" s="16" t="s">
        <v>72</v>
      </c>
      <c r="L9">
        <v>3</v>
      </c>
    </row>
    <row r="10" spans="2:12" x14ac:dyDescent="0.3">
      <c r="B10" s="16" t="s">
        <v>59</v>
      </c>
      <c r="C10" s="17">
        <v>3237.0855999999999</v>
      </c>
      <c r="E10" s="16" t="s">
        <v>70</v>
      </c>
      <c r="F10" s="17">
        <v>172.798</v>
      </c>
      <c r="H10" s="16" t="s">
        <v>44</v>
      </c>
      <c r="I10" s="17">
        <v>15.552</v>
      </c>
      <c r="K10" s="16" t="s">
        <v>70</v>
      </c>
      <c r="L10">
        <v>17</v>
      </c>
    </row>
    <row r="11" spans="2:12" x14ac:dyDescent="0.3">
      <c r="B11" s="16" t="s">
        <v>56</v>
      </c>
      <c r="C11" s="17">
        <v>1599.1020000000001</v>
      </c>
      <c r="E11" s="16" t="s">
        <v>67</v>
      </c>
      <c r="F11" s="17">
        <v>27.128000000000004</v>
      </c>
      <c r="H11" s="16" t="s">
        <v>43</v>
      </c>
      <c r="I11" s="17">
        <v>3682.9971999999998</v>
      </c>
      <c r="K11" s="16" t="s">
        <v>67</v>
      </c>
      <c r="L11">
        <v>13</v>
      </c>
    </row>
    <row r="12" spans="2:12" x14ac:dyDescent="0.3">
      <c r="B12" s="16" t="s">
        <v>57</v>
      </c>
      <c r="C12" s="17">
        <v>5283.0360000000001</v>
      </c>
      <c r="E12" s="16" t="s">
        <v>69</v>
      </c>
      <c r="F12" s="17">
        <v>378.03520000000003</v>
      </c>
      <c r="H12" s="16" t="s">
        <v>40</v>
      </c>
      <c r="I12" s="17">
        <v>795.12</v>
      </c>
      <c r="K12" s="16" t="s">
        <v>69</v>
      </c>
      <c r="L12">
        <v>17</v>
      </c>
    </row>
    <row r="13" spans="2:12" x14ac:dyDescent="0.3">
      <c r="B13" s="16" t="s">
        <v>926</v>
      </c>
      <c r="C13" s="17">
        <v>10750.408800000001</v>
      </c>
      <c r="E13" s="16" t="s">
        <v>61</v>
      </c>
      <c r="F13" s="17">
        <v>3292.9979999999996</v>
      </c>
      <c r="H13" s="16" t="s">
        <v>41</v>
      </c>
      <c r="I13" s="17">
        <v>2.9239999999999995</v>
      </c>
      <c r="K13" s="16" t="s">
        <v>61</v>
      </c>
      <c r="L13">
        <v>9</v>
      </c>
    </row>
    <row r="14" spans="2:12" x14ac:dyDescent="0.3">
      <c r="E14" s="16" t="s">
        <v>62</v>
      </c>
      <c r="F14" s="17">
        <v>642.64959999999996</v>
      </c>
      <c r="H14" s="16" t="s">
        <v>52</v>
      </c>
      <c r="I14" s="17">
        <v>1044.6300000000001</v>
      </c>
      <c r="K14" s="16" t="s">
        <v>62</v>
      </c>
      <c r="L14">
        <v>5</v>
      </c>
    </row>
    <row r="15" spans="2:12" x14ac:dyDescent="0.3">
      <c r="E15" s="16" t="s">
        <v>66</v>
      </c>
      <c r="F15" s="17">
        <v>135.80000000000001</v>
      </c>
      <c r="H15" s="16" t="s">
        <v>53</v>
      </c>
      <c r="I15" s="17">
        <v>84.103999999999985</v>
      </c>
      <c r="K15" s="16" t="s">
        <v>66</v>
      </c>
      <c r="L15">
        <v>10</v>
      </c>
    </row>
    <row r="16" spans="2:12" x14ac:dyDescent="0.3">
      <c r="E16" s="16" t="s">
        <v>63</v>
      </c>
      <c r="F16" s="17">
        <v>2.9239999999999995</v>
      </c>
      <c r="H16" s="16" t="s">
        <v>46</v>
      </c>
      <c r="I16" s="17">
        <v>70.845200000000006</v>
      </c>
      <c r="K16" s="16" t="s">
        <v>63</v>
      </c>
      <c r="L16">
        <v>2</v>
      </c>
    </row>
    <row r="17" spans="5:12" x14ac:dyDescent="0.3">
      <c r="E17" s="16" t="s">
        <v>71</v>
      </c>
      <c r="F17" s="17">
        <v>15.552</v>
      </c>
      <c r="H17" s="16" t="s">
        <v>45</v>
      </c>
      <c r="I17" s="17">
        <v>326.38080000000002</v>
      </c>
      <c r="K17" s="16" t="s">
        <v>71</v>
      </c>
      <c r="L17">
        <v>3</v>
      </c>
    </row>
    <row r="18" spans="5:12" x14ac:dyDescent="0.3">
      <c r="E18" s="16" t="s">
        <v>68</v>
      </c>
      <c r="F18" s="17">
        <v>1882.6200000000001</v>
      </c>
      <c r="H18" s="16" t="s">
        <v>50</v>
      </c>
      <c r="I18" s="17">
        <v>27.635999999999999</v>
      </c>
      <c r="K18" s="16" t="s">
        <v>68</v>
      </c>
      <c r="L18">
        <v>13</v>
      </c>
    </row>
    <row r="19" spans="5:12" x14ac:dyDescent="0.3">
      <c r="E19" s="16" t="s">
        <v>65</v>
      </c>
      <c r="F19" s="17">
        <v>610.572</v>
      </c>
      <c r="H19" s="16" t="s">
        <v>47</v>
      </c>
      <c r="I19" s="17">
        <v>532.70399999999995</v>
      </c>
      <c r="K19" s="16" t="s">
        <v>65</v>
      </c>
      <c r="L19">
        <v>10</v>
      </c>
    </row>
    <row r="20" spans="5:12" x14ac:dyDescent="0.3">
      <c r="E20" s="16" t="s">
        <v>64</v>
      </c>
      <c r="F20" s="17">
        <v>3516.8760000000002</v>
      </c>
      <c r="H20" s="16" t="s">
        <v>51</v>
      </c>
      <c r="I20" s="17">
        <v>57.0976</v>
      </c>
      <c r="K20" s="16" t="s">
        <v>64</v>
      </c>
      <c r="L20">
        <v>17</v>
      </c>
    </row>
    <row r="21" spans="5:12" x14ac:dyDescent="0.3">
      <c r="E21" s="16" t="s">
        <v>926</v>
      </c>
      <c r="F21" s="17">
        <v>10750.408799999999</v>
      </c>
      <c r="H21" s="16" t="s">
        <v>42</v>
      </c>
      <c r="I21" s="17">
        <v>788.43000000000006</v>
      </c>
      <c r="K21" s="16" t="s">
        <v>926</v>
      </c>
      <c r="L21">
        <v>119</v>
      </c>
    </row>
    <row r="22" spans="5:12" x14ac:dyDescent="0.3">
      <c r="H22" s="16" t="s">
        <v>54</v>
      </c>
      <c r="I22" s="17">
        <v>3179.9879999999998</v>
      </c>
    </row>
    <row r="23" spans="5:12" x14ac:dyDescent="0.3">
      <c r="H23" s="16" t="s">
        <v>49</v>
      </c>
      <c r="I23" s="17">
        <v>86.500000000000014</v>
      </c>
    </row>
    <row r="24" spans="5:12" x14ac:dyDescent="0.3">
      <c r="H24" s="16" t="s">
        <v>926</v>
      </c>
      <c r="I24" s="17">
        <v>10750.408800000001</v>
      </c>
    </row>
  </sheetData>
  <mergeCells count="1">
    <mergeCell ref="E1: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F2A19-32EA-400E-8A1D-5B3E8415514F}">
  <dimension ref="A1"/>
  <sheetViews>
    <sheetView zoomScale="53" zoomScaleNormal="53" workbookViewId="0">
      <selection activeCell="S26" sqref="S26"/>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9" max="9" width="16" bestFit="1" customWidth="1"/>
    <col min="10" max="10" width="16.44140625" bestFit="1" customWidth="1"/>
    <col min="13" max="13" width="12.5546875" bestFit="1" customWidth="1"/>
    <col min="14" max="14" width="15.66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Kaviya Prabha</dc:creator>
  <cp:lastModifiedBy>Kaviya Prabha</cp:lastModifiedBy>
  <dcterms:created xsi:type="dcterms:W3CDTF">2025-04-17T17:05:40Z</dcterms:created>
  <dcterms:modified xsi:type="dcterms:W3CDTF">2025-04-23T18:18:29Z</dcterms:modified>
</cp:coreProperties>
</file>