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Acic\"/>
    </mc:Choice>
  </mc:AlternateContent>
  <xr:revisionPtr revIDLastSave="0" documentId="13_ncr:1_{ED830D8F-57B5-473B-B8B2-3CA56940484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JIJjCrSMd4/NbwQRkjP3l5ScK5gtev9ElaR19/0dung="/>
    </ext>
  </extLst>
</workbook>
</file>

<file path=xl/calcChain.xml><?xml version="1.0" encoding="utf-8"?>
<calcChain xmlns="http://schemas.openxmlformats.org/spreadsheetml/2006/main">
  <c r="AV3" i="1" l="1"/>
  <c r="AU3" i="1"/>
  <c r="AT3" i="1"/>
  <c r="AS3" i="1"/>
  <c r="AR3" i="1"/>
  <c r="AQ3" i="1"/>
  <c r="AP3" i="1"/>
  <c r="AO3" i="1"/>
  <c r="AN3" i="1"/>
  <c r="AM3" i="1"/>
  <c r="AV2" i="1"/>
  <c r="AU2" i="1"/>
  <c r="AT2" i="1"/>
  <c r="AS2" i="1"/>
  <c r="AR2" i="1"/>
  <c r="AQ2" i="1"/>
  <c r="AP2" i="1"/>
  <c r="AO2" i="1"/>
  <c r="AN2" i="1"/>
  <c r="AM2" i="1"/>
</calcChain>
</file>

<file path=xl/sharedStrings.xml><?xml version="1.0" encoding="utf-8"?>
<sst xmlns="http://schemas.openxmlformats.org/spreadsheetml/2006/main" count="97" uniqueCount="67">
  <si>
    <t>Field</t>
  </si>
  <si>
    <t>Crop</t>
  </si>
  <si>
    <t>Maturity</t>
  </si>
  <si>
    <t>Area</t>
  </si>
  <si>
    <t>NDVI Image date</t>
  </si>
  <si>
    <t>NDVI value</t>
  </si>
  <si>
    <t>NDVI change</t>
  </si>
  <si>
    <t>NDMI Image date</t>
  </si>
  <si>
    <t>NDMI value</t>
  </si>
  <si>
    <t>NDMI change</t>
  </si>
  <si>
    <t>RECI Image date</t>
  </si>
  <si>
    <t>RECI value</t>
  </si>
  <si>
    <t>RECI change</t>
  </si>
  <si>
    <t>MSAVI Image date</t>
  </si>
  <si>
    <t>MSAVI value</t>
  </si>
  <si>
    <t>MSAVI change</t>
  </si>
  <si>
    <t>NDRE Image date</t>
  </si>
  <si>
    <t>NDRE value</t>
  </si>
  <si>
    <t>NDRE change</t>
  </si>
  <si>
    <t>Sowing / Planting</t>
  </si>
  <si>
    <t>Tillage type</t>
  </si>
  <si>
    <t>Irrigation type</t>
  </si>
  <si>
    <t>NDVI values split</t>
  </si>
  <si>
    <t>Current risks</t>
  </si>
  <si>
    <t>Sown area detected, %</t>
  </si>
  <si>
    <t>Field notes</t>
  </si>
  <si>
    <t>Old Date</t>
  </si>
  <si>
    <t>Old NDVI Image date</t>
  </si>
  <si>
    <t>Old NDVI value</t>
  </si>
  <si>
    <t>Old NDMI Image date</t>
  </si>
  <si>
    <t>Old NDMI value</t>
  </si>
  <si>
    <t>Old RECI Image date</t>
  </si>
  <si>
    <t>Old RECI value</t>
  </si>
  <si>
    <t>Old MSAVI Image date</t>
  </si>
  <si>
    <t>Old MSAVI value</t>
  </si>
  <si>
    <t>Old NDRE Image date</t>
  </si>
  <si>
    <t>Old NDRE value</t>
  </si>
  <si>
    <t>Language</t>
  </si>
  <si>
    <t>NDVI ADVISORY</t>
  </si>
  <si>
    <t>NDMI ADVISORY</t>
  </si>
  <si>
    <t>RECI ADVISORY</t>
  </si>
  <si>
    <t>MSAVI ADVISORY</t>
  </si>
  <si>
    <t>NDRE ADVISORY</t>
  </si>
  <si>
    <t xml:space="preserve">
FIELD OVERVIEW</t>
  </si>
  <si>
    <t>CURRENT RISKS</t>
  </si>
  <si>
    <t>RECOMMENDATIONS</t>
  </si>
  <si>
    <t>FINAL INSIGHT FOR THE FARMER</t>
  </si>
  <si>
    <t>IRRIGATION ADVISORY</t>
  </si>
  <si>
    <t>IMAGE</t>
  </si>
  <si>
    <t>Wather Data From</t>
  </si>
  <si>
    <t>Wather Data To</t>
  </si>
  <si>
    <t>Current  image</t>
  </si>
  <si>
    <t>TN-24-UT001(N)</t>
  </si>
  <si>
    <t>-</t>
  </si>
  <si>
    <t>0.65 ha</t>
  </si>
  <si>
    <t xml:space="preserve">2025-07-11
</t>
  </si>
  <si>
    <t>Open soil - 0%
Sparse vegetation - 91%
Moderate vegetation - 9%
Dense vegetation - 0%
Cloudiness - 0%</t>
  </si>
  <si>
    <t>Index risk - Low risk</t>
  </si>
  <si>
    <t>Not sown</t>
  </si>
  <si>
    <t>Tamil</t>
  </si>
  <si>
    <t>13/08/2025</t>
  </si>
  <si>
    <t>Trichy Field 1</t>
  </si>
  <si>
    <t>0.59 ha</t>
  </si>
  <si>
    <t xml:space="preserve">2025-07-16
</t>
  </si>
  <si>
    <t>Open soil - 87%
Sparse vegetation - 13%
Moderate vegetation - 0%
Dense vegetation - 0%
Cloudiness - 0%</t>
  </si>
  <si>
    <t>Index risk - No risks</t>
  </si>
  <si>
    <t>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</si>
</sst>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General;General"/>
    <numFmt numFmtId="165" formatCode="yyyy\-mm\-dd"/>
    <numFmt numFmtId="166" formatCode="mm/dd/yyyy"/>
  </numFmts>
  <fonts count="6" x14ac:knownFonts="1">
    <font>
      <sz val="11"/>
      <color theme="1"/>
      <name val="Calibri"/>
      <scheme val="minor"/>
    </font>
    <font>
      <b/>
      <sz val="11"/>
      <color rgb="FFFFFFFF"/>
      <name val="Calibri"/>
    </font>
    <font>
      <sz val="11"/>
      <color theme="1"/>
      <name val="Calibri"/>
    </font>
    <font>
      <sz val="11"/>
      <color rgb="FFFF0000"/>
      <name val="Calibri"/>
    </font>
    <font>
      <sz val="11"/>
      <color theme="1"/>
      <name val="Calibri"/>
    </font>
    <font>
      <sz val="11"/>
      <color rgb="FF008000"/>
      <name val="Calibri"/>
    </font>
  </fonts>
  <fills count="5">
    <fill>
      <patternFill patternType="none"/>
    </fill>
    <fill>
      <patternFill patternType="gray125"/>
    </fill>
    <fill>
      <patternFill patternType="solid">
        <fgColor rgb="FF1E5C8B"/>
        <bgColor rgb="FF1E5C8B"/>
      </patternFill>
    </fill>
    <fill>
      <patternFill patternType="solid">
        <fgColor rgb="FFCDE8EF"/>
        <bgColor rgb="FFCDE8E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wrapText="1"/>
    </xf>
    <xf numFmtId="0" fontId="3" fillId="3" borderId="1" xfId="0" applyFont="1" applyFill="1" applyBorder="1" applyAlignment="1">
      <alignment horizontal="center" vertical="center" wrapText="1"/>
    </xf>
    <xf numFmtId="164" fontId="3" fillId="3" borderId="1" xfId="0" applyNumberFormat="1" applyFont="1" applyFill="1" applyBorder="1" applyAlignment="1">
      <alignment horizontal="center" vertical="center" wrapText="1"/>
    </xf>
    <xf numFmtId="0" fontId="2" fillId="4" borderId="1" xfId="0" applyFont="1" applyFill="1" applyBorder="1" applyAlignment="1">
      <alignment horizontal="center" wrapText="1"/>
    </xf>
    <xf numFmtId="0" fontId="4" fillId="0" borderId="1" xfId="0" applyFont="1" applyBorder="1"/>
    <xf numFmtId="0" fontId="2" fillId="0" borderId="1" xfId="0" applyFont="1" applyBorder="1"/>
    <xf numFmtId="0" fontId="2" fillId="0" borderId="1" xfId="0" applyFont="1" applyBorder="1" applyAlignment="1">
      <alignment horizontal="left" wrapText="1"/>
    </xf>
    <xf numFmtId="0" fontId="2" fillId="0" borderId="1" xfId="0" applyFont="1" applyBorder="1" applyAlignment="1">
      <alignment wrapText="1"/>
    </xf>
    <xf numFmtId="165" fontId="4" fillId="0" borderId="1" xfId="0" applyNumberFormat="1" applyFont="1" applyBorder="1"/>
    <xf numFmtId="166" fontId="4" fillId="0" borderId="1" xfId="0" applyNumberFormat="1" applyFont="1" applyBorder="1"/>
    <xf numFmtId="166" fontId="2" fillId="0" borderId="0" xfId="0" applyNumberFormat="1" applyFont="1" applyAlignment="1">
      <alignment wrapText="1"/>
    </xf>
    <xf numFmtId="0" fontId="5" fillId="3" borderId="1" xfId="0"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7</xdr:col>
      <xdr:colOff>38100</xdr:colOff>
      <xdr:row>1</xdr:row>
      <xdr:rowOff>876300</xdr:rowOff>
    </xdr:from>
    <xdr:ext cx="1047750" cy="1047750"/>
    <xdr:pic>
      <xdr:nvPicPr>
        <xdr:cNvPr id="3" name="image1.png" descr="NDMI Image date"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47625</xdr:colOff>
      <xdr:row>1</xdr:row>
      <xdr:rowOff>1171575</xdr:rowOff>
    </xdr:from>
    <xdr:ext cx="1047750" cy="1047750"/>
    <xdr:pic>
      <xdr:nvPicPr>
        <xdr:cNvPr id="4" name="image10.png" descr="preview">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xfrm>
          <a:off x="10153650" y="2286000"/>
          <a:ext cx="1047750" cy="1047750"/>
        </a:xfrm>
        <a:prstGeom prst="rect">
          <a:avLst/>
        </a:prstGeom>
        <a:noFill/>
      </xdr:spPr>
    </xdr:pic>
    <xdr:clientData fLocksWithSheet="0"/>
  </xdr:oneCellAnchor>
  <xdr:oneCellAnchor>
    <xdr:from>
      <xdr:col>13</xdr:col>
      <xdr:colOff>190500</xdr:colOff>
      <xdr:row>1</xdr:row>
      <xdr:rowOff>47625</xdr:rowOff>
    </xdr:from>
    <xdr:ext cx="1047750" cy="1047750"/>
    <xdr:pic>
      <xdr:nvPicPr>
        <xdr:cNvPr id="5" name="image2.png" descr="preview">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16</xdr:col>
      <xdr:colOff>190500</xdr:colOff>
      <xdr:row>1</xdr:row>
      <xdr:rowOff>47625</xdr:rowOff>
    </xdr:from>
    <xdr:ext cx="1047750" cy="1047750"/>
    <xdr:pic>
      <xdr:nvPicPr>
        <xdr:cNvPr id="6" name="image8.png" descr="preview">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190500</xdr:colOff>
      <xdr:row>2</xdr:row>
      <xdr:rowOff>47625</xdr:rowOff>
    </xdr:from>
    <xdr:ext cx="1047750" cy="1047750"/>
    <xdr:pic>
      <xdr:nvPicPr>
        <xdr:cNvPr id="7" name="image3.png" descr="preview">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190500</xdr:colOff>
      <xdr:row>2</xdr:row>
      <xdr:rowOff>47625</xdr:rowOff>
    </xdr:from>
    <xdr:ext cx="1047750" cy="1047750"/>
    <xdr:pic>
      <xdr:nvPicPr>
        <xdr:cNvPr id="8" name="image4.png" descr="preview">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190500</xdr:colOff>
      <xdr:row>2</xdr:row>
      <xdr:rowOff>47625</xdr:rowOff>
    </xdr:from>
    <xdr:ext cx="1047750" cy="1047750"/>
    <xdr:pic>
      <xdr:nvPicPr>
        <xdr:cNvPr id="9" name="image6.png" descr="preview">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13</xdr:col>
      <xdr:colOff>190500</xdr:colOff>
      <xdr:row>2</xdr:row>
      <xdr:rowOff>47625</xdr:rowOff>
    </xdr:from>
    <xdr:ext cx="1047750" cy="1047750"/>
    <xdr:pic>
      <xdr:nvPicPr>
        <xdr:cNvPr id="10" name="image5.png" descr="preview">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190500</xdr:colOff>
      <xdr:row>2</xdr:row>
      <xdr:rowOff>47625</xdr:rowOff>
    </xdr:from>
    <xdr:ext cx="1047750" cy="1047750"/>
    <xdr:pic>
      <xdr:nvPicPr>
        <xdr:cNvPr id="11" name="image9.png" descr="preview">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27</xdr:col>
      <xdr:colOff>123825</xdr:colOff>
      <xdr:row>2</xdr:row>
      <xdr:rowOff>266700</xdr:rowOff>
    </xdr:from>
    <xdr:ext cx="1057275" cy="1047750"/>
    <xdr:pic>
      <xdr:nvPicPr>
        <xdr:cNvPr id="12" name="image3.png" descr="preview">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29</xdr:col>
      <xdr:colOff>257175</xdr:colOff>
      <xdr:row>2</xdr:row>
      <xdr:rowOff>219075</xdr:rowOff>
    </xdr:from>
    <xdr:ext cx="1047750" cy="1047750"/>
    <xdr:pic>
      <xdr:nvPicPr>
        <xdr:cNvPr id="13" name="image4.png" descr="preview">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31</xdr:col>
      <xdr:colOff>190500</xdr:colOff>
      <xdr:row>2</xdr:row>
      <xdr:rowOff>238125</xdr:rowOff>
    </xdr:from>
    <xdr:ext cx="1047750" cy="1047750"/>
    <xdr:pic>
      <xdr:nvPicPr>
        <xdr:cNvPr id="14" name="image6.png" descr="preview">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33</xdr:col>
      <xdr:colOff>219075</xdr:colOff>
      <xdr:row>2</xdr:row>
      <xdr:rowOff>180975</xdr:rowOff>
    </xdr:from>
    <xdr:ext cx="1047750" cy="1047750"/>
    <xdr:pic>
      <xdr:nvPicPr>
        <xdr:cNvPr id="15" name="image5.png" descr="preview" title="Image">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35</xdr:col>
      <xdr:colOff>152400</xdr:colOff>
      <xdr:row>2</xdr:row>
      <xdr:rowOff>152400</xdr:rowOff>
    </xdr:from>
    <xdr:ext cx="1047750" cy="1047750"/>
    <xdr:pic>
      <xdr:nvPicPr>
        <xdr:cNvPr id="16" name="image9.png" descr="preview">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29</xdr:col>
      <xdr:colOff>190500</xdr:colOff>
      <xdr:row>1</xdr:row>
      <xdr:rowOff>47625</xdr:rowOff>
    </xdr:from>
    <xdr:ext cx="1047750" cy="1047750"/>
    <xdr:pic>
      <xdr:nvPicPr>
        <xdr:cNvPr id="17" name="image1.png" descr="preview">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190500</xdr:colOff>
      <xdr:row>1</xdr:row>
      <xdr:rowOff>47625</xdr:rowOff>
    </xdr:from>
    <xdr:ext cx="1047750" cy="1047750"/>
    <xdr:pic>
      <xdr:nvPicPr>
        <xdr:cNvPr id="18" name="image10.png" descr="preview">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33</xdr:col>
      <xdr:colOff>190500</xdr:colOff>
      <xdr:row>1</xdr:row>
      <xdr:rowOff>47625</xdr:rowOff>
    </xdr:from>
    <xdr:ext cx="1047750" cy="1047750"/>
    <xdr:pic>
      <xdr:nvPicPr>
        <xdr:cNvPr id="19" name="image2.png" descr="preview">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35</xdr:col>
      <xdr:colOff>190500</xdr:colOff>
      <xdr:row>1</xdr:row>
      <xdr:rowOff>47625</xdr:rowOff>
    </xdr:from>
    <xdr:ext cx="1047750" cy="1047750"/>
    <xdr:pic>
      <xdr:nvPicPr>
        <xdr:cNvPr id="20" name="image8.png" descr="preview">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48</xdr:col>
      <xdr:colOff>0</xdr:colOff>
      <xdr:row>1</xdr:row>
      <xdr:rowOff>0</xdr:rowOff>
    </xdr:from>
    <xdr:ext cx="2571750" cy="1704975"/>
    <xdr:pic>
      <xdr:nvPicPr>
        <xdr:cNvPr id="22" name="image12.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48</xdr:col>
      <xdr:colOff>0</xdr:colOff>
      <xdr:row>2</xdr:row>
      <xdr:rowOff>0</xdr:rowOff>
    </xdr:from>
    <xdr:ext cx="2571750" cy="1704975"/>
    <xdr:pic>
      <xdr:nvPicPr>
        <xdr:cNvPr id="23" name="image11.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twoCellAnchor editAs="oneCell">
    <xdr:from>
      <xdr:col>27</xdr:col>
      <xdr:colOff>228600</xdr:colOff>
      <xdr:row>1</xdr:row>
      <xdr:rowOff>866775</xdr:rowOff>
    </xdr:from>
    <xdr:to>
      <xdr:col>27</xdr:col>
      <xdr:colOff>1276350</xdr:colOff>
      <xdr:row>1</xdr:row>
      <xdr:rowOff>1914525</xdr:rowOff>
    </xdr:to>
    <xdr:pic>
      <xdr:nvPicPr>
        <xdr:cNvPr id="1025" name="image7.png" descr="preview">
          <a:extLst>
            <a:ext uri="{FF2B5EF4-FFF2-40B4-BE49-F238E27FC236}">
              <a16:creationId xmlns:a16="http://schemas.microsoft.com/office/drawing/2014/main" id="{54007AB7-C942-270C-7DA4-C2C74F616FD5}"/>
            </a:ext>
          </a:extLst>
        </xdr:cNvPr>
        <xdr:cNvPicPr>
          <a:picLocks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7565350" y="1981200"/>
          <a:ext cx="1047750" cy="104775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xdr:from>
      <xdr:col>4</xdr:col>
      <xdr:colOff>142875</xdr:colOff>
      <xdr:row>1</xdr:row>
      <xdr:rowOff>1076325</xdr:rowOff>
    </xdr:from>
    <xdr:to>
      <xdr:col>4</xdr:col>
      <xdr:colOff>1190625</xdr:colOff>
      <xdr:row>1</xdr:row>
      <xdr:rowOff>2124075</xdr:rowOff>
    </xdr:to>
    <xdr:pic>
      <xdr:nvPicPr>
        <xdr:cNvPr id="2" name="image7.png" descr="NDVI image date&#10;"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3" cstate="print"/>
        <a:stretch>
          <a:fillRect/>
        </a:stretch>
      </xdr:blipFill>
      <xdr:spPr>
        <a:xfrm>
          <a:off x="4133850" y="2190750"/>
          <a:ext cx="1047750" cy="104775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95"/>
  <sheetViews>
    <sheetView showGridLines="0" tabSelected="1" topLeftCell="Q2" workbookViewId="0">
      <selection activeCell="AC2" sqref="AC2"/>
    </sheetView>
  </sheetViews>
  <sheetFormatPr defaultColWidth="14.42578125" defaultRowHeight="15" customHeight="1" x14ac:dyDescent="0.25"/>
  <cols>
    <col min="1" max="3" width="15.7109375" customWidth="1"/>
    <col min="4" max="4" width="12.7109375" customWidth="1"/>
    <col min="5" max="5" width="22.140625" customWidth="1"/>
    <col min="6" max="7" width="12.7109375" customWidth="1"/>
    <col min="8" max="8" width="18.7109375" customWidth="1"/>
    <col min="9" max="10" width="12.7109375" customWidth="1"/>
    <col min="11" max="11" width="18.7109375" customWidth="1"/>
    <col min="12" max="13" width="12.7109375" customWidth="1"/>
    <col min="14" max="14" width="18.7109375" customWidth="1"/>
    <col min="15" max="16" width="12.7109375" customWidth="1"/>
    <col min="17" max="17" width="18.7109375" customWidth="1"/>
    <col min="18" max="19" width="12.7109375" customWidth="1"/>
    <col min="20" max="20" width="14.7109375" customWidth="1"/>
    <col min="21" max="22" width="15.7109375" customWidth="1"/>
    <col min="23" max="24" width="20.7109375" customWidth="1"/>
    <col min="25" max="25" width="10.7109375" customWidth="1"/>
    <col min="26" max="26" width="15.7109375" customWidth="1"/>
    <col min="27" max="27" width="12" customWidth="1"/>
    <col min="28" max="28" width="19.7109375" customWidth="1"/>
    <col min="29" max="29" width="11.140625" customWidth="1"/>
    <col min="30" max="30" width="20.7109375" customWidth="1"/>
    <col min="31" max="31" width="9.140625" customWidth="1"/>
    <col min="32" max="32" width="22" customWidth="1"/>
    <col min="33" max="33" width="9.140625" customWidth="1"/>
    <col min="34" max="34" width="20.85546875" customWidth="1"/>
    <col min="35" max="35" width="9.140625" customWidth="1"/>
    <col min="36" max="36" width="22.140625" customWidth="1"/>
    <col min="37" max="38" width="9.140625" customWidth="1"/>
    <col min="39" max="39" width="41.140625" customWidth="1"/>
    <col min="40" max="40" width="25.7109375" customWidth="1"/>
    <col min="41" max="41" width="22.5703125" customWidth="1"/>
    <col min="42" max="42" width="24.42578125" customWidth="1"/>
    <col min="43" max="43" width="23.42578125" customWidth="1"/>
    <col min="44" max="44" width="24.140625" customWidth="1"/>
    <col min="45" max="45" width="27.7109375" customWidth="1"/>
    <col min="46" max="46" width="26.85546875" customWidth="1"/>
    <col min="47" max="47" width="21.85546875" customWidth="1"/>
    <col min="48" max="48" width="24.140625" customWidth="1"/>
    <col min="49" max="49" width="38.5703125" customWidth="1"/>
    <col min="50" max="50" width="15" customWidth="1"/>
    <col min="51" max="51" width="21.140625" customWidth="1"/>
    <col min="52" max="52" width="20" customWidth="1"/>
    <col min="53" max="53" width="11.42578125" customWidth="1"/>
  </cols>
  <sheetData>
    <row r="1" spans="1:53" ht="8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2"/>
    </row>
    <row r="2" spans="1:53" ht="331.5" customHeight="1" x14ac:dyDescent="0.25">
      <c r="A2" s="3" t="s">
        <v>52</v>
      </c>
      <c r="B2" s="3" t="s">
        <v>53</v>
      </c>
      <c r="C2" s="3" t="s">
        <v>53</v>
      </c>
      <c r="D2" s="3" t="s">
        <v>54</v>
      </c>
      <c r="E2" s="4"/>
      <c r="F2" s="5">
        <v>0.33</v>
      </c>
      <c r="G2" s="6">
        <v>-0.24</v>
      </c>
      <c r="H2" s="4" t="s">
        <v>55</v>
      </c>
      <c r="I2" s="5">
        <v>-0.09</v>
      </c>
      <c r="J2" s="6">
        <v>-0.15</v>
      </c>
      <c r="K2" s="4" t="s">
        <v>55</v>
      </c>
      <c r="L2" s="5">
        <v>1.02</v>
      </c>
      <c r="M2" s="6">
        <v>-1.66</v>
      </c>
      <c r="N2" s="4" t="s">
        <v>55</v>
      </c>
      <c r="O2" s="5">
        <v>0.23</v>
      </c>
      <c r="P2" s="6">
        <v>-0.13</v>
      </c>
      <c r="Q2" s="4" t="s">
        <v>55</v>
      </c>
      <c r="R2" s="5">
        <v>0.18</v>
      </c>
      <c r="S2" s="6">
        <v>-0.15</v>
      </c>
      <c r="T2" s="3" t="s">
        <v>53</v>
      </c>
      <c r="U2" s="3" t="s">
        <v>53</v>
      </c>
      <c r="V2" s="3" t="s">
        <v>53</v>
      </c>
      <c r="W2" s="3" t="s">
        <v>56</v>
      </c>
      <c r="X2" s="3" t="s">
        <v>57</v>
      </c>
      <c r="Y2" s="3" t="s">
        <v>58</v>
      </c>
      <c r="Z2" s="3" t="s">
        <v>53</v>
      </c>
      <c r="AA2" s="7" t="s">
        <v>55</v>
      </c>
      <c r="AB2" s="8"/>
      <c r="AC2" s="5">
        <v>0.65669999999999995</v>
      </c>
      <c r="AD2" s="4" t="s">
        <v>55</v>
      </c>
      <c r="AE2" s="5">
        <v>-0.09</v>
      </c>
      <c r="AF2" s="4" t="s">
        <v>55</v>
      </c>
      <c r="AG2" s="5">
        <v>1.02</v>
      </c>
      <c r="AH2" s="4" t="s">
        <v>55</v>
      </c>
      <c r="AI2" s="5">
        <v>0.23</v>
      </c>
      <c r="AJ2" s="4" t="s">
        <v>55</v>
      </c>
      <c r="AK2" s="5">
        <v>0.18</v>
      </c>
      <c r="AL2" s="9" t="s">
        <v>59</v>
      </c>
      <c r="AM2" s="10" t="str">
        <f ca="1">IFERROR(__xludf.DUMMYFUNCTION("AI(
""Generate a farmer-friendly advisory about plant health for crop "" &amp; B2 &amp; "" sown on "" &amp;T2  &amp; "".
Current Stage: "" &amp; C2 &amp; "", NDVI: "" &amp; F2 &amp; "", NDVI Change: "" &amp; G2 &amp; "", Image Date: "" &amp; E2 &amp; "".
Compare the NDVI to expected values for this cro"&amp;"p and stage. If it's low or dropping, explain the meaning in simple words and recommend action. Mention urgency. Output in "" &amp;AL2  &amp; "". Keep it brief and easy to understand (max 300 characters).if crop,sowming date is not mentioned then it barew land
)"&amp;""")"),"2025-07-11 தேதியின்படி, உங்கள் நிலத்தின் தாவர ஆரோக்கியம் குறைவாக உள்ளது (NDVI: 0.33). பயிர் அல்லது சாகுபடி தேதி குறிப்பிடப்படாததால், இது தரிசு நிலமாக இருக்கலாம். NDVI மதிப்பு குறைந்துள்ளதால், உடனடியாக நிலத்தை ஆய்வு செய்து, மண் பரிசோதனை செய்யவும்.")</f>
        <v>2025-07-11 தேதியின்படி, உங்கள் நிலத்தின் தாவர ஆரோக்கியம் குறைவாக உள்ளது (NDVI: 0.33). பயிர் அல்லது சாகுபடி தேதி குறிப்பிடப்படாததால், இது தரிசு நிலமாக இருக்கலாம். NDVI மதிப்பு குறைந்துள்ளதால், உடனடியாக நிலத்தை ஆய்வு செய்து, மண் பரிசோதனை செய்யவும்.</v>
      </c>
      <c r="AN2" s="11" t="str">
        <f ca="1">IFERROR(__xludf.DUMMYFUNCTION("AI(
""Create a farmer-friendly moisture level advisory for "" &amp; B2 &amp; "", planted on "" &amp;T2  &amp; "".
Stage: "" &amp; C2 &amp; "", NDMI: "" &amp; I2 &amp; "", NDMI Change: "" &amp; J2 &amp; "", Image Date: "" &amp; H2 &amp; "".
Explain if the moisture is sufficient for the current stage. Su"&amp;"ggest irrigation or drainage only if needed. Output in "" &amp;AL2  &amp; "", simple language, max 300 characters.""
)"),"2025-07-11 தேதியின்படி, உங்கள் நிலத்தில் உள்ள ஈரப்பதம் குறைவாக உள்ளது (-0.09 NDMI). இது முன்னரை விட குறைந்துள்ளது (-0.15 மாற்றம்). பயிர் மற்றும் நிலை குறிப்பிடப்படாததால், போதுமான ஈரப்பதம் இல்லை. நீர்ப்பாசனம் செய்வது அவசியமாகலாம்.")</f>
        <v>2025-07-11 தேதியின்படி, உங்கள் நிலத்தில் உள்ள ஈரப்பதம் குறைவாக உள்ளது (-0.09 NDMI). இது முன்னரை விட குறைந்துள்ளது (-0.15 மாற்றம்). பயிர் மற்றும் நிலை குறிப்பிடப்படாததால், போதுமான ஈரப்பதம் இல்லை. நீர்ப்பாசனம் செய்வது அவசியமாகலாம்.</v>
      </c>
      <c r="AO2" s="11" t="str">
        <f ca="1">IFERROR(__xludf.DUMMYFUNCTION("AI(
""Generate an advisory for the nutrient status (leaf greenness) of crop "" &amp; B2 &amp; "", sown on "" &amp; T2&amp; "".
Stage: "" &amp; C2 &amp; "", RECI: "" &amp; L2 &amp; "", RECI Change: "" &amp; M2 &amp; "", Image Date: "" &amp; K2 &amp; "".
If the RECI is low or has dropped, explain that nu"&amp;"trient intake may be poor. Suggest general fertilizer support. Output in "" &amp;AL2  &amp; "", within 300 characters, easy for farmers to follow.""
)"),"2025-07-11 அன்று எடுக்கப்பட்ட படங்களின்படி, உங்கள் நிலத்தில் இலைகளின் பச்சைத்தன்மை (RECI: 1.02, மாற்றம்: -1.66) குறைவாக உள்ளது. இது சத்துக்கள் குறைபாட்டை குறிக்கிறது. பயிருக்கு பொதுவான உரம் இடுவது நல்லது.")</f>
        <v>2025-07-11 அன்று எடுக்கப்பட்ட படங்களின்படி, உங்கள் நிலத்தில் இலைகளின் பச்சைத்தன்மை (RECI: 1.02, மாற்றம்: -1.66) குறைவாக உள்ளது. இது சத்துக்கள் குறைபாட்டை குறிக்கிறது. பயிருக்கு பொதுவான உரம் இடுவது நல்லது.</v>
      </c>
      <c r="AP2" s="11" t="str">
        <f ca="1">IFERROR(__xludf.DUMMYFUNCTION("AI(
""Give a short farmer-friendly advisory for crop growth uniformity using MSAVI.
Crop: "" &amp; B2 &amp; "", Stage: "" &amp; C2 &amp; "",Sown om : ""&amp; T2&amp;"", MSAVI value: "" &amp; O2 &amp; "", MSAVI Change: "" &amp; P2 &amp; "".
Explain what this means for current crop development. S"&amp;"uggest if field leveling or weed control is needed. Output in "" &amp;AL2  &amp; "", keep it under 300 characters.""
)"),"MSAVI மதிப்பு 0.23 ஆக உள்ளது, இது நிலம் பயிரிடப்படாததைக் காட்டுகிறது. MSAVI மாற்றம் -0.13 ஆகக் குறைந்துள்ளது, இது மண்ணின் ஈரப்பதம் அல்லது வளர்ச்சியில் மேலும் குறைவைக் குறிக்கிறது. நிலத்தைச் சமன் செய்து, அடுத்த பயிரிடலுக்குத் தயார் செய்யவும்.")</f>
        <v>MSAVI மதிப்பு 0.23 ஆக உள்ளது, இது நிலம் பயிரிடப்படாததைக் காட்டுகிறது. MSAVI மாற்றம் -0.13 ஆகக் குறைந்துள்ளது, இது மண்ணின் ஈரப்பதம் அல்லது வளர்ச்சியில் மேலும் குறைவைக் குறிக்கிறது. நிலத்தைச் சமன் செய்து, அடுத்த பயிரிடலுக்குத் தயார் செய்யவும்.</v>
      </c>
      <c r="AQ2" s="11" t="str">
        <f ca="1">IFERROR(__xludf.DUMMYFUNCTION("AI(
""Create a farmer-friendly message about nutrient uptake (NDRE) for "" &amp; B2 &amp; "", sown on "" &amp;T2  &amp; "".
Stage: "" &amp; C2 &amp; "", NDRE value: "" &amp;R2  &amp; "", NDRE Change: "" &amp;S2  &amp; "".
If values are low, explain it simply and suggest checking fertilizer timi"&amp;"ng or micronutrient sprays. Output in "" &amp;AL2  &amp; "", within 300 characters.""
)"),"உங்கள் நிலத்தின் சத்துக்கள் உறிஞ்சுதல் (NDRE) 0.18 ஆக உள்ளது, மேலும் இது 0.15 குறைந்துள்ளது. இது சத்துக்கள் பற்றாக்குறையை குறிக்கிறது. உரமிடும் நேரத்தை சரிபார்க்கவும் அல்லது நுண்ணூட்டச்சத்து தெளிப்புகளைப் பயன்படுத்தவும்.")</f>
        <v>உங்கள் நிலத்தின் சத்துக்கள் உறிஞ்சுதல் (NDRE) 0.18 ஆக உள்ளது, மேலும் இது 0.15 குறைந்துள்ளது. இது சத்துக்கள் பற்றாக்குறையை குறிக்கிறது. உரமிடும் நேரத்தை சரிபார்க்கவும் அல்லது நுண்ணூட்டச்சத்து தெளிப்புகளைப் பயன்படுத்தவும்.</v>
      </c>
      <c r="AR2" s="11" t="str">
        <f ca="1">IFERROR(__xludf.DUMMYFUNCTION("AI(
""Give a field overview in "" &amp;AL2  &amp; "" for crop "" &amp; B2 &amp; "" planted on "" &amp;T2  &amp; "" and now at stage "" &amp; C2 &amp; "".
Use these satellite index values:
NDVI value: "" &amp; F2 &amp; "", NDMI value: "" &amp; I2 &amp; "", RECI value: "" &amp; L2 &amp; "", MSAVI value: "" &amp; O2 "&amp;"&amp; "", NDRE value: "" &amp; S2 &amp; "".
Compare them with ideal values for this crop/stage. Mention strengths and weak spots. Consider field notes: '"" &amp;Z2  &amp; ""'. Keep the language farmer-friendly and between 300 characters.""
)"),"உங்கள் நிலத்தின் தற்போதைய நிலை: பயிர் மற்றும் சாகுபடி தேதி குறிப்பிடப்படாததால், இது தரிசு நிலமாக இருக்கலாம். NDVI மதிப்பு 0.33, NDMI மதிப்பு -0.09, RECI மதிப்பு 1.02, MSAVI மதிப்பு 0.23, NDRE மதிப்பு -0.15 ஆக உள்ளது. இந்த மதிப்புகள் பயிர் வளர்ச்சிக்கு ஏற்"&amp;"றதாக இல்லை. மேலும் தகவலுக்கு அருகில் உள்ள வேளாண்மை அலுவலகத்தை அணுகவும்.")</f>
        <v>உங்கள் நிலத்தின் தற்போதைய நிலை: பயிர் மற்றும் சாகுபடி தேதி குறிப்பிடப்படாததால், இது தரிசு நிலமாக இருக்கலாம். NDVI மதிப்பு 0.33, NDMI மதிப்பு -0.09, RECI மதிப்பு 1.02, MSAVI மதிப்பு 0.23, NDRE மதிப்பு -0.15 ஆக உள்ளது. இந்த மதிப்புகள் பயிர் வளர்ச்சிக்கு ஏற்றதாக இல்லை. மேலும் தகவலுக்கு அருகில் உள்ள வேளாண்மை அலுவலகத்தை அணுகவும்.</v>
      </c>
      <c r="AS2" s="11" t="str">
        <f ca="1">IFERROR(__xludf.DUMMYFUNCTION("AI(
""Based on the image date "" &amp;E2  &amp; "", crop: "" &amp; B2 &amp; "", stage: "" &amp; C2 &amp; "", and season in tamil nadu "" &amp;  E2 &amp; "", generate possible risks.
Include weather-based threats (pests, fungus, disease), nutrient or water stress, or other factors from f"&amp;"ield notes: '"" &amp;Z2  &amp; ""'.
Be crop-specific. Explain the risks clearly in "" &amp;AL2  &amp; "" within 300 characters.""
)"),"2025-07-11 அன்று எடுக்கப்பட்ட படங்களின்படி, பயிர் மற்றும் நடவு பருவம் குறிப்பிடப்படாததால், வறட்சி அல்லது அதிக மழை போன்ற பொதுவான வானிலை சார்ந்த அச்சுறுத்தல்கள் நிலத்திற்கு ஏற்படலாம்.")</f>
        <v>2025-07-11 அன்று எடுக்கப்பட்ட படங்களின்படி, பயிர் மற்றும் நடவு பருவம் குறிப்பிடப்படாததால், வறட்சி அல்லது அதிக மழை போன்ற பொதுவான வானிலை சார்ந்த அச்சுறுத்தல்கள் நிலத்திற்கு ஏற்படலாம்.</v>
      </c>
      <c r="AT2" s="11" t="str">
        <f ca="1">IFERROR(__xludf.DUMMYFUNCTION("AI(
""Generate practical recommendations for a farmer growing plant:"" &amp; B2 &amp; "", sown on :"" &amp; T2 &amp; "", currently at the satge:"" &amp; C2 &amp; "" stage.if no value  for plant , stage,sown date then empty land
Base your advice on satellite data: NDVI: "" &amp; G2 &amp;"&amp;" "", NDMI: "" &amp;I2  &amp; "", RECI: "" &amp;L2  &amp; "", NDRE: "" &amp;R2  &amp; "", MSAVI: "" &amp;O2  &amp; "".
Include suggestions for irrigation, fertilizer, and crop care. Write in "" &amp;AL2  &amp; "" using a simple, farmer-friendly tone. Limit to 300 characters.""
)"),"இது தரிசு நிலம். மழைப்பொழிவுக்குப் பிறகு மண் பரிசோதனை செய்து, சாகுபடிக்குத் தயார் செய்யவும். நிலத்தைச் சமன்படுத்துவதும், களைகளைக் கட்டுப்படுத்துவதும் அவசியம்.")</f>
        <v>இது தரிசு நிலம். மழைப்பொழிவுக்குப் பிறகு மண் பரிசோதனை செய்து, சாகுபடிக்குத் தயார் செய்யவும். நிலத்தைச் சமன்படுத்துவதும், களைகளைக் கட்டுப்படுத்துவதும் அவசியம்.</v>
      </c>
      <c r="AU2" s="11" t="str">
        <f ca="1">IFERROR(__xludf.DUMMYFUNCTION("AI(
""Generate a clear and encouraging message for a farmer growing "" &amp; B2 &amp; "", which was sown on "" &amp; T2 &amp; "" and is currently at the "" &amp; C2 &amp; "" stage.
Use these satellite indicators: NDVI value: "" &amp;F2  &amp; "", NDMI: "" &amp;I2  &amp; "", RECI: "" &amp;L2  &amp; "", "&amp;"MSAVI: "" &amp;O2  &amp; "", NDRE: "" &amp;R2  &amp; "" (all from latest image dated "" &amp;E2  &amp; "").
Summarize the overall field condition, highlight any trend, and suggest one key action. Write in "" &amp;AL2  &amp; "" language. Keep it farmer-friendly and under 300 characters."&amp;"""
)"),"உங்கள் நிலம் தரிசாக உள்ளது. NDVI (0.33), NDMI (-0.09) மதிப்புகள் குறைவாக உள்ளன, இது நீர் மற்றும் தாவர ஆரோக்கியம் குறைவதைக் குறிக்கிறது. RECI (1.02), MSAVI (0.23), NDRE (0.18) மதிப்புகளும் பயிர் வளர்ச்சிக்கு உகந்ததாக இல்லை. மழைப்பொழிவுக்குப் பிறகு மண் பரிச"&amp;"ோதனை செய்து, சாகுபடிக்குத் தயார் செய்யவும்.")</f>
        <v>உங்கள் நிலம் தரிசாக உள்ளது. NDVI (0.33), NDMI (-0.09) மதிப்புகள் குறைவாக உள்ளன, இது நீர் மற்றும் தாவர ஆரோக்கியம் குறைவதைக் குறிக்கிறது. RECI (1.02), MSAVI (0.23), NDRE (0.18) மதிப்புகளும் பயிர் வளர்ச்சிக்கு உகந்ததாக இல்லை. மழைப்பொழிவுக்குப் பிறகு மண் பரிசோதனை செய்து, சாகுபடிக்குத் தயார் செய்யவும்.</v>
      </c>
      <c r="AV2" s="11" t="str">
        <f ca="1">IFERROR(__xludf.DUMMYFUNCTION("AI(
""Give an irrigation advisory for "" &amp; B2 &amp; "" planted on "" &amp;T2  &amp; "" and now at stage "" &amp; C2 &amp; "".
NDMI value: "" &amp; I2 &amp; "", NDMI Change: "" &amp; J2 &amp; "". Compare this with the ideal moisture needed for this crop at this stage.
If low, recommend irrig"&amp;"ation. If high, warn of waterlogging or drainage needs. Output in "" &amp;AL2  &amp; "", simple and clear under 300 characters."")
"),"உங்கள் வயலில் ஈரப்பதம் குறைவாக உள்ளது (NDMI: -0.09). இது நீர் பற்றாக்குறையைக் குறிக்கிறது, பயிர் வளர்ச்சிக்கு இது உகந்ததல்ல. உடனடி நீர்ப்பாசனம் பரிந்துரைக்கப்படுகிறது.")</f>
        <v>உங்கள் வயலில் ஈரப்பதம் குறைவாக உள்ளது (NDMI: -0.09). இது நீர் பற்றாக்குறையைக் குறிக்கிறது, பயிர் வளர்ச்சிக்கு இது உகந்ததல்ல. உடனடி நீர்ப்பாசனம் பரிந்துரைக்கப்படுகிறது.</v>
      </c>
      <c r="AW2" s="11"/>
      <c r="AX2" s="12">
        <v>45877</v>
      </c>
      <c r="AY2" s="11" t="s">
        <v>60</v>
      </c>
      <c r="AZ2" s="13">
        <v>45877</v>
      </c>
      <c r="BA2" s="14"/>
    </row>
    <row r="3" spans="1:53" ht="145.5" customHeight="1" x14ac:dyDescent="0.25">
      <c r="A3" s="3" t="s">
        <v>61</v>
      </c>
      <c r="B3" s="3" t="s">
        <v>53</v>
      </c>
      <c r="C3" s="3" t="s">
        <v>53</v>
      </c>
      <c r="D3" s="3" t="s">
        <v>62</v>
      </c>
      <c r="E3" s="4" t="s">
        <v>63</v>
      </c>
      <c r="F3" s="3">
        <v>0.18</v>
      </c>
      <c r="G3" s="3">
        <v>0</v>
      </c>
      <c r="H3" s="4" t="s">
        <v>63</v>
      </c>
      <c r="I3" s="15">
        <v>-0.14000000000000001</v>
      </c>
      <c r="J3" s="16">
        <v>0.03</v>
      </c>
      <c r="K3" s="4" t="s">
        <v>63</v>
      </c>
      <c r="L3" s="3">
        <v>0.45</v>
      </c>
      <c r="M3" s="3">
        <v>0</v>
      </c>
      <c r="N3" s="4" t="s">
        <v>63</v>
      </c>
      <c r="O3" s="15">
        <v>0.15</v>
      </c>
      <c r="P3" s="16">
        <v>0.03</v>
      </c>
      <c r="Q3" s="4" t="s">
        <v>63</v>
      </c>
      <c r="R3" s="15">
        <v>0.1</v>
      </c>
      <c r="S3" s="16">
        <v>0.01</v>
      </c>
      <c r="T3" s="3" t="s">
        <v>53</v>
      </c>
      <c r="U3" s="3" t="s">
        <v>53</v>
      </c>
      <c r="V3" s="3" t="s">
        <v>53</v>
      </c>
      <c r="W3" s="3" t="s">
        <v>64</v>
      </c>
      <c r="X3" s="3" t="s">
        <v>65</v>
      </c>
      <c r="Y3" s="3" t="s">
        <v>58</v>
      </c>
      <c r="Z3" s="3" t="s">
        <v>53</v>
      </c>
      <c r="AA3" s="4" t="s">
        <v>63</v>
      </c>
      <c r="AB3" s="8"/>
      <c r="AC3" s="3">
        <v>0.18</v>
      </c>
      <c r="AD3" s="4" t="s">
        <v>63</v>
      </c>
      <c r="AE3" s="15">
        <v>-0.14000000000000001</v>
      </c>
      <c r="AF3" s="4" t="s">
        <v>63</v>
      </c>
      <c r="AG3" s="3">
        <v>0.45</v>
      </c>
      <c r="AH3" s="4" t="s">
        <v>63</v>
      </c>
      <c r="AI3" s="15">
        <v>0.15</v>
      </c>
      <c r="AJ3" s="4" t="s">
        <v>63</v>
      </c>
      <c r="AK3" s="15">
        <v>0.1</v>
      </c>
      <c r="AL3" s="9" t="s">
        <v>66</v>
      </c>
      <c r="AM3" s="10" t="str">
        <f ca="1">IFERROR(__xludf.DUMMYFUNCTION("AI(
""Generate a farmer-friendly advisory about plant health for crop "" &amp; B3 &amp; "" sown on "" &amp;T3  &amp; "".
Current Stage: "" &amp; C3 &amp; "", NDVI: "" &amp; F3 &amp; "", NDVI Change: "" &amp; G3 &amp; "", Image Date: "" &amp; E3 &amp; "".
Compare the NDVI to expected values for this cro"&amp;"p and stage. If it's low or dropping, explain the meaning in simple words and recommend action. Mention urgency. Output in "" &amp;AL3  &amp; "". Keep it brief and easy to understand (max 300 characters).if crop,sowming date is not mentioned then it barew land
)"&amp;""")"),"As of July 16, 2025, your land has an NDVI of 0.18, which is very low and indicates bare land or extremely sparse vegetation. Since no crop or sowing date is mentioned, it's likely a bare field. This means there's almost no plant health to speak of. Consi"&amp;"der preparing the land for planting soon.")</f>
        <v>As of July 16, 2025, your land has an NDVI of 0.18, which is very low and indicates bare land or extremely sparse vegetation. Since no crop or sowing date is mentioned, it's likely a bare field. This means there's almost no plant health to speak of. Consider preparing the land for planting soon.</v>
      </c>
      <c r="AN3" s="11" t="str">
        <f ca="1">IFERROR(__xludf.DUMMYFUNCTION("AI(
""Create a farmer-friendly moisture level advisory for "" &amp; B3 &amp; "", planted on "" &amp;T3  &amp; "".
Stage: "" &amp; C3 &amp; "", NDMI: "" &amp; I3 &amp; "", NDMI Change: "" &amp; J3 &amp; "", Image Date: "" &amp; H3 &amp; "".
Explain if the moisture is sufficient for the current stage. Su"&amp;"ggest irrigation or drainage only if needed. Output in "" &amp;AL3  &amp; "", simple language, max 300 characters.""
)"),"Your field's moisture level is very low (NDMI: -0.14), even with a slight increase (+0.03) since July 16, 2025. This indicates insufficient moisture. Immediate irrigation is highly recommended to prevent crop stress.")</f>
        <v>Your field's moisture level is very low (NDMI: -0.14), even with a slight increase (+0.03) since July 16, 2025. This indicates insufficient moisture. Immediate irrigation is highly recommended to prevent crop stress.</v>
      </c>
      <c r="AO3" s="11" t="str">
        <f ca="1">IFERROR(__xludf.DUMMYFUNCTION("AI(
""Generate an advisory for the nutrient status (leaf greenness) of crop "" &amp; B3 &amp; "", sown on "" &amp; T3&amp; "".
Stage: "" &amp; C3 &amp; "", RECI: "" &amp; L3 &amp; "", RECI Change: "" &amp; M3 &amp; "", Image Date: "" &amp; K3 &amp; "".
If the RECI is low or has dropped, explain that nu"&amp;"trient intake may be poor. Suggest general fertilizer support. Output in "" &amp;AL3  &amp; "", within 300 characters, easy for farmers to follow.""
)"),"Your field's RECI value is 0.45, indicating low leaf greenness. This suggests poor nutrient intake. Since there's no change, consider general fertilizer support to improve crop health and growth.")</f>
        <v>Your field's RECI value is 0.45, indicating low leaf greenness. This suggests poor nutrient intake. Since there's no change, consider general fertilizer support to improve crop health and growth.</v>
      </c>
      <c r="AP3" s="11" t="str">
        <f ca="1">IFERROR(__xludf.DUMMYFUNCTION("AI(
""Give a short farmer-friendly advisory for crop growth uniformity using MSAVI.
Crop: "" &amp; B3 &amp; "", Stage: "" &amp; C3 &amp; "",Sown om : ""&amp; T3&amp;"", MSAVI value: "" &amp; O3 &amp; "", MSAVI Change: "" &amp; P3 &amp; "".
Explain what this means for current crop development. S"&amp;"uggest if field leveling or weed control is needed. Output in "" &amp;AL3  &amp; "", keep it under 300 characters.""
)"),"Your MSAVI value is 0.15, with a positive change of 0.03. This indicates improving but still sparse vegetation cover. Continue to monitor for uneven growth; consider field leveling in bare areas or targeted weed control to improve overall crop uniformity.")</f>
        <v>Your MSAVI value is 0.15, with a positive change of 0.03. This indicates improving but still sparse vegetation cover. Continue to monitor for uneven growth; consider field leveling in bare areas or targeted weed control to improve overall crop uniformity.</v>
      </c>
      <c r="AQ3" s="11" t="str">
        <f ca="1">IFERROR(__xludf.DUMMYFUNCTION("AI(
""Create a farmer-friendly message about nutrient uptake (NDRE) for "" &amp; B3 &amp; "", sown on "" &amp;T3  &amp; "".
Stage: "" &amp; C3 &amp; "", NDRE value: "" &amp;R3  &amp; "", NDRE Change: "" &amp;S3  &amp; "".
If values are low, explain it simply and suggest checking fertilizer timi"&amp;"ng or micronutrient sprays. Output in "" &amp;AL3  &amp; "", within 300 characters.""
)"),"Your field's nutrient uptake (NDRE) is low (0.1), though slightly increasing. This suggests plants may not be getting enough nutrients. Check your fertilizer schedule and consider applying micronutrient sprays to boost plant health and growth.")</f>
        <v>Your field's nutrient uptake (NDRE) is low (0.1), though slightly increasing. This suggests plants may not be getting enough nutrients. Check your fertilizer schedule and consider applying micronutrient sprays to boost plant health and growth.</v>
      </c>
      <c r="AR3" s="11" t="str">
        <f ca="1">IFERROR(__xludf.DUMMYFUNCTION("AI(
""Give a field overview in "" &amp;AL3  &amp; "" for crop "" &amp; B3 &amp; "" planted on "" &amp;T3  &amp; "" and now at stage "" &amp; C3 &amp; "".
Use these satellite index values:
NDVI value: "" &amp; F3 &amp; "", NDMI value: "" &amp; I3 &amp; "", RECI value: "" &amp; L3 &amp; "", MSAVI value: "" &amp; O3 "&amp;"&amp; "", NDRE value: "" &amp; S3 &amp; "".
Compare them with ideal values for this crop/stage. Mention strengths and weak spots. Consider field notes: '"" &amp;Z3  &amp; ""'. Keep the language farmer-friendly and between 300 characters.""
)"),"Field Overview: With NDVI at 0.18 and MSAVI at 0.15, vegetation is sparse, suggesting bare land or early growth. NDMI at -0.14 indicates low moisture. RECI at 0.45 and NDRE at 0.01 are very low, implying poor nutrient status and uptake. This field current"&amp;"ly shows very low plant health and moisture.")</f>
        <v>Field Overview: With NDVI at 0.18 and MSAVI at 0.15, vegetation is sparse, suggesting bare land or early growth. NDMI at -0.14 indicates low moisture. RECI at 0.45 and NDRE at 0.01 are very low, implying poor nutrient status and uptake. This field currently shows very low plant health and moisture.</v>
      </c>
      <c r="AS3" s="11" t="str">
        <f ca="1">IFERROR(__xludf.DUMMYFUNCTION("AI(
""Based on the image date "" &amp;E3  &amp; "", crop: "" &amp; B3 &amp; "", stage: "" &amp; C3 &amp; "", and season in tamil nadu "" &amp;  E3 &amp; "", generate possible risks.
Include weather-based threats (pests, fungus, disease), nutrient or water stress, or other factors from f"&amp;"ield notes: '"" &amp;Z3  &amp; ""'.
Be crop-specific. Explain the risks clearly in "" &amp;AL3  &amp; "" within 300 characters.""
)"),"=AI( ""Based on the image date 2025-07-16 , crop: -, stage: -, and season in tamil nadu 2025-07-16 , generate possible risks. Include weather-based threats (pests, fungus, disease), nutrient or water stress, or other factors from field notes: '-'. Be crop"&amp;"-specific. Explain the risks clearly in English within 300 characters."")")</f>
        <v>=AI( "Based on the image date 2025-07-16 , crop: -, stage: -, and season in tamil nadu 2025-07-16 , generate possible risks. Include weather-based threats (pests, fungus, disease), nutrient or water stress, or other factors from field notes: '-'. Be crop-specific. Explain the risks clearly in English within 300 characters.")</v>
      </c>
      <c r="AT3" s="11" t="str">
        <f ca="1">IFERROR(__xludf.DUMMYFUNCTION("AI(
""Generate practical recommendations for a farmer growing plant:"" &amp; B3 &amp; "", sown on :"" &amp; T3 &amp; "", currently at the satge:"" &amp; C3 &amp; "" stage.if no value  for plant , stage,sown date then empty land
Base your advice on satellite data: NDVI: "" &amp; G3 &amp;"&amp;" "", NDMI: "" &amp;I3  &amp; "", RECI: "" &amp;L3  &amp; "", NDRE: "" &amp;R3  &amp; "", MSAVI: "" &amp;O3  &amp; "".
Include suggestions for irrigation, fertilizer, and crop care. Write in "" &amp;AL3  &amp; "" using a simple, farmer-friendly tone. Limit to 300 characters.""
)"),"This is bare land. After rainfall, conduct soil testing and prepare for cultivation. Leveling the field and controlling weeds are essential.")</f>
        <v>This is bare land. After rainfall, conduct soil testing and prepare for cultivation. Leveling the field and controlling weeds are essential.</v>
      </c>
      <c r="AU3" s="11" t="str">
        <f ca="1">IFERROR(__xludf.DUMMYFUNCTION("AI(
""Generate a clear and encouraging message for a farmer growing "" &amp; B3 &amp; "", which was sown on "" &amp; T3 &amp; "" and is currently at the "" &amp; C3 &amp; "" stage.
Use these satellite indicators: NDVI value: "" &amp;F3  &amp; "", NDMI: "" &amp;I3  &amp; "", RECI: "" &amp;L3  &amp; "", "&amp;"MSAVI: "" &amp;O3  &amp; "", NDRE: "" &amp;R3  &amp; "" (all from latest image dated "" &amp;E3  &amp; "").
Summarize the overall field condition, highlight any trend, and suggest one key action. Write in "" &amp;AL3  &amp; "" language. Keep it farmer-friendly and under 300 characters."&amp;"""
)"),"=AI(
""Generate a clear and encouraging message for a farmer growing "" &amp; B4 &amp; "", which was sown on "" &amp; T4 &amp; "" and is currently at the "" &amp; C4 &amp; "" stage.
Use these satellite indicators: NDVI value: "" &amp;F4  &amp; "", NDMI: "" &amp;I4  &amp; "", RECI: "" &amp;L4  &amp; "","&amp;" MSAVI: "" &amp;O4  &amp; "", NDRE: "" &amp;R4  &amp; "" (all from latest image dated "" &amp;E4  &amp; "").
Summarize the overall field condition, highlight any trend, and suggest one key action. Write in "" &amp;AL4  &amp; "" language. Keep it farmer-friendly and under 300 characters."&amp;"""
)")</f>
        <v>=AI(
"Generate a clear and encouraging message for a farmer growing " &amp; B4 &amp; ", which was sown on " &amp; T4 &amp; " and is currently at the " &amp; C4 &amp; " stage.
Use these satellite indicators: NDVI value: " &amp;F4  &amp; ", NDMI: " &amp;I4  &amp; ", RECI: " &amp;L4  &amp; ", MSAVI: " &amp;O4  &amp; ", NDRE: " &amp;R4  &amp; " (all from latest image dated " &amp;E4  &amp; ").
Summarize the overall field condition, highlight any trend, and suggest one key action. Write in " &amp;AL4  &amp; " language. Keep it farmer-friendly and under 300 characters."
)</v>
      </c>
      <c r="AV3" s="11" t="str">
        <f ca="1">IFERROR(__xludf.DUMMYFUNCTION("AI(
""Give an irrigation advisory for "" &amp; B3 &amp; "" planted on "" &amp;T3  &amp; "" and now at stage "" &amp; C3 &amp; "".
NDMI value: "" &amp; I3 &amp; "", NDMI Change: "" &amp; J3 &amp; "". Compare this with the ideal moisture needed for this crop at this stage.
If low, recommend irrig"&amp;"ation. If high, warn of waterlogging or drainage needs. Output in "" &amp;AL3  &amp; "", simple and clear under 300 characters."")
"),"With an NDMI value of -0.14 and a slight positive change of +0.03, the current moisture level is very low. This suggests a significant lack of water in the field. Immediate irrigation is strongly recommended to prevent severe stress and damage to your cro"&amp;"p.")</f>
        <v>With an NDMI value of -0.14 and a slight positive change of +0.03, the current moisture level is very low. This suggests a significant lack of water in the field. Immediate irrigation is strongly recommended to prevent severe stress and damage to your crop.</v>
      </c>
      <c r="AW3" s="11"/>
      <c r="AX3" s="13">
        <v>45877</v>
      </c>
      <c r="AY3" s="11" t="s">
        <v>60</v>
      </c>
      <c r="AZ3" s="13">
        <v>45877</v>
      </c>
      <c r="BA3" s="14"/>
    </row>
    <row r="4" spans="1:53"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17"/>
    </row>
    <row r="5" spans="1:53"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17"/>
    </row>
    <row r="6" spans="1:53"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17"/>
    </row>
    <row r="7" spans="1:53"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17"/>
    </row>
    <row r="8" spans="1:53"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17"/>
    </row>
    <row r="9" spans="1:53"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17"/>
    </row>
    <row r="10" spans="1:53"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17"/>
    </row>
    <row r="11" spans="1:53"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17"/>
    </row>
    <row r="12" spans="1:53"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17"/>
    </row>
    <row r="13" spans="1:53"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17"/>
    </row>
    <row r="14" spans="1:53"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17"/>
    </row>
    <row r="15" spans="1:53"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17"/>
    </row>
    <row r="16" spans="1:53" ht="15.75" customHeight="1"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17"/>
    </row>
    <row r="17" spans="1:53" ht="15.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17"/>
    </row>
    <row r="18" spans="1:53" ht="15.75" customHeight="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17"/>
    </row>
    <row r="19" spans="1:53" ht="15.75" customHeight="1"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17"/>
    </row>
    <row r="20" spans="1:53" ht="15.75" customHeight="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17"/>
    </row>
    <row r="21" spans="1:53"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17"/>
    </row>
    <row r="22" spans="1:53"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17"/>
    </row>
    <row r="23" spans="1:53"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7"/>
    </row>
    <row r="24" spans="1:53"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17"/>
    </row>
    <row r="25" spans="1:53"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17"/>
    </row>
    <row r="26" spans="1:53" ht="15.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7"/>
    </row>
    <row r="27" spans="1:53" ht="15.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17"/>
    </row>
    <row r="28" spans="1:53" ht="15.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17"/>
    </row>
    <row r="29" spans="1:53" ht="15.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17"/>
    </row>
    <row r="30" spans="1:53" ht="15.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17"/>
    </row>
    <row r="31" spans="1:53"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17"/>
    </row>
    <row r="32" spans="1:53"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17"/>
    </row>
    <row r="33" spans="1:53"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17"/>
    </row>
    <row r="34" spans="1:53"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17"/>
    </row>
    <row r="35" spans="1:53"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17"/>
    </row>
    <row r="36" spans="1:53"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17"/>
    </row>
    <row r="37" spans="1:53" ht="15.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17"/>
    </row>
    <row r="38" spans="1:53" ht="15.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17"/>
    </row>
    <row r="39" spans="1:53" ht="15.75"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17"/>
    </row>
    <row r="40" spans="1:53" ht="15.75"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17"/>
    </row>
    <row r="41" spans="1:53" ht="15.75"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17"/>
    </row>
    <row r="42" spans="1:53" ht="15.75"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17"/>
    </row>
    <row r="43" spans="1:53" ht="15.75"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17"/>
    </row>
    <row r="44" spans="1:53"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17"/>
    </row>
    <row r="45" spans="1:53"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17"/>
    </row>
    <row r="46" spans="1:53"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17"/>
    </row>
    <row r="47" spans="1:53"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17"/>
    </row>
    <row r="48" spans="1:53"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17"/>
    </row>
    <row r="49" spans="1:53"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17"/>
    </row>
    <row r="50" spans="1:53"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17"/>
    </row>
    <row r="51" spans="1:53"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17"/>
    </row>
    <row r="52" spans="1:53"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17"/>
    </row>
    <row r="53" spans="1:53"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17"/>
    </row>
    <row r="54" spans="1:53"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17"/>
    </row>
    <row r="55" spans="1:53"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17"/>
    </row>
    <row r="56" spans="1:53"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17"/>
    </row>
    <row r="57" spans="1:53"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17"/>
    </row>
    <row r="58" spans="1:53"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17"/>
    </row>
    <row r="59" spans="1:53"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17"/>
    </row>
    <row r="60" spans="1:53"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17"/>
    </row>
    <row r="61" spans="1:53"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17"/>
    </row>
    <row r="62" spans="1:53"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17"/>
    </row>
    <row r="63" spans="1:53"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17"/>
    </row>
    <row r="64" spans="1:53"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17"/>
    </row>
    <row r="65" spans="1:53"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17"/>
    </row>
    <row r="66" spans="1:53"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17"/>
    </row>
    <row r="67" spans="1:53"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17"/>
    </row>
    <row r="68" spans="1:53"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17"/>
    </row>
    <row r="69" spans="1:53"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17"/>
    </row>
    <row r="70" spans="1:53"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17"/>
    </row>
    <row r="71" spans="1:53"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17"/>
    </row>
    <row r="72" spans="1:53"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17"/>
    </row>
    <row r="73" spans="1:53"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17"/>
    </row>
    <row r="74" spans="1:53"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17"/>
    </row>
    <row r="75" spans="1:53"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17"/>
    </row>
    <row r="76" spans="1:53"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17"/>
    </row>
    <row r="77" spans="1:53"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17"/>
    </row>
    <row r="78" spans="1:53"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17"/>
    </row>
    <row r="79" spans="1:53"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17"/>
    </row>
    <row r="80" spans="1:53"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17"/>
    </row>
    <row r="81" spans="1:53"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17"/>
    </row>
    <row r="82" spans="1:53"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17"/>
    </row>
    <row r="83" spans="1:53"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17"/>
    </row>
    <row r="84" spans="1:53"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17"/>
    </row>
    <row r="85" spans="1:53"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17"/>
    </row>
    <row r="86" spans="1:53"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17"/>
    </row>
    <row r="87" spans="1:53"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17"/>
    </row>
    <row r="88" spans="1:53"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17"/>
    </row>
    <row r="89" spans="1:53"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17"/>
    </row>
    <row r="90" spans="1:53"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17"/>
    </row>
    <row r="91" spans="1:53"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17"/>
    </row>
    <row r="92" spans="1:53"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17"/>
    </row>
    <row r="93" spans="1:53"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17"/>
    </row>
    <row r="94" spans="1:53"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17"/>
    </row>
    <row r="95" spans="1:53"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17"/>
    </row>
    <row r="96" spans="1:53"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17"/>
    </row>
    <row r="97" spans="1:53"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17"/>
    </row>
    <row r="98" spans="1:53"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17"/>
    </row>
    <row r="99" spans="1:53"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17"/>
    </row>
    <row r="100" spans="1:53"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17"/>
    </row>
    <row r="101" spans="1:53"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17"/>
    </row>
    <row r="102" spans="1:53"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17"/>
    </row>
    <row r="103" spans="1:53"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17"/>
    </row>
    <row r="104" spans="1:53"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17"/>
    </row>
    <row r="105" spans="1:53"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17"/>
    </row>
    <row r="106" spans="1:53"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17"/>
    </row>
    <row r="107" spans="1:53"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17"/>
    </row>
    <row r="108" spans="1:53"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17"/>
    </row>
    <row r="109" spans="1:53"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17"/>
    </row>
    <row r="110" spans="1:53"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17"/>
    </row>
    <row r="111" spans="1:53"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17"/>
    </row>
    <row r="112" spans="1:53"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17"/>
    </row>
    <row r="113" spans="1:53"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17"/>
    </row>
    <row r="114" spans="1:53"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17"/>
    </row>
    <row r="115" spans="1:53"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17"/>
    </row>
    <row r="116" spans="1:53"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17"/>
    </row>
    <row r="117" spans="1:53"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17"/>
    </row>
    <row r="118" spans="1:53"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17"/>
    </row>
    <row r="119" spans="1:53"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17"/>
    </row>
    <row r="120" spans="1:53"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17"/>
    </row>
    <row r="121" spans="1:53"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17"/>
    </row>
    <row r="122" spans="1:53"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17"/>
    </row>
    <row r="123" spans="1:53"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17"/>
    </row>
    <row r="124" spans="1:53"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17"/>
    </row>
    <row r="125" spans="1:53"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17"/>
    </row>
    <row r="126" spans="1:53"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17"/>
    </row>
    <row r="127" spans="1:53"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17"/>
    </row>
    <row r="128" spans="1:53"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17"/>
    </row>
    <row r="129" spans="1:53"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17"/>
    </row>
    <row r="130" spans="1:53"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17"/>
    </row>
    <row r="131" spans="1:53"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17"/>
    </row>
    <row r="132" spans="1:53"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17"/>
    </row>
    <row r="133" spans="1:53"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17"/>
    </row>
    <row r="134" spans="1:53"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17"/>
    </row>
    <row r="135" spans="1:53"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17"/>
    </row>
    <row r="136" spans="1:53"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17"/>
    </row>
    <row r="137" spans="1:53"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17"/>
    </row>
    <row r="138" spans="1:53"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17"/>
    </row>
    <row r="139" spans="1:53"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17"/>
    </row>
    <row r="140" spans="1:53"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17"/>
    </row>
    <row r="141" spans="1:53"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17"/>
    </row>
    <row r="142" spans="1:53"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17"/>
    </row>
    <row r="143" spans="1:53"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17"/>
    </row>
    <row r="144" spans="1:53"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17"/>
    </row>
    <row r="145" spans="1:53"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17"/>
    </row>
    <row r="146" spans="1:53"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17"/>
    </row>
    <row r="147" spans="1:53"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17"/>
    </row>
    <row r="148" spans="1:53"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17"/>
    </row>
    <row r="149" spans="1:53"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17"/>
    </row>
    <row r="150" spans="1:53"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17"/>
    </row>
    <row r="151" spans="1:53"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17"/>
    </row>
    <row r="152" spans="1:53"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17"/>
    </row>
    <row r="153" spans="1:53"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17"/>
    </row>
    <row r="154" spans="1:53"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17"/>
    </row>
    <row r="155" spans="1:53"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17"/>
    </row>
    <row r="156" spans="1:53"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17"/>
    </row>
    <row r="157" spans="1:53"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17"/>
    </row>
    <row r="158" spans="1:53"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17"/>
    </row>
    <row r="159" spans="1:53"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17"/>
    </row>
    <row r="160" spans="1:53"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17"/>
    </row>
    <row r="161" spans="1:53"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17"/>
    </row>
    <row r="162" spans="1:53"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17"/>
    </row>
    <row r="163" spans="1:53"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17"/>
    </row>
    <row r="164" spans="1:53"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17"/>
    </row>
    <row r="165" spans="1:53"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17"/>
    </row>
    <row r="166" spans="1:53"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17"/>
    </row>
    <row r="167" spans="1:53"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17"/>
    </row>
    <row r="168" spans="1:53"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17"/>
    </row>
    <row r="169" spans="1:53"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17"/>
    </row>
    <row r="170" spans="1:53"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17"/>
    </row>
    <row r="171" spans="1:53"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17"/>
    </row>
    <row r="172" spans="1:53"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17"/>
    </row>
    <row r="173" spans="1:53"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17"/>
    </row>
    <row r="174" spans="1:53"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17"/>
    </row>
    <row r="175" spans="1:53"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17"/>
    </row>
    <row r="176" spans="1:53"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17"/>
    </row>
    <row r="177" spans="1:53"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17"/>
    </row>
    <row r="178" spans="1:53"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17"/>
    </row>
    <row r="179" spans="1:53"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17"/>
    </row>
    <row r="180" spans="1:53"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17"/>
    </row>
    <row r="181" spans="1:53"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17"/>
    </row>
    <row r="182" spans="1:53"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17"/>
    </row>
    <row r="183" spans="1:53"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17"/>
    </row>
    <row r="184" spans="1:53"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17"/>
    </row>
    <row r="185" spans="1:53"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17"/>
    </row>
    <row r="186" spans="1:53"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17"/>
    </row>
    <row r="187" spans="1:53"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17"/>
    </row>
    <row r="188" spans="1:53"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17"/>
    </row>
    <row r="189" spans="1:53"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17"/>
    </row>
    <row r="190" spans="1:53"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17"/>
    </row>
    <row r="191" spans="1:53"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17"/>
    </row>
    <row r="192" spans="1:53"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17"/>
    </row>
    <row r="193" spans="1:53"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17"/>
    </row>
    <row r="194" spans="1:53"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17"/>
    </row>
    <row r="195" spans="1:53"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17"/>
    </row>
    <row r="196" spans="1:53"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17"/>
    </row>
    <row r="197" spans="1:53"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17"/>
    </row>
    <row r="198" spans="1:53"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17"/>
    </row>
    <row r="199" spans="1:53"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17"/>
    </row>
    <row r="200" spans="1:53"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17"/>
    </row>
    <row r="201" spans="1:53"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17"/>
    </row>
    <row r="202" spans="1:53"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17"/>
    </row>
    <row r="203" spans="1:53"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17"/>
    </row>
    <row r="204" spans="1:53"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17"/>
    </row>
    <row r="205" spans="1:53"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17"/>
    </row>
    <row r="206" spans="1:53"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17"/>
    </row>
    <row r="207" spans="1:53"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17"/>
    </row>
    <row r="208" spans="1:53"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17"/>
    </row>
    <row r="209" spans="1:53"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17"/>
    </row>
    <row r="210" spans="1:53"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17"/>
    </row>
    <row r="211" spans="1:53"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17"/>
    </row>
    <row r="212" spans="1:53"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17"/>
    </row>
    <row r="213" spans="1:53"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17"/>
    </row>
    <row r="214" spans="1:53"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17"/>
    </row>
    <row r="215" spans="1:53"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17"/>
    </row>
    <row r="216" spans="1:53"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17"/>
    </row>
    <row r="217" spans="1:53"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17"/>
    </row>
    <row r="218" spans="1:53"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17"/>
    </row>
    <row r="219" spans="1:53"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17"/>
    </row>
    <row r="220" spans="1:53"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17"/>
    </row>
    <row r="221" spans="1:53"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17"/>
    </row>
    <row r="222" spans="1:53"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17"/>
    </row>
    <row r="223" spans="1:53"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17"/>
    </row>
    <row r="224" spans="1:53"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17"/>
    </row>
    <row r="225" spans="1:53"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17"/>
    </row>
    <row r="226" spans="1:53"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17"/>
    </row>
    <row r="227" spans="1:53"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17"/>
    </row>
    <row r="228" spans="1:53"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17"/>
    </row>
    <row r="229" spans="1:53"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17"/>
    </row>
    <row r="230" spans="1:53"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17"/>
    </row>
    <row r="231" spans="1:53"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17"/>
    </row>
    <row r="232" spans="1:53"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17"/>
    </row>
    <row r="233" spans="1:53"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17"/>
    </row>
    <row r="234" spans="1:53"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17"/>
    </row>
    <row r="235" spans="1:53"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17"/>
    </row>
    <row r="236" spans="1:53"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17"/>
    </row>
    <row r="237" spans="1:53"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17"/>
    </row>
    <row r="238" spans="1:53"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17"/>
    </row>
    <row r="239" spans="1:53"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17"/>
    </row>
    <row r="240" spans="1:53"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17"/>
    </row>
    <row r="241" spans="1:53"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17"/>
    </row>
    <row r="242" spans="1:53"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17"/>
    </row>
    <row r="243" spans="1:53"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17"/>
    </row>
    <row r="244" spans="1:53"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17"/>
    </row>
    <row r="245" spans="1:53"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17"/>
    </row>
    <row r="246" spans="1:53"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17"/>
    </row>
    <row r="247" spans="1:53"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17"/>
    </row>
    <row r="248" spans="1:53"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17"/>
    </row>
    <row r="249" spans="1:53"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17"/>
    </row>
    <row r="250" spans="1:53"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17"/>
    </row>
    <row r="251" spans="1:53"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17"/>
    </row>
    <row r="252" spans="1:53"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17"/>
    </row>
    <row r="253" spans="1:53"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17"/>
    </row>
    <row r="254" spans="1:53"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17"/>
    </row>
    <row r="255" spans="1:53"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17"/>
    </row>
    <row r="256" spans="1:53"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17"/>
    </row>
    <row r="257" spans="1:53"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17"/>
    </row>
    <row r="258" spans="1:53"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17"/>
    </row>
    <row r="259" spans="1:53"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17"/>
    </row>
    <row r="260" spans="1:53"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17"/>
    </row>
    <row r="261" spans="1:53"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17"/>
    </row>
    <row r="262" spans="1:53"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17"/>
    </row>
    <row r="263" spans="1:53"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17"/>
    </row>
    <row r="264" spans="1:53"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17"/>
    </row>
    <row r="265" spans="1:53"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17"/>
    </row>
    <row r="266" spans="1:53"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17"/>
    </row>
    <row r="267" spans="1:53"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17"/>
    </row>
    <row r="268" spans="1:53"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17"/>
    </row>
    <row r="269" spans="1:53"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17"/>
    </row>
    <row r="270" spans="1:53"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17"/>
    </row>
    <row r="271" spans="1:53"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17"/>
    </row>
    <row r="272" spans="1:53"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17"/>
    </row>
    <row r="273" spans="1:53"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17"/>
    </row>
    <row r="274" spans="1:53"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17"/>
    </row>
    <row r="275" spans="1:53"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17"/>
    </row>
    <row r="276" spans="1:53"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17"/>
    </row>
    <row r="277" spans="1:53"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17"/>
    </row>
    <row r="278" spans="1:53"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17"/>
    </row>
    <row r="279" spans="1:53"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17"/>
    </row>
    <row r="280" spans="1:53"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17"/>
    </row>
    <row r="281" spans="1:53"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17"/>
    </row>
    <row r="282" spans="1:53"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17"/>
    </row>
    <row r="283" spans="1:53"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17"/>
    </row>
    <row r="284" spans="1:53"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17"/>
    </row>
    <row r="285" spans="1:53"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17"/>
    </row>
    <row r="286" spans="1:53"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17"/>
    </row>
    <row r="287" spans="1:53"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17"/>
    </row>
    <row r="288" spans="1:53"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17"/>
    </row>
    <row r="289" spans="1:53"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17"/>
    </row>
    <row r="290" spans="1:53"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17"/>
    </row>
    <row r="291" spans="1:53"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17"/>
    </row>
    <row r="292" spans="1:53"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17"/>
    </row>
    <row r="293" spans="1:53"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17"/>
    </row>
    <row r="294" spans="1:53"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17"/>
    </row>
    <row r="295" spans="1:53"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17"/>
    </row>
    <row r="296" spans="1:53"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17"/>
    </row>
    <row r="297" spans="1:53"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17"/>
    </row>
    <row r="298" spans="1:53"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17"/>
    </row>
    <row r="299" spans="1:53"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17"/>
    </row>
    <row r="300" spans="1:53"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17"/>
    </row>
    <row r="301" spans="1:53"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17"/>
    </row>
    <row r="302" spans="1:53"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17"/>
    </row>
    <row r="303" spans="1:53"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17"/>
    </row>
    <row r="304" spans="1:53"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17"/>
    </row>
    <row r="305" spans="1:53"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17"/>
    </row>
    <row r="306" spans="1:53"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17"/>
    </row>
    <row r="307" spans="1:53"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17"/>
    </row>
    <row r="308" spans="1:53"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17"/>
    </row>
    <row r="309" spans="1:53"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17"/>
    </row>
    <row r="310" spans="1:53"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17"/>
    </row>
    <row r="311" spans="1:53"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17"/>
    </row>
    <row r="312" spans="1:53"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17"/>
    </row>
    <row r="313" spans="1:53"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17"/>
    </row>
    <row r="314" spans="1:53"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17"/>
    </row>
    <row r="315" spans="1:53"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17"/>
    </row>
    <row r="316" spans="1:53"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17"/>
    </row>
    <row r="317" spans="1:53"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17"/>
    </row>
    <row r="318" spans="1:53"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17"/>
    </row>
    <row r="319" spans="1:53"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17"/>
    </row>
    <row r="320" spans="1:53"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17"/>
    </row>
    <row r="321" spans="1:53"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17"/>
    </row>
    <row r="322" spans="1:53"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17"/>
    </row>
    <row r="323" spans="1:53"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17"/>
    </row>
    <row r="324" spans="1:53"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17"/>
    </row>
    <row r="325" spans="1:53"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17"/>
    </row>
    <row r="326" spans="1:53"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17"/>
    </row>
    <row r="327" spans="1:53"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17"/>
    </row>
    <row r="328" spans="1:53"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17"/>
    </row>
    <row r="329" spans="1:53"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17"/>
    </row>
    <row r="330" spans="1:53"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17"/>
    </row>
    <row r="331" spans="1:53"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17"/>
    </row>
    <row r="332" spans="1:53"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17"/>
    </row>
    <row r="333" spans="1:53"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17"/>
    </row>
    <row r="334" spans="1:53"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17"/>
    </row>
    <row r="335" spans="1:53"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17"/>
    </row>
    <row r="336" spans="1:53"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17"/>
    </row>
    <row r="337" spans="1:53"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17"/>
    </row>
    <row r="338" spans="1:53"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17"/>
    </row>
    <row r="339" spans="1:53"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17"/>
    </row>
    <row r="340" spans="1:53"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17"/>
    </row>
    <row r="341" spans="1:53"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17"/>
    </row>
    <row r="342" spans="1:53"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17"/>
    </row>
    <row r="343" spans="1:53"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17"/>
    </row>
    <row r="344" spans="1:53"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17"/>
    </row>
    <row r="345" spans="1:53"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17"/>
    </row>
    <row r="346" spans="1:53"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17"/>
    </row>
    <row r="347" spans="1:53"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17"/>
    </row>
    <row r="348" spans="1:53"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17"/>
    </row>
    <row r="349" spans="1:53"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17"/>
    </row>
    <row r="350" spans="1:53"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17"/>
    </row>
    <row r="351" spans="1:53"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17"/>
    </row>
    <row r="352" spans="1:53"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17"/>
    </row>
    <row r="353" spans="1:53"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17"/>
    </row>
    <row r="354" spans="1:53"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17"/>
    </row>
    <row r="355" spans="1:53"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17"/>
    </row>
    <row r="356" spans="1:53"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17"/>
    </row>
    <row r="357" spans="1:53"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17"/>
    </row>
    <row r="358" spans="1:53"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17"/>
    </row>
    <row r="359" spans="1:53"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17"/>
    </row>
    <row r="360" spans="1:53"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17"/>
    </row>
    <row r="361" spans="1:53"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17"/>
    </row>
    <row r="362" spans="1:53"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17"/>
    </row>
    <row r="363" spans="1:53"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17"/>
    </row>
    <row r="364" spans="1:53"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17"/>
    </row>
    <row r="365" spans="1:53"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17"/>
    </row>
    <row r="366" spans="1:53"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17"/>
    </row>
    <row r="367" spans="1:53"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17"/>
    </row>
    <row r="368" spans="1:53"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17"/>
    </row>
    <row r="369" spans="1:53"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17"/>
    </row>
    <row r="370" spans="1:53"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17"/>
    </row>
    <row r="371" spans="1:53"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17"/>
    </row>
    <row r="372" spans="1:53"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17"/>
    </row>
    <row r="373" spans="1:53"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17"/>
    </row>
    <row r="374" spans="1:53"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17"/>
    </row>
    <row r="375" spans="1:53"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17"/>
    </row>
    <row r="376" spans="1:53"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17"/>
    </row>
    <row r="377" spans="1:53"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17"/>
    </row>
    <row r="378" spans="1:53"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17"/>
    </row>
    <row r="379" spans="1:53"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17"/>
    </row>
    <row r="380" spans="1:53"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17"/>
    </row>
    <row r="381" spans="1:53"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17"/>
    </row>
    <row r="382" spans="1:53"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17"/>
    </row>
    <row r="383" spans="1:53"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17"/>
    </row>
    <row r="384" spans="1:53"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17"/>
    </row>
    <row r="385" spans="1:53"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17"/>
    </row>
    <row r="386" spans="1:53"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17"/>
    </row>
    <row r="387" spans="1:53"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17"/>
    </row>
    <row r="388" spans="1:53"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17"/>
    </row>
    <row r="389" spans="1:53"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17"/>
    </row>
    <row r="390" spans="1:53"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17"/>
    </row>
    <row r="391" spans="1:53"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17"/>
    </row>
    <row r="392" spans="1:53"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17"/>
    </row>
    <row r="393" spans="1:53"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17"/>
    </row>
    <row r="394" spans="1:53"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17"/>
    </row>
    <row r="395" spans="1:53"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17"/>
    </row>
    <row r="396" spans="1:53"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17"/>
    </row>
    <row r="397" spans="1:53"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17"/>
    </row>
    <row r="398" spans="1:53"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17"/>
    </row>
    <row r="399" spans="1:53"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17"/>
    </row>
    <row r="400" spans="1:53"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17"/>
    </row>
    <row r="401" spans="1:53"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17"/>
    </row>
    <row r="402" spans="1:53"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17"/>
    </row>
    <row r="403" spans="1:53"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17"/>
    </row>
    <row r="404" spans="1:53"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17"/>
    </row>
    <row r="405" spans="1:53"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17"/>
    </row>
    <row r="406" spans="1:53"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17"/>
    </row>
    <row r="407" spans="1:53"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17"/>
    </row>
    <row r="408" spans="1:53"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17"/>
    </row>
    <row r="409" spans="1:53"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17"/>
    </row>
    <row r="410" spans="1:53"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17"/>
    </row>
    <row r="411" spans="1:53"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17"/>
    </row>
    <row r="412" spans="1:53"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17"/>
    </row>
    <row r="413" spans="1:53"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17"/>
    </row>
    <row r="414" spans="1:53"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17"/>
    </row>
    <row r="415" spans="1:53"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17"/>
    </row>
    <row r="416" spans="1:53"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17"/>
    </row>
    <row r="417" spans="1:53"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17"/>
    </row>
    <row r="418" spans="1:53"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17"/>
    </row>
    <row r="419" spans="1:53"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17"/>
    </row>
    <row r="420" spans="1:53"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17"/>
    </row>
    <row r="421" spans="1:53"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17"/>
    </row>
    <row r="422" spans="1:53"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17"/>
    </row>
    <row r="423" spans="1:53"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17"/>
    </row>
    <row r="424" spans="1:53"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17"/>
    </row>
    <row r="425" spans="1:53"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17"/>
    </row>
    <row r="426" spans="1:53"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17"/>
    </row>
    <row r="427" spans="1:53"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17"/>
    </row>
    <row r="428" spans="1:53"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17"/>
    </row>
    <row r="429" spans="1:53"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17"/>
    </row>
    <row r="430" spans="1:53"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17"/>
    </row>
    <row r="431" spans="1:53"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17"/>
    </row>
    <row r="432" spans="1:53"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17"/>
    </row>
    <row r="433" spans="1:53"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17"/>
    </row>
    <row r="434" spans="1:53"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17"/>
    </row>
    <row r="435" spans="1:53"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17"/>
    </row>
    <row r="436" spans="1:53"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17"/>
    </row>
    <row r="437" spans="1:53"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17"/>
    </row>
    <row r="438" spans="1:53"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17"/>
    </row>
    <row r="439" spans="1:53"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17"/>
    </row>
    <row r="440" spans="1:53"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17"/>
    </row>
    <row r="441" spans="1:53"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17"/>
    </row>
    <row r="442" spans="1:53"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17"/>
    </row>
    <row r="443" spans="1:53"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17"/>
    </row>
    <row r="444" spans="1:53"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17"/>
    </row>
    <row r="445" spans="1:53"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17"/>
    </row>
    <row r="446" spans="1:53"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17"/>
    </row>
    <row r="447" spans="1:53"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17"/>
    </row>
    <row r="448" spans="1:53"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17"/>
    </row>
    <row r="449" spans="1:53"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17"/>
    </row>
    <row r="450" spans="1:53"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17"/>
    </row>
    <row r="451" spans="1:53"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17"/>
    </row>
    <row r="452" spans="1:53"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17"/>
    </row>
    <row r="453" spans="1:53"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17"/>
    </row>
    <row r="454" spans="1:53"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17"/>
    </row>
    <row r="455" spans="1:53"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17"/>
    </row>
    <row r="456" spans="1:53"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17"/>
    </row>
    <row r="457" spans="1:53"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17"/>
    </row>
    <row r="458" spans="1:53"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17"/>
    </row>
    <row r="459" spans="1:53"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17"/>
    </row>
    <row r="460" spans="1:53"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17"/>
    </row>
    <row r="461" spans="1:53"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17"/>
    </row>
    <row r="462" spans="1:53"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17"/>
    </row>
    <row r="463" spans="1:53"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17"/>
    </row>
    <row r="464" spans="1:53"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17"/>
    </row>
    <row r="465" spans="1:53"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17"/>
    </row>
    <row r="466" spans="1:53"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17"/>
    </row>
    <row r="467" spans="1:53"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17"/>
    </row>
    <row r="468" spans="1:53"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17"/>
    </row>
    <row r="469" spans="1:53"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17"/>
    </row>
    <row r="470" spans="1:53"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17"/>
    </row>
    <row r="471" spans="1:53"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17"/>
    </row>
    <row r="472" spans="1:53"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17"/>
    </row>
    <row r="473" spans="1:53"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17"/>
    </row>
    <row r="474" spans="1:53"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17"/>
    </row>
    <row r="475" spans="1:53"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17"/>
    </row>
    <row r="476" spans="1:53"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17"/>
    </row>
    <row r="477" spans="1:53"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17"/>
    </row>
    <row r="478" spans="1:53"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17"/>
    </row>
    <row r="479" spans="1:53"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17"/>
    </row>
    <row r="480" spans="1:53"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17"/>
    </row>
    <row r="481" spans="1:53"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17"/>
    </row>
    <row r="482" spans="1:53"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17"/>
    </row>
    <row r="483" spans="1:53"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17"/>
    </row>
    <row r="484" spans="1:53"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17"/>
    </row>
    <row r="485" spans="1:53"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17"/>
    </row>
    <row r="486" spans="1:53"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17"/>
    </row>
    <row r="487" spans="1:53"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17"/>
    </row>
    <row r="488" spans="1:53"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17"/>
    </row>
    <row r="489" spans="1:53"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17"/>
    </row>
    <row r="490" spans="1:53"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17"/>
    </row>
    <row r="491" spans="1:53"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17"/>
    </row>
    <row r="492" spans="1:53"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17"/>
    </row>
    <row r="493" spans="1:53"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17"/>
    </row>
    <row r="494" spans="1:53"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17"/>
    </row>
    <row r="495" spans="1:53"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17"/>
    </row>
    <row r="496" spans="1:53"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17"/>
    </row>
    <row r="497" spans="1:53"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17"/>
    </row>
    <row r="498" spans="1:53"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17"/>
    </row>
    <row r="499" spans="1:53"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17"/>
    </row>
    <row r="500" spans="1:53"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17"/>
    </row>
    <row r="501" spans="1:53"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17"/>
    </row>
    <row r="502" spans="1:53"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17"/>
    </row>
    <row r="503" spans="1:53"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17"/>
    </row>
    <row r="504" spans="1:53"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17"/>
    </row>
    <row r="505" spans="1:53"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17"/>
    </row>
    <row r="506" spans="1:53"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17"/>
    </row>
    <row r="507" spans="1:53"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17"/>
    </row>
    <row r="508" spans="1:53"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17"/>
    </row>
    <row r="509" spans="1:53"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17"/>
    </row>
    <row r="510" spans="1:53"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17"/>
    </row>
    <row r="511" spans="1:53"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17"/>
    </row>
    <row r="512" spans="1:53"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17"/>
    </row>
    <row r="513" spans="1:53"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17"/>
    </row>
    <row r="514" spans="1:53"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17"/>
    </row>
    <row r="515" spans="1:53"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17"/>
    </row>
    <row r="516" spans="1:53"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17"/>
    </row>
    <row r="517" spans="1:53"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17"/>
    </row>
    <row r="518" spans="1:53"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17"/>
    </row>
    <row r="519" spans="1:53"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17"/>
    </row>
    <row r="520" spans="1:53"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17"/>
    </row>
    <row r="521" spans="1:53"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17"/>
    </row>
    <row r="522" spans="1:53"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17"/>
    </row>
    <row r="523" spans="1:53"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17"/>
    </row>
    <row r="524" spans="1:53"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17"/>
    </row>
    <row r="525" spans="1:53"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17"/>
    </row>
    <row r="526" spans="1:53"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17"/>
    </row>
    <row r="527" spans="1:53"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17"/>
    </row>
    <row r="528" spans="1:53"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17"/>
    </row>
    <row r="529" spans="1:53"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17"/>
    </row>
    <row r="530" spans="1:53"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17"/>
    </row>
    <row r="531" spans="1:53"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17"/>
    </row>
    <row r="532" spans="1:53"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17"/>
    </row>
    <row r="533" spans="1:53"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17"/>
    </row>
    <row r="534" spans="1:53"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17"/>
    </row>
    <row r="535" spans="1:53"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17"/>
    </row>
    <row r="536" spans="1:53"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17"/>
    </row>
    <row r="537" spans="1:53"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17"/>
    </row>
    <row r="538" spans="1:53"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17"/>
    </row>
    <row r="539" spans="1:53"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17"/>
    </row>
    <row r="540" spans="1:53"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17"/>
    </row>
    <row r="541" spans="1:53"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17"/>
    </row>
    <row r="542" spans="1:53"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17"/>
    </row>
    <row r="543" spans="1:53"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17"/>
    </row>
    <row r="544" spans="1:53"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17"/>
    </row>
    <row r="545" spans="1:53"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17"/>
    </row>
    <row r="546" spans="1:53"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17"/>
    </row>
    <row r="547" spans="1:53"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17"/>
    </row>
    <row r="548" spans="1:53"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17"/>
    </row>
    <row r="549" spans="1:53"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17"/>
    </row>
    <row r="550" spans="1:53"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17"/>
    </row>
    <row r="551" spans="1:53"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17"/>
    </row>
    <row r="552" spans="1:53"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17"/>
    </row>
    <row r="553" spans="1:53"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17"/>
    </row>
    <row r="554" spans="1:53"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17"/>
    </row>
    <row r="555" spans="1:53"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17"/>
    </row>
    <row r="556" spans="1:53"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17"/>
    </row>
    <row r="557" spans="1:53"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17"/>
    </row>
    <row r="558" spans="1:53"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17"/>
    </row>
    <row r="559" spans="1:53"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17"/>
    </row>
    <row r="560" spans="1:53"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17"/>
    </row>
    <row r="561" spans="1:53"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17"/>
    </row>
    <row r="562" spans="1:53"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17"/>
    </row>
    <row r="563" spans="1:53"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17"/>
    </row>
    <row r="564" spans="1:53"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17"/>
    </row>
    <row r="565" spans="1:53"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17"/>
    </row>
    <row r="566" spans="1:53"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17"/>
    </row>
    <row r="567" spans="1:53"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17"/>
    </row>
    <row r="568" spans="1:53"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17"/>
    </row>
    <row r="569" spans="1:53"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17"/>
    </row>
    <row r="570" spans="1:53"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17"/>
    </row>
    <row r="571" spans="1:53"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17"/>
    </row>
    <row r="572" spans="1:53"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17"/>
    </row>
    <row r="573" spans="1:53"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17"/>
    </row>
    <row r="574" spans="1:53"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17"/>
    </row>
    <row r="575" spans="1:53"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17"/>
    </row>
    <row r="576" spans="1:53"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17"/>
    </row>
    <row r="577" spans="1:53"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17"/>
    </row>
    <row r="578" spans="1:53"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17"/>
    </row>
    <row r="579" spans="1:53"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17"/>
    </row>
    <row r="580" spans="1:53"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17"/>
    </row>
    <row r="581" spans="1:53"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17"/>
    </row>
    <row r="582" spans="1:53"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17"/>
    </row>
    <row r="583" spans="1:53"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17"/>
    </row>
    <row r="584" spans="1:53"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17"/>
    </row>
    <row r="585" spans="1:53"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17"/>
    </row>
    <row r="586" spans="1:53"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17"/>
    </row>
    <row r="587" spans="1:53"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17"/>
    </row>
    <row r="588" spans="1:53"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17"/>
    </row>
    <row r="589" spans="1:53"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17"/>
    </row>
    <row r="590" spans="1:53"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17"/>
    </row>
    <row r="591" spans="1:53"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17"/>
    </row>
    <row r="592" spans="1:53"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17"/>
    </row>
    <row r="593" spans="1:53"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17"/>
    </row>
    <row r="594" spans="1:53"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17"/>
    </row>
    <row r="595" spans="1:53"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17"/>
    </row>
    <row r="596" spans="1:53"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17"/>
    </row>
    <row r="597" spans="1:53"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17"/>
    </row>
    <row r="598" spans="1:53"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17"/>
    </row>
    <row r="599" spans="1:53"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17"/>
    </row>
    <row r="600" spans="1:53"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17"/>
    </row>
    <row r="601" spans="1:53"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17"/>
    </row>
    <row r="602" spans="1:53"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17"/>
    </row>
    <row r="603" spans="1:53"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17"/>
    </row>
    <row r="604" spans="1:53"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17"/>
    </row>
    <row r="605" spans="1:53"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17"/>
    </row>
    <row r="606" spans="1:53"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17"/>
    </row>
    <row r="607" spans="1:53"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17"/>
    </row>
    <row r="608" spans="1:53"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17"/>
    </row>
    <row r="609" spans="1:53"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17"/>
    </row>
    <row r="610" spans="1:53"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17"/>
    </row>
    <row r="611" spans="1:53"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17"/>
    </row>
    <row r="612" spans="1:53"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17"/>
    </row>
    <row r="613" spans="1:53"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17"/>
    </row>
    <row r="614" spans="1:53"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17"/>
    </row>
    <row r="615" spans="1:53"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17"/>
    </row>
    <row r="616" spans="1:53"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17"/>
    </row>
    <row r="617" spans="1:53"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17"/>
    </row>
    <row r="618" spans="1:53"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17"/>
    </row>
    <row r="619" spans="1:53"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17"/>
    </row>
    <row r="620" spans="1:53"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17"/>
    </row>
    <row r="621" spans="1:53"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17"/>
    </row>
    <row r="622" spans="1:53"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17"/>
    </row>
    <row r="623" spans="1:53"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17"/>
    </row>
    <row r="624" spans="1:53"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17"/>
    </row>
    <row r="625" spans="1:53"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17"/>
    </row>
    <row r="626" spans="1:53"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17"/>
    </row>
    <row r="627" spans="1:53"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17"/>
    </row>
    <row r="628" spans="1:53"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17"/>
    </row>
    <row r="629" spans="1:53"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17"/>
    </row>
    <row r="630" spans="1:53"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17"/>
    </row>
    <row r="631" spans="1:53"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17"/>
    </row>
    <row r="632" spans="1:53"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17"/>
    </row>
    <row r="633" spans="1:53"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17"/>
    </row>
    <row r="634" spans="1:53"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17"/>
    </row>
    <row r="635" spans="1:53"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17"/>
    </row>
    <row r="636" spans="1:53"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17"/>
    </row>
    <row r="637" spans="1:53"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17"/>
    </row>
    <row r="638" spans="1:53"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17"/>
    </row>
    <row r="639" spans="1:53"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17"/>
    </row>
    <row r="640" spans="1:53"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17"/>
    </row>
    <row r="641" spans="1:53"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17"/>
    </row>
    <row r="642" spans="1:53"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17"/>
    </row>
    <row r="643" spans="1:53"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17"/>
    </row>
    <row r="644" spans="1:53"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17"/>
    </row>
    <row r="645" spans="1:53"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17"/>
    </row>
    <row r="646" spans="1:53"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17"/>
    </row>
    <row r="647" spans="1:53"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17"/>
    </row>
    <row r="648" spans="1:53"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17"/>
    </row>
    <row r="649" spans="1:53"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17"/>
    </row>
    <row r="650" spans="1:53"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17"/>
    </row>
    <row r="651" spans="1:53"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17"/>
    </row>
    <row r="652" spans="1:53"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17"/>
    </row>
    <row r="653" spans="1:53"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17"/>
    </row>
    <row r="654" spans="1:53"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17"/>
    </row>
    <row r="655" spans="1:53"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17"/>
    </row>
    <row r="656" spans="1:53"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17"/>
    </row>
    <row r="657" spans="1:53"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17"/>
    </row>
    <row r="658" spans="1:53"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17"/>
    </row>
    <row r="659" spans="1:53"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17"/>
    </row>
    <row r="660" spans="1:53"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17"/>
    </row>
    <row r="661" spans="1:53"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17"/>
    </row>
    <row r="662" spans="1:53"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17"/>
    </row>
    <row r="663" spans="1:53"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17"/>
    </row>
    <row r="664" spans="1:53"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17"/>
    </row>
    <row r="665" spans="1:53"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17"/>
    </row>
    <row r="666" spans="1:53"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17"/>
    </row>
    <row r="667" spans="1:53"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17"/>
    </row>
    <row r="668" spans="1:53"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17"/>
    </row>
    <row r="669" spans="1:53"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17"/>
    </row>
    <row r="670" spans="1:53"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17"/>
    </row>
    <row r="671" spans="1:53"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17"/>
    </row>
    <row r="672" spans="1:53"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17"/>
    </row>
    <row r="673" spans="1:53"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17"/>
    </row>
    <row r="674" spans="1:53"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17"/>
    </row>
    <row r="675" spans="1:53"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17"/>
    </row>
    <row r="676" spans="1:53"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17"/>
    </row>
    <row r="677" spans="1:53"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17"/>
    </row>
    <row r="678" spans="1:53"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17"/>
    </row>
    <row r="679" spans="1:53"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17"/>
    </row>
    <row r="680" spans="1:53"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17"/>
    </row>
    <row r="681" spans="1:53"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17"/>
    </row>
    <row r="682" spans="1:53"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17"/>
    </row>
    <row r="683" spans="1:53"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17"/>
    </row>
    <row r="684" spans="1:53"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17"/>
    </row>
    <row r="685" spans="1:53"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17"/>
    </row>
    <row r="686" spans="1:53"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17"/>
    </row>
    <row r="687" spans="1:53"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17"/>
    </row>
    <row r="688" spans="1:53"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17"/>
    </row>
    <row r="689" spans="1:53"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17"/>
    </row>
    <row r="690" spans="1:53"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17"/>
    </row>
    <row r="691" spans="1:53"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17"/>
    </row>
    <row r="692" spans="1:53"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17"/>
    </row>
    <row r="693" spans="1:53"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17"/>
    </row>
    <row r="694" spans="1:53"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17"/>
    </row>
    <row r="695" spans="1:53"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17"/>
    </row>
    <row r="696" spans="1:53"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17"/>
    </row>
    <row r="697" spans="1:53"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17"/>
    </row>
    <row r="698" spans="1:53"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17"/>
    </row>
    <row r="699" spans="1:53"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17"/>
    </row>
    <row r="700" spans="1:53"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17"/>
    </row>
    <row r="701" spans="1:53"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17"/>
    </row>
    <row r="702" spans="1:53"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17"/>
    </row>
    <row r="703" spans="1:53"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17"/>
    </row>
    <row r="704" spans="1:53"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17"/>
    </row>
    <row r="705" spans="1:53"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17"/>
    </row>
    <row r="706" spans="1:53"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17"/>
    </row>
    <row r="707" spans="1:53"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17"/>
    </row>
    <row r="708" spans="1:53"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17"/>
    </row>
    <row r="709" spans="1:53"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17"/>
    </row>
    <row r="710" spans="1:53"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17"/>
    </row>
    <row r="711" spans="1:53"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17"/>
    </row>
    <row r="712" spans="1:53"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17"/>
    </row>
    <row r="713" spans="1:53"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17"/>
    </row>
    <row r="714" spans="1:53"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17"/>
    </row>
    <row r="715" spans="1:53"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17"/>
    </row>
    <row r="716" spans="1:53"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17"/>
    </row>
    <row r="717" spans="1:53"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17"/>
    </row>
    <row r="718" spans="1:53"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17"/>
    </row>
    <row r="719" spans="1:53"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17"/>
    </row>
    <row r="720" spans="1:53"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17"/>
    </row>
    <row r="721" spans="1:53"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17"/>
    </row>
    <row r="722" spans="1:53"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17"/>
    </row>
    <row r="723" spans="1:53"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17"/>
    </row>
    <row r="724" spans="1:53"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17"/>
    </row>
    <row r="725" spans="1:53"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17"/>
    </row>
    <row r="726" spans="1:53"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17"/>
    </row>
    <row r="727" spans="1:53"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17"/>
    </row>
    <row r="728" spans="1:53"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17"/>
    </row>
    <row r="729" spans="1:53"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17"/>
    </row>
    <row r="730" spans="1:53"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17"/>
    </row>
    <row r="731" spans="1:53"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17"/>
    </row>
    <row r="732" spans="1:53"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17"/>
    </row>
    <row r="733" spans="1:53"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17"/>
    </row>
    <row r="734" spans="1:53"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17"/>
    </row>
    <row r="735" spans="1:53"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17"/>
    </row>
    <row r="736" spans="1:53"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17"/>
    </row>
    <row r="737" spans="1:53"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17"/>
    </row>
    <row r="738" spans="1:53"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17"/>
    </row>
    <row r="739" spans="1:53"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17"/>
    </row>
    <row r="740" spans="1:53"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17"/>
    </row>
    <row r="741" spans="1:53"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17"/>
    </row>
    <row r="742" spans="1:53"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17"/>
    </row>
    <row r="743" spans="1:53"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17"/>
    </row>
    <row r="744" spans="1:53"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17"/>
    </row>
    <row r="745" spans="1:53"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17"/>
    </row>
    <row r="746" spans="1:53"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17"/>
    </row>
    <row r="747" spans="1:53"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17"/>
    </row>
    <row r="748" spans="1:53"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17"/>
    </row>
    <row r="749" spans="1:53"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17"/>
    </row>
    <row r="750" spans="1:53"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17"/>
    </row>
    <row r="751" spans="1:53"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17"/>
    </row>
    <row r="752" spans="1:53"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17"/>
    </row>
    <row r="753" spans="1:53"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17"/>
    </row>
    <row r="754" spans="1:53"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17"/>
    </row>
    <row r="755" spans="1:53"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17"/>
    </row>
    <row r="756" spans="1:53"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17"/>
    </row>
    <row r="757" spans="1:53"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17"/>
    </row>
    <row r="758" spans="1:53"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17"/>
    </row>
    <row r="759" spans="1:53"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17"/>
    </row>
    <row r="760" spans="1:53"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17"/>
    </row>
    <row r="761" spans="1:53"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17"/>
    </row>
    <row r="762" spans="1:53"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17"/>
    </row>
    <row r="763" spans="1:53"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17"/>
    </row>
    <row r="764" spans="1:53"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17"/>
    </row>
    <row r="765" spans="1:53"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17"/>
    </row>
    <row r="766" spans="1:53"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17"/>
    </row>
    <row r="767" spans="1:53"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17"/>
    </row>
    <row r="768" spans="1:53"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17"/>
    </row>
    <row r="769" spans="1:53"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17"/>
    </row>
    <row r="770" spans="1:53"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17"/>
    </row>
    <row r="771" spans="1:53"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17"/>
    </row>
    <row r="772" spans="1:53"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17"/>
    </row>
    <row r="773" spans="1:53"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17"/>
    </row>
    <row r="774" spans="1:53"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17"/>
    </row>
    <row r="775" spans="1:53"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17"/>
    </row>
    <row r="776" spans="1:53"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17"/>
    </row>
    <row r="777" spans="1:53"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17"/>
    </row>
    <row r="778" spans="1:53"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17"/>
    </row>
    <row r="779" spans="1:53"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17"/>
    </row>
    <row r="780" spans="1:53"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17"/>
    </row>
    <row r="781" spans="1:53"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17"/>
    </row>
    <row r="782" spans="1:53"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17"/>
    </row>
    <row r="783" spans="1:53"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17"/>
    </row>
    <row r="784" spans="1:53"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17"/>
    </row>
    <row r="785" spans="1:53"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17"/>
    </row>
    <row r="786" spans="1:53"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17"/>
    </row>
    <row r="787" spans="1:53"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17"/>
    </row>
    <row r="788" spans="1:53"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17"/>
    </row>
    <row r="789" spans="1:53"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17"/>
    </row>
    <row r="790" spans="1:53"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17"/>
    </row>
    <row r="791" spans="1:53"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17"/>
    </row>
    <row r="792" spans="1:53"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17"/>
    </row>
    <row r="793" spans="1:53"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17"/>
    </row>
    <row r="794" spans="1:53"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17"/>
    </row>
    <row r="795" spans="1:53"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17"/>
    </row>
    <row r="796" spans="1:53"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17"/>
    </row>
    <row r="797" spans="1:53"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17"/>
    </row>
    <row r="798" spans="1:53"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17"/>
    </row>
    <row r="799" spans="1:53"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17"/>
    </row>
    <row r="800" spans="1:53"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17"/>
    </row>
    <row r="801" spans="1:53"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17"/>
    </row>
    <row r="802" spans="1:53"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17"/>
    </row>
    <row r="803" spans="1:53"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17"/>
    </row>
    <row r="804" spans="1:53"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17"/>
    </row>
    <row r="805" spans="1:53"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17"/>
    </row>
    <row r="806" spans="1:53"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17"/>
    </row>
    <row r="807" spans="1:53"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17"/>
    </row>
    <row r="808" spans="1:53"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17"/>
    </row>
    <row r="809" spans="1:53"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17"/>
    </row>
    <row r="810" spans="1:53"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17"/>
    </row>
    <row r="811" spans="1:53"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17"/>
    </row>
    <row r="812" spans="1:53"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17"/>
    </row>
    <row r="813" spans="1:53"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17"/>
    </row>
    <row r="814" spans="1:53"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17"/>
    </row>
    <row r="815" spans="1:53"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17"/>
    </row>
    <row r="816" spans="1:53"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17"/>
    </row>
    <row r="817" spans="1:53"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17"/>
    </row>
    <row r="818" spans="1:53"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17"/>
    </row>
    <row r="819" spans="1:53"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17"/>
    </row>
    <row r="820" spans="1:53"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17"/>
    </row>
    <row r="821" spans="1:53"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17"/>
    </row>
    <row r="822" spans="1:53"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17"/>
    </row>
    <row r="823" spans="1:53"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17"/>
    </row>
    <row r="824" spans="1:53"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17"/>
    </row>
    <row r="825" spans="1:53"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17"/>
    </row>
    <row r="826" spans="1:53"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17"/>
    </row>
    <row r="827" spans="1:53"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17"/>
    </row>
    <row r="828" spans="1:53"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17"/>
    </row>
    <row r="829" spans="1:53"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17"/>
    </row>
    <row r="830" spans="1:53"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17"/>
    </row>
    <row r="831" spans="1:53"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17"/>
    </row>
    <row r="832" spans="1:53"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17"/>
    </row>
    <row r="833" spans="1:53"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17"/>
    </row>
    <row r="834" spans="1:53"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17"/>
    </row>
    <row r="835" spans="1:53"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17"/>
    </row>
    <row r="836" spans="1:53"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17"/>
    </row>
    <row r="837" spans="1:53"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17"/>
    </row>
    <row r="838" spans="1:53"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17"/>
    </row>
    <row r="839" spans="1:53"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17"/>
    </row>
    <row r="840" spans="1:53"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17"/>
    </row>
    <row r="841" spans="1:53"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17"/>
    </row>
    <row r="842" spans="1:53"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17"/>
    </row>
    <row r="843" spans="1:53"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17"/>
    </row>
    <row r="844" spans="1:53"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17"/>
    </row>
    <row r="845" spans="1:53"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17"/>
    </row>
    <row r="846" spans="1:53"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17"/>
    </row>
    <row r="847" spans="1:53"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17"/>
    </row>
    <row r="848" spans="1:53"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17"/>
    </row>
    <row r="849" spans="1:53"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17"/>
    </row>
    <row r="850" spans="1:53"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17"/>
    </row>
    <row r="851" spans="1:53"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17"/>
    </row>
    <row r="852" spans="1:53"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17"/>
    </row>
    <row r="853" spans="1:53"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17"/>
    </row>
    <row r="854" spans="1:53"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17"/>
    </row>
    <row r="855" spans="1:53"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17"/>
    </row>
    <row r="856" spans="1:53"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17"/>
    </row>
    <row r="857" spans="1:53"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17"/>
    </row>
    <row r="858" spans="1:53"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17"/>
    </row>
    <row r="859" spans="1:53"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17"/>
    </row>
    <row r="860" spans="1:53"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17"/>
    </row>
    <row r="861" spans="1:53"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17"/>
    </row>
    <row r="862" spans="1:53"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17"/>
    </row>
    <row r="863" spans="1:53"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17"/>
    </row>
    <row r="864" spans="1:53"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17"/>
    </row>
    <row r="865" spans="1:53"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17"/>
    </row>
    <row r="866" spans="1:53"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17"/>
    </row>
    <row r="867" spans="1:53"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17"/>
    </row>
    <row r="868" spans="1:53"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17"/>
    </row>
    <row r="869" spans="1:53"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17"/>
    </row>
    <row r="870" spans="1:53"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17"/>
    </row>
    <row r="871" spans="1:53"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17"/>
    </row>
    <row r="872" spans="1:53"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17"/>
    </row>
    <row r="873" spans="1:53"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17"/>
    </row>
    <row r="874" spans="1:53"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17"/>
    </row>
    <row r="875" spans="1:53"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17"/>
    </row>
    <row r="876" spans="1:53"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17"/>
    </row>
    <row r="877" spans="1:53"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17"/>
    </row>
    <row r="878" spans="1:53"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17"/>
    </row>
    <row r="879" spans="1:53"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17"/>
    </row>
    <row r="880" spans="1:53"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17"/>
    </row>
    <row r="881" spans="1:53"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17"/>
    </row>
    <row r="882" spans="1:53"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17"/>
    </row>
    <row r="883" spans="1:53"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17"/>
    </row>
    <row r="884" spans="1:53"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17"/>
    </row>
    <row r="885" spans="1:53"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17"/>
    </row>
    <row r="886" spans="1:53"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17"/>
    </row>
    <row r="887" spans="1:53"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17"/>
    </row>
    <row r="888" spans="1:53"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17"/>
    </row>
    <row r="889" spans="1:53"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17"/>
    </row>
    <row r="890" spans="1:53"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17"/>
    </row>
    <row r="891" spans="1:53"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17"/>
    </row>
    <row r="892" spans="1:53"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17"/>
    </row>
    <row r="893" spans="1:53"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17"/>
    </row>
    <row r="894" spans="1:53"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17"/>
    </row>
    <row r="895" spans="1:53"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17"/>
    </row>
    <row r="896" spans="1:53"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17"/>
    </row>
    <row r="897" spans="1:53"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17"/>
    </row>
    <row r="898" spans="1:53"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17"/>
    </row>
    <row r="899" spans="1:53"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17"/>
    </row>
    <row r="900" spans="1:53"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17"/>
    </row>
    <row r="901" spans="1:53"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17"/>
    </row>
    <row r="902" spans="1:53"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17"/>
    </row>
    <row r="903" spans="1:53"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17"/>
    </row>
    <row r="904" spans="1:53"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17"/>
    </row>
    <row r="905" spans="1:53"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17"/>
    </row>
    <row r="906" spans="1:53"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17"/>
    </row>
    <row r="907" spans="1:53"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17"/>
    </row>
    <row r="908" spans="1:53"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17"/>
    </row>
    <row r="909" spans="1:53"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17"/>
    </row>
    <row r="910" spans="1:53"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17"/>
    </row>
    <row r="911" spans="1:53"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17"/>
    </row>
    <row r="912" spans="1:53"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17"/>
    </row>
    <row r="913" spans="1:53"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17"/>
    </row>
    <row r="914" spans="1:53"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17"/>
    </row>
    <row r="915" spans="1:53"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17"/>
    </row>
    <row r="916" spans="1:53"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17"/>
    </row>
    <row r="917" spans="1:53"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17"/>
    </row>
    <row r="918" spans="1:53"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17"/>
    </row>
    <row r="919" spans="1:53"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17"/>
    </row>
    <row r="920" spans="1:53"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17"/>
    </row>
    <row r="921" spans="1:53"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17"/>
    </row>
    <row r="922" spans="1:53"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17"/>
    </row>
    <row r="923" spans="1:53"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17"/>
    </row>
    <row r="924" spans="1:53"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17"/>
    </row>
    <row r="925" spans="1:53"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17"/>
    </row>
    <row r="926" spans="1:53"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17"/>
    </row>
    <row r="927" spans="1:53"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17"/>
    </row>
    <row r="928" spans="1:53"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17"/>
    </row>
    <row r="929" spans="1:53"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17"/>
    </row>
    <row r="930" spans="1:53"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17"/>
    </row>
    <row r="931" spans="1:53"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17"/>
    </row>
    <row r="932" spans="1:53"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17"/>
    </row>
    <row r="933" spans="1:53"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17"/>
    </row>
    <row r="934" spans="1:53"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17"/>
    </row>
    <row r="935" spans="1:53"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17"/>
    </row>
    <row r="936" spans="1:53"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17"/>
    </row>
    <row r="937" spans="1:53"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17"/>
    </row>
    <row r="938" spans="1:53"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17"/>
    </row>
    <row r="939" spans="1:53"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17"/>
    </row>
    <row r="940" spans="1:53"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17"/>
    </row>
    <row r="941" spans="1:53"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17"/>
    </row>
    <row r="942" spans="1:53"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17"/>
    </row>
    <row r="943" spans="1:53"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17"/>
    </row>
    <row r="944" spans="1:53"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17"/>
    </row>
    <row r="945" spans="1:53"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17"/>
    </row>
    <row r="946" spans="1:53"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17"/>
    </row>
    <row r="947" spans="1:53"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17"/>
    </row>
    <row r="948" spans="1:53"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17"/>
    </row>
    <row r="949" spans="1:53"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17"/>
    </row>
    <row r="950" spans="1:53"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17"/>
    </row>
    <row r="951" spans="1:53"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17"/>
    </row>
    <row r="952" spans="1:53"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17"/>
    </row>
    <row r="953" spans="1:53"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17"/>
    </row>
    <row r="954" spans="1:53"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17"/>
    </row>
    <row r="955" spans="1:53"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17"/>
    </row>
    <row r="956" spans="1:53"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17"/>
    </row>
    <row r="957" spans="1:53"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17"/>
    </row>
    <row r="958" spans="1:53"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17"/>
    </row>
    <row r="959" spans="1:53"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17"/>
    </row>
    <row r="960" spans="1:53"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17"/>
    </row>
    <row r="961" spans="1:53"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17"/>
    </row>
    <row r="962" spans="1:53"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17"/>
    </row>
    <row r="963" spans="1:53"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17"/>
    </row>
    <row r="964" spans="1:53"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17"/>
    </row>
    <row r="965" spans="1:53"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17"/>
    </row>
    <row r="966" spans="1:53"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17"/>
    </row>
    <row r="967" spans="1:53"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17"/>
    </row>
    <row r="968" spans="1:53"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17"/>
    </row>
    <row r="969" spans="1:53"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17"/>
    </row>
    <row r="970" spans="1:53"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17"/>
    </row>
    <row r="971" spans="1:53"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17"/>
    </row>
    <row r="972" spans="1:53"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17"/>
    </row>
    <row r="973" spans="1:53"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17"/>
    </row>
    <row r="974" spans="1:53"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17"/>
    </row>
    <row r="975" spans="1:53"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17"/>
    </row>
    <row r="976" spans="1:53"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17"/>
    </row>
    <row r="977" spans="1:53"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17"/>
    </row>
    <row r="978" spans="1:53"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17"/>
    </row>
    <row r="979" spans="1:53"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17"/>
    </row>
    <row r="980" spans="1:53"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17"/>
    </row>
    <row r="981" spans="1:53"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17"/>
    </row>
    <row r="982" spans="1:53"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17"/>
    </row>
    <row r="983" spans="1:53"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17"/>
    </row>
    <row r="984" spans="1:53"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17"/>
    </row>
    <row r="985" spans="1:53"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17"/>
    </row>
    <row r="986" spans="1:53"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17"/>
    </row>
    <row r="987" spans="1:53"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17"/>
    </row>
    <row r="988" spans="1:53"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17"/>
    </row>
    <row r="989" spans="1:53"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17"/>
    </row>
    <row r="990" spans="1:53"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17"/>
    </row>
    <row r="991" spans="1:53"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17"/>
    </row>
    <row r="992" spans="1:53"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17"/>
    </row>
    <row r="993" spans="1:53"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17"/>
    </row>
    <row r="994" spans="1:53"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17"/>
    </row>
    <row r="995" spans="1:53"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17"/>
    </row>
  </sheetData>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2025-08-06T06:40:13Z</dcterms:created>
  <dcterms:modified xsi:type="dcterms:W3CDTF">2025-08-09T05:31:18Z</dcterms:modified>
</cp:coreProperties>
</file>