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Science\EXCEL\Projects\"/>
    </mc:Choice>
  </mc:AlternateContent>
  <xr:revisionPtr revIDLastSave="0" documentId="13_ncr:1_{20B314E5-EE45-4CA0-9A39-D44E39F05979}" xr6:coauthVersionLast="47" xr6:coauthVersionMax="47" xr10:uidLastSave="{00000000-0000-0000-0000-000000000000}"/>
  <bookViews>
    <workbookView xWindow="-110" yWindow="-110" windowWidth="19420" windowHeight="11500" firstSheet="1" activeTab="1" xr2:uid="{E50078CC-69B6-4F6C-8337-49FCE260E3D9}"/>
  </bookViews>
  <sheets>
    <sheet name="Data_description" sheetId="4" r:id="rId1"/>
    <sheet name="Dashboard" sheetId="8" r:id="rId2"/>
    <sheet name="Inventory_data" sheetId="1" r:id="rId3"/>
    <sheet name="Order_data" sheetId="2" r:id="rId4"/>
    <sheet name="P1" sheetId="11" r:id="rId5"/>
    <sheet name="P2" sheetId="12" r:id="rId6"/>
    <sheet name="P3" sheetId="13" r:id="rId7"/>
    <sheet name="P4" sheetId="17" r:id="rId8"/>
    <sheet name="P5" sheetId="18" r:id="rId9"/>
    <sheet name="Supplier_data" sheetId="3" r:id="rId10"/>
    <sheet name="Inventory_data_new" sheetId="5" r:id="rId11"/>
    <sheet name="Order_data_new" sheetId="6" r:id="rId12"/>
  </sheets>
  <calcPr calcId="191029"/>
  <pivotCaches>
    <pivotCache cacheId="20" r:id="rId13"/>
    <pivotCache cacheId="34" r:id="rId14"/>
    <pivotCache cacheId="31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5" l="1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L6" i="8"/>
  <c r="G6" i="8"/>
  <c r="E6" i="8"/>
  <c r="B6" i="8"/>
  <c r="D17" i="6"/>
  <c r="D17" i="5"/>
  <c r="C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tc={C5F6555E-DC93-4E53-ACFA-C6A2139F4158}</author>
    <author>tc={23E48901-AF07-410E-A43C-1FE61BB9D335}</author>
    <author>tc={0AB5A368-BF19-49A4-A7E7-0D2DAB75EB57}</author>
    <author>tc={ECDDA450-5C82-4D18-9732-5507D2BFC6B7}</author>
  </authors>
  <commentList>
    <comment ref="E6" authorId="0" shapeId="0" xr:uid="{C5F6555E-DC93-4E53-ACFA-C6A2139F415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in red because we have used conditional formatting concept in here.</t>
      </text>
    </comment>
    <comment ref="E10" authorId="1" shapeId="0" xr:uid="{23E48901-AF07-410E-A43C-1FE61BB9D33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in red because we have used conditional formatting concept in here.</t>
      </text>
    </comment>
    <comment ref="E13" authorId="2" shapeId="0" xr:uid="{0AB5A368-BF19-49A4-A7E7-0D2DAB75EB5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in red because we have used conditional formatting concept in here.</t>
      </text>
    </comment>
    <comment ref="B17" authorId="3" shapeId="0" xr:uid="{ECDDA450-5C82-4D18-9732-5507D2BFC6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row uses the function sum which calculates the sum of quantity as well as price</t>
      </text>
    </comment>
  </commentList>
</comments>
</file>

<file path=xl/sharedStrings.xml><?xml version="1.0" encoding="utf-8"?>
<sst xmlns="http://schemas.openxmlformats.org/spreadsheetml/2006/main" count="279" uniqueCount="108">
  <si>
    <t>Product_ID</t>
  </si>
  <si>
    <t>Product_Name</t>
  </si>
  <si>
    <t>Quantity</t>
  </si>
  <si>
    <t>Price</t>
  </si>
  <si>
    <t>Reorder_Point</t>
  </si>
  <si>
    <t>Supplier</t>
  </si>
  <si>
    <t>Item A</t>
  </si>
  <si>
    <t>Supplier1</t>
  </si>
  <si>
    <t>Item B</t>
  </si>
  <si>
    <t>Supplier2</t>
  </si>
  <si>
    <t>Item C</t>
  </si>
  <si>
    <t>Item D</t>
  </si>
  <si>
    <t>Supplier3</t>
  </si>
  <si>
    <t>Item E</t>
  </si>
  <si>
    <t>Item F</t>
  </si>
  <si>
    <t>Item G</t>
  </si>
  <si>
    <t>Item H</t>
  </si>
  <si>
    <t>Item I</t>
  </si>
  <si>
    <t>Item J</t>
  </si>
  <si>
    <t>Item K</t>
  </si>
  <si>
    <t>Item L</t>
  </si>
  <si>
    <t>Item M</t>
  </si>
  <si>
    <t>Item N</t>
  </si>
  <si>
    <t>Item O</t>
  </si>
  <si>
    <t>Order_ID</t>
  </si>
  <si>
    <t>Customer_Name</t>
  </si>
  <si>
    <t>Order_Date</t>
  </si>
  <si>
    <t>Shipping_Date</t>
  </si>
  <si>
    <t>Delivery_Status</t>
  </si>
  <si>
    <t>Delivered</t>
  </si>
  <si>
    <t>In Transit</t>
  </si>
  <si>
    <t>Pending</t>
  </si>
  <si>
    <t>Supplier_ID</t>
  </si>
  <si>
    <t>Supplier_Name</t>
  </si>
  <si>
    <t>Contact_Person</t>
  </si>
  <si>
    <t>Phone_Number</t>
  </si>
  <si>
    <t>Email</t>
  </si>
  <si>
    <t>ABC Suppliers</t>
  </si>
  <si>
    <t>John Smith</t>
  </si>
  <si>
    <t>john@example.com</t>
  </si>
  <si>
    <t>XYZ Suppliers</t>
  </si>
  <si>
    <t>Sarah Johnson</t>
  </si>
  <si>
    <t>sarah@example.com</t>
  </si>
  <si>
    <t>QRS Suppliers</t>
  </si>
  <si>
    <t>Michael Brown</t>
  </si>
  <si>
    <t>michael@example.com</t>
  </si>
  <si>
    <t>Emma</t>
  </si>
  <si>
    <t>Jackson</t>
  </si>
  <si>
    <t>Harper</t>
  </si>
  <si>
    <t>Aiden</t>
  </si>
  <si>
    <t>Amelia</t>
  </si>
  <si>
    <t>Lucas</t>
  </si>
  <si>
    <t>Charlotte</t>
  </si>
  <si>
    <t>Mason</t>
  </si>
  <si>
    <t>Evelyn</t>
  </si>
  <si>
    <t>Oliver</t>
  </si>
  <si>
    <t>Abigail</t>
  </si>
  <si>
    <t>Liam</t>
  </si>
  <si>
    <t>Ava</t>
  </si>
  <si>
    <t>Noah</t>
  </si>
  <si>
    <t>Sophia</t>
  </si>
  <si>
    <t>Inventory_Data</t>
  </si>
  <si>
    <t>Dataset_Name</t>
  </si>
  <si>
    <t>This contains unique ID assigned to each product in the inventory.</t>
  </si>
  <si>
    <t>This stores the name of the product available in the inventory.</t>
  </si>
  <si>
    <t>It indicates the current stock level of the products available in the inventory.</t>
  </si>
  <si>
    <t>This column records the price or cost per unit of each product.</t>
  </si>
  <si>
    <t>This column records the number of products that should be restocked.</t>
  </si>
  <si>
    <t>Contains details about the vendor that is supplying the products.</t>
  </si>
  <si>
    <t>Order_Data</t>
  </si>
  <si>
    <t>Dataset Description</t>
  </si>
  <si>
    <t>This contains unique identifiers assigned to each order placed by a customer.</t>
  </si>
  <si>
    <t>Contains the name of the customers who placed the order.</t>
  </si>
  <si>
    <t>Unique id of the product that was ordered.</t>
  </si>
  <si>
    <t>Number of units or quantity of each product that was ordered by the customer.</t>
  </si>
  <si>
    <t>Contains the date when the customer ordered the product.</t>
  </si>
  <si>
    <t>Contains the date of the product when it was shipped from the facility.</t>
  </si>
  <si>
    <t>Provides information about the status of the delivery.</t>
  </si>
  <si>
    <t>Supplier_Data</t>
  </si>
  <si>
    <t>Contains unique identifiers assigned to each supplier in the dataset.</t>
  </si>
  <si>
    <t>Stores the name of the companies selling the products.</t>
  </si>
  <si>
    <t>Contains the name of the supplier representative.</t>
  </si>
  <si>
    <t>Contains the phone number of the supplier representative.</t>
  </si>
  <si>
    <t>Contains the email associated with the supplier or representative.</t>
  </si>
  <si>
    <t>Inventory Management and Order Fulfillment Automation</t>
  </si>
  <si>
    <t>Questions</t>
  </si>
  <si>
    <t>Q1. Calculate total value of inventory based on quantities and prices</t>
  </si>
  <si>
    <t>Q2. Highlight low stock items that need reordering.</t>
  </si>
  <si>
    <t>Total</t>
  </si>
  <si>
    <t>Q3. Use loops to automate calculations on the dataset.</t>
  </si>
  <si>
    <t>Q1. Implement conditional statements to validate input data.</t>
  </si>
  <si>
    <t>Invalid Data</t>
  </si>
  <si>
    <t>Validation_Status</t>
  </si>
  <si>
    <t>Valid</t>
  </si>
  <si>
    <t>order total</t>
  </si>
  <si>
    <t xml:space="preserve">Q2. Find order total </t>
  </si>
  <si>
    <t>Total Quantity in stock</t>
  </si>
  <si>
    <t xml:space="preserve">Total price earned </t>
  </si>
  <si>
    <t>Count of stock that needs restocking</t>
  </si>
  <si>
    <t>Row Labels</t>
  </si>
  <si>
    <t>Grand Total</t>
  </si>
  <si>
    <t>average reorder point</t>
  </si>
  <si>
    <t>Sum of Quantity</t>
  </si>
  <si>
    <t>Count of Customer_Name</t>
  </si>
  <si>
    <t>Count of Product_ID</t>
  </si>
  <si>
    <t>total amount earned</t>
  </si>
  <si>
    <t>Sum of total amount earned</t>
  </si>
  <si>
    <t>Count of Reorder_Point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</si>
</sst>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sz val="11"/>
      <color theme="2"/>
      <name val="Arial"/>
      <family val="2"/>
    </font>
    <font>
      <b/>
      <i/>
      <sz val="16"/>
      <color theme="2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0" fontId="0" fillId="3" borderId="1" xfId="0" applyFill="1" applyBorder="1"/>
    <xf numFmtId="0" fontId="0" fillId="2" borderId="1" xfId="0" applyFill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0" xfId="0" applyFill="1"/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6" borderId="1" xfId="0" applyFont="1" applyFill="1" applyBorder="1"/>
    <xf numFmtId="0" fontId="1" fillId="6" borderId="3" xfId="0" applyFont="1" applyFill="1" applyBorder="1"/>
    <xf numFmtId="0" fontId="0" fillId="0" borderId="0" xfId="0" applyBorder="1"/>
    <xf numFmtId="0" fontId="0" fillId="7" borderId="0" xfId="0" applyFill="1"/>
    <xf numFmtId="0" fontId="0" fillId="0" borderId="0" xfId="0" applyFill="1"/>
    <xf numFmtId="14" fontId="0" fillId="0" borderId="0" xfId="0" applyNumberFormat="1" applyFill="1"/>
    <xf numFmtId="0" fontId="0" fillId="8" borderId="0" xfId="0" applyFill="1"/>
    <xf numFmtId="14" fontId="0" fillId="8" borderId="0" xfId="0" applyNumberFormat="1" applyFill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7" borderId="0" xfId="0" applyFill="1" applyAlignment="1"/>
    <xf numFmtId="1" fontId="0" fillId="0" borderId="0" xfId="0" applyNumberFormat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</cellXfs>
  <cellStyles count="1">
    <cellStyle name="Normal" xfId="0" builtinId="0"/>
  </cellStyles>
  <dxfs count="26"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Arial"/>
        <family val="2"/>
        <scheme val="none"/>
      </font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Arial"/>
        <family val="2"/>
        <scheme val="none"/>
      </font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Arial"/>
        <family val="2"/>
        <scheme val="none"/>
      </font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9999"/>
        </patternFill>
      </fill>
    </dxf>
    <dxf>
      <numFmt numFmtId="19" formatCode="m/d/yyyy"/>
      <fill>
        <patternFill patternType="solid">
          <fgColor indexed="64"/>
          <bgColor rgb="FFFF9999"/>
        </patternFill>
      </fill>
    </dxf>
    <dxf>
      <numFmt numFmtId="19" formatCode="m/d/yyyy"/>
      <fill>
        <patternFill patternType="solid">
          <fgColor indexed="64"/>
          <bgColor rgb="FFFF9999"/>
        </patternFill>
      </fill>
    </dxf>
    <dxf>
      <fill>
        <patternFill patternType="solid">
          <fgColor indexed="64"/>
          <bgColor rgb="FFFF9999"/>
        </patternFill>
      </fill>
    </dxf>
    <dxf>
      <fill>
        <patternFill patternType="solid">
          <fgColor indexed="64"/>
          <bgColor rgb="FFFF9999"/>
        </patternFill>
      </fill>
    </dxf>
    <dxf>
      <fill>
        <patternFill patternType="solid">
          <fgColor indexed="64"/>
          <bgColor rgb="FFFF9999"/>
        </patternFill>
      </fill>
    </dxf>
    <dxf>
      <fill>
        <patternFill patternType="solid">
          <fgColor indexed="64"/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fgColor indexed="64"/>
          <bgColor rgb="FFFF9999"/>
        </patternFill>
      </fill>
    </dxf>
    <dxf>
      <numFmt numFmtId="19" formatCode="m/d/yyyy"/>
    </dxf>
    <dxf>
      <numFmt numFmtId="19" formatCode="m/d/yyyy"/>
    </dxf>
  </dxfs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[inventory_Management.xlsx]P1!PivotTable3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+mn-lt"/>
                <a:cs typeface="Arial" panose="020B0604020202020204" pitchFamily="34" charset="0"/>
              </a:rPr>
              <a:t>Total</a:t>
            </a:r>
            <a:r>
              <a:rPr lang="en-US" sz="1000" b="1" baseline="0">
                <a:solidFill>
                  <a:srgbClr val="002060"/>
                </a:solidFill>
                <a:latin typeface="+mn-lt"/>
                <a:cs typeface="Arial" panose="020B0604020202020204" pitchFamily="34" charset="0"/>
              </a:rPr>
              <a:t> Quantity of a product ordered by a Customer</a:t>
            </a:r>
            <a:r>
              <a:rPr lang="en-US" sz="1000" b="1">
                <a:solidFill>
                  <a:srgbClr val="002060"/>
                </a:solidFill>
                <a:latin typeface="+mn-lt"/>
                <a:cs typeface="Arial" panose="020B0604020202020204" pitchFamily="34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'P1'!$A$4:$A$19</c:f>
              <c:strCache>
                <c:ptCount val="15"/>
                <c:pt idx="0">
                  <c:v>Oliver</c:v>
                </c:pt>
                <c:pt idx="1">
                  <c:v>Emma</c:v>
                </c:pt>
                <c:pt idx="2">
                  <c:v>Noah</c:v>
                </c:pt>
                <c:pt idx="3">
                  <c:v>Charlotte</c:v>
                </c:pt>
                <c:pt idx="4">
                  <c:v>Ava</c:v>
                </c:pt>
                <c:pt idx="5">
                  <c:v>Amelia</c:v>
                </c:pt>
                <c:pt idx="6">
                  <c:v>Harper</c:v>
                </c:pt>
                <c:pt idx="7">
                  <c:v>Abigail</c:v>
                </c:pt>
                <c:pt idx="8">
                  <c:v>Jackson</c:v>
                </c:pt>
                <c:pt idx="9">
                  <c:v>Evelyn</c:v>
                </c:pt>
                <c:pt idx="10">
                  <c:v>Lucas</c:v>
                </c:pt>
                <c:pt idx="11">
                  <c:v>Liam</c:v>
                </c:pt>
                <c:pt idx="12">
                  <c:v>Aiden</c:v>
                </c:pt>
                <c:pt idx="13">
                  <c:v>Sophia</c:v>
                </c:pt>
                <c:pt idx="14">
                  <c:v>Mason</c:v>
                </c:pt>
              </c:strCache>
            </c:strRef>
          </c:cat>
          <c:val>
            <c:numRef>
              <c:f>'P1'!$B$4:$B$19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15</c:v>
                </c:pt>
                <c:pt idx="13">
                  <c:v>15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3-42CE-86D0-937FBBCAFC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100287"/>
        <c:axId val="176089247"/>
      </c:barChart>
      <c:catAx>
        <c:axId val="176100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9247"/>
        <c:crosses val="autoZero"/>
        <c:auto val="1"/>
        <c:lblAlgn val="ctr"/>
        <c:lblOffset val="100"/>
        <c:noMultiLvlLbl val="0"/>
      </c:catAx>
      <c:valAx>
        <c:axId val="17608924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/>
                  <a:t>No.</a:t>
                </a:r>
                <a:r>
                  <a:rPr lang="en-US" sz="800" b="1" baseline="0"/>
                  <a:t> of Quantity</a:t>
                </a:r>
                <a:endParaRPr lang="en-US" sz="800" b="1"/>
              </a:p>
            </c:rich>
          </c:tx>
          <c:layout>
            <c:manualLayout>
              <c:xMode val="edge"/>
              <c:yMode val="edge"/>
              <c:x val="1.5748031496062992E-2"/>
              <c:y val="0.2516064802244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610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[inventory_Management.xlsx]P5!PivotTable10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'P5'!$A$4:$A$7</c:f>
              <c:strCache>
                <c:ptCount val="3"/>
                <c:pt idx="0">
                  <c:v>Supplier1</c:v>
                </c:pt>
                <c:pt idx="1">
                  <c:v>Supplier2</c:v>
                </c:pt>
                <c:pt idx="2">
                  <c:v>Supplier3</c:v>
                </c:pt>
              </c:strCache>
            </c:strRef>
          </c:cat>
          <c:val>
            <c:numRef>
              <c:f>'P5'!$B$4:$B$7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4-4BA2-A1D4-159A4ABD04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5815919"/>
        <c:axId val="275815439"/>
      </c:barChart>
      <c:catAx>
        <c:axId val="27581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15439"/>
        <c:crosses val="autoZero"/>
        <c:auto val="1"/>
        <c:lblAlgn val="ctr"/>
        <c:lblOffset val="100"/>
        <c:noMultiLvlLbl val="0"/>
      </c:catAx>
      <c:valAx>
        <c:axId val="275815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581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[inventory_Management.xlsx]P2!PivotTable4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</a:rPr>
              <a:t>Status</a:t>
            </a:r>
            <a:r>
              <a:rPr lang="en-US" sz="1000" b="1" baseline="0">
                <a:solidFill>
                  <a:srgbClr val="002060"/>
                </a:solidFill>
              </a:rPr>
              <a:t> of product </a:t>
            </a:r>
            <a:endParaRPr lang="en-US" sz="1000" b="1">
              <a:solidFill>
                <a:srgbClr val="002060"/>
              </a:solidFill>
            </a:endParaRPr>
          </a:p>
        </c:rich>
      </c:tx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44380919245559419"/>
              <c:y val="0.151933206625033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3631569309650236E-2"/>
              <c:y val="-1.77767218752828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132539827870349"/>
                  <c:h val="0.17545977011494254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C-4593-8FCC-96BA5D662F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C-4593-8FCC-96BA5D662F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C-4593-8FCC-96BA5D662FF7}"/>
              </c:ext>
            </c:extLst>
          </c:dPt>
          <c:dLbls>
            <c:dLbl>
              <c:idx val="1"/>
              <c:layout>
                <c:manualLayout>
                  <c:x val="3.3631569309650236E-2"/>
                  <c:y val="-1.77767218752828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132539827870349"/>
                      <c:h val="0.1754597701149425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73C-4593-8FCC-96BA5D662F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'P2'!$A$4:$A$7</c:f>
              <c:strCache>
                <c:ptCount val="3"/>
                <c:pt idx="0">
                  <c:v>Delivered</c:v>
                </c:pt>
                <c:pt idx="1">
                  <c:v>In Transit</c:v>
                </c:pt>
                <c:pt idx="2">
                  <c:v>Pending</c:v>
                </c:pt>
              </c:strCache>
            </c:strRef>
          </c:cat>
          <c:val>
            <c:numRef>
              <c:f>'P2'!$B$4:$B$7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3C-4593-8FCC-96BA5D662F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[inventory_Management.xlsx]P3!PivotTable5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</a:rPr>
              <a:t>Count</a:t>
            </a:r>
            <a:r>
              <a:rPr lang="en-US" sz="1000" b="1" baseline="0">
                <a:solidFill>
                  <a:srgbClr val="002060"/>
                </a:solidFill>
              </a:rPr>
              <a:t> of Products according to supplier</a:t>
            </a:r>
            <a:endParaRPr lang="en-US" sz="1000" b="1">
              <a:solidFill>
                <a:srgbClr val="002060"/>
              </a:solidFill>
            </a:endParaRPr>
          </a:p>
        </c:rich>
      </c:tx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20-4522-B0A1-CFBA1A4094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20-4522-B0A1-CFBA1A4094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20-4522-B0A1-CFBA1A4094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'P3'!$A$4:$A$7</c:f>
              <c:strCache>
                <c:ptCount val="3"/>
                <c:pt idx="0">
                  <c:v>Supplier1</c:v>
                </c:pt>
                <c:pt idx="1">
                  <c:v>Supplier2</c:v>
                </c:pt>
                <c:pt idx="2">
                  <c:v>Supplier3</c:v>
                </c:pt>
              </c:strCache>
            </c:strRef>
          </c:cat>
          <c:val>
            <c:numRef>
              <c:f>'P3'!$B$4:$B$7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0-4522-B0A1-CFBA1A4094B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[inventory_Management.xlsx]P4!PivotTable9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</a:rPr>
              <a:t>Total</a:t>
            </a:r>
            <a:r>
              <a:rPr lang="en-US" sz="1000" b="1" baseline="0">
                <a:solidFill>
                  <a:srgbClr val="002060"/>
                </a:solidFill>
              </a:rPr>
              <a:t> Amount earned</a:t>
            </a:r>
            <a:endParaRPr lang="en-US" sz="10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7055555555555453E-2"/>
              <c:y val="5.32753718285214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1961111111111111"/>
              <c:y val="-1.61690726159230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4111111111111114E-2"/>
                  <c:h val="0.2175233304170312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1961111111111111"/>
              <c:y val="-1.61690726159230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4111111111111114E-2"/>
                  <c:h val="0.2175233304170312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7055555555555453E-2"/>
              <c:y val="5.32753718285214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1961111111111111"/>
              <c:y val="-1.61690726159230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9880133303947833E-2"/>
              <c:y val="-0.1388542578011081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227895654264591"/>
                  <c:h val="0.2175233304170312"/>
                </c:manualLayout>
              </c15:layout>
            </c:ext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7055555555555453E-2"/>
              <c:y val="5.32753718285214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'P4'!$B$3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-0.11961111111111111"/>
                  <c:y val="-1.6169072615923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E9-48D9-8EA7-8410A3143E21}"/>
                </c:ext>
              </c:extLst>
            </c:dLbl>
            <c:dLbl>
              <c:idx val="10"/>
              <c:layout>
                <c:manualLayout>
                  <c:x val="-1.9880133303947833E-2"/>
                  <c:y val="-0.1388542578011081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27895654264591"/>
                      <c:h val="0.21752333041703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3E9-48D9-8EA7-8410A3143E21}"/>
                </c:ext>
              </c:extLst>
            </c:dLbl>
            <c:dLbl>
              <c:idx val="11"/>
              <c:layout>
                <c:manualLayout>
                  <c:x val="-3.7055555555555453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E9-48D9-8EA7-8410A3143E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'P4'!$A$4:$A$19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'P4'!$B$4:$B$19</c:f>
              <c:numCache>
                <c:formatCode>0</c:formatCode>
                <c:ptCount val="15"/>
                <c:pt idx="0">
                  <c:v>500</c:v>
                </c:pt>
                <c:pt idx="1">
                  <c:v>450</c:v>
                </c:pt>
                <c:pt idx="2">
                  <c:v>170</c:v>
                </c:pt>
                <c:pt idx="3">
                  <c:v>480</c:v>
                </c:pt>
                <c:pt idx="4">
                  <c:v>277.5</c:v>
                </c:pt>
                <c:pt idx="5">
                  <c:v>368.75</c:v>
                </c:pt>
                <c:pt idx="6">
                  <c:v>555</c:v>
                </c:pt>
                <c:pt idx="7">
                  <c:v>700</c:v>
                </c:pt>
                <c:pt idx="8">
                  <c:v>75</c:v>
                </c:pt>
                <c:pt idx="9">
                  <c:v>742.5</c:v>
                </c:pt>
                <c:pt idx="10">
                  <c:v>253</c:v>
                </c:pt>
                <c:pt idx="11">
                  <c:v>175.5</c:v>
                </c:pt>
                <c:pt idx="12">
                  <c:v>530</c:v>
                </c:pt>
                <c:pt idx="13">
                  <c:v>528</c:v>
                </c:pt>
                <c:pt idx="14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E9-48D9-8EA7-8410A3143E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091647"/>
        <c:axId val="176108447"/>
      </c:lineChart>
      <c:catAx>
        <c:axId val="176091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08447"/>
        <c:crosses val="autoZero"/>
        <c:auto val="1"/>
        <c:lblAlgn val="ctr"/>
        <c:lblOffset val="100"/>
        <c:noMultiLvlLbl val="0"/>
      </c:catAx>
      <c:valAx>
        <c:axId val="176108447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7609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[inventory_Management.xlsx]P5!PivotTable10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</a:rPr>
              <a:t>Count</a:t>
            </a:r>
            <a:r>
              <a:rPr lang="en-US" sz="1000" b="1" baseline="0">
                <a:solidFill>
                  <a:srgbClr val="002060"/>
                </a:solidFill>
              </a:rPr>
              <a:t> of products reordered as per supplier</a:t>
            </a:r>
            <a:endParaRPr lang="en-US" sz="10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'P5'!$A$4:$A$7</c:f>
              <c:strCache>
                <c:ptCount val="3"/>
                <c:pt idx="0">
                  <c:v>Supplier1</c:v>
                </c:pt>
                <c:pt idx="1">
                  <c:v>Supplier2</c:v>
                </c:pt>
                <c:pt idx="2">
                  <c:v>Supplier3</c:v>
                </c:pt>
              </c:strCache>
            </c:strRef>
          </c:cat>
          <c:val>
            <c:numRef>
              <c:f>'P5'!$B$4:$B$7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0-4DA2-ACE8-9A01CE78B3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5815919"/>
        <c:axId val="275815439"/>
      </c:barChart>
      <c:catAx>
        <c:axId val="27581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15439"/>
        <c:crosses val="autoZero"/>
        <c:auto val="1"/>
        <c:lblAlgn val="ctr"/>
        <c:lblOffset val="100"/>
        <c:noMultiLvlLbl val="0"/>
      </c:catAx>
      <c:valAx>
        <c:axId val="275815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581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[inventory_Management.xlsx]P1!PivotTable3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'P1'!$A$4:$A$19</c:f>
              <c:strCache>
                <c:ptCount val="15"/>
                <c:pt idx="0">
                  <c:v>Oliver</c:v>
                </c:pt>
                <c:pt idx="1">
                  <c:v>Emma</c:v>
                </c:pt>
                <c:pt idx="2">
                  <c:v>Noah</c:v>
                </c:pt>
                <c:pt idx="3">
                  <c:v>Charlotte</c:v>
                </c:pt>
                <c:pt idx="4">
                  <c:v>Ava</c:v>
                </c:pt>
                <c:pt idx="5">
                  <c:v>Amelia</c:v>
                </c:pt>
                <c:pt idx="6">
                  <c:v>Harper</c:v>
                </c:pt>
                <c:pt idx="7">
                  <c:v>Abigail</c:v>
                </c:pt>
                <c:pt idx="8">
                  <c:v>Jackson</c:v>
                </c:pt>
                <c:pt idx="9">
                  <c:v>Evelyn</c:v>
                </c:pt>
                <c:pt idx="10">
                  <c:v>Lucas</c:v>
                </c:pt>
                <c:pt idx="11">
                  <c:v>Liam</c:v>
                </c:pt>
                <c:pt idx="12">
                  <c:v>Aiden</c:v>
                </c:pt>
                <c:pt idx="13">
                  <c:v>Sophia</c:v>
                </c:pt>
                <c:pt idx="14">
                  <c:v>Mason</c:v>
                </c:pt>
              </c:strCache>
            </c:strRef>
          </c:cat>
          <c:val>
            <c:numRef>
              <c:f>'P1'!$B$4:$B$19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15</c:v>
                </c:pt>
                <c:pt idx="13">
                  <c:v>15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6-4AA3-8FF6-741A231206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100287"/>
        <c:axId val="176089247"/>
      </c:barChart>
      <c:catAx>
        <c:axId val="1761002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9247"/>
        <c:crosses val="autoZero"/>
        <c:auto val="1"/>
        <c:lblAlgn val="ctr"/>
        <c:lblOffset val="100"/>
        <c:noMultiLvlLbl val="0"/>
      </c:catAx>
      <c:valAx>
        <c:axId val="176089247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610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[inventory_Management.xlsx]P2!PivotTable4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'P2'!$A$4:$A$7</c:f>
              <c:strCache>
                <c:ptCount val="3"/>
                <c:pt idx="0">
                  <c:v>Delivered</c:v>
                </c:pt>
                <c:pt idx="1">
                  <c:v>In Transit</c:v>
                </c:pt>
                <c:pt idx="2">
                  <c:v>Pending</c:v>
                </c:pt>
              </c:strCache>
            </c:strRef>
          </c:cat>
          <c:val>
            <c:numRef>
              <c:f>'P2'!$B$4:$B$7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E-4EA8-98C5-EF6AA47474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[inventory_Management.xlsx]P3!PivotTable5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'P3'!$A$4:$A$7</c:f>
              <c:strCache>
                <c:ptCount val="3"/>
                <c:pt idx="0">
                  <c:v>Supplier1</c:v>
                </c:pt>
                <c:pt idx="1">
                  <c:v>Supplier2</c:v>
                </c:pt>
                <c:pt idx="2">
                  <c:v>Supplier3</c:v>
                </c:pt>
              </c:strCache>
            </c:strRef>
          </c:cat>
          <c:val>
            <c:numRef>
              <c:f>'P3'!$B$4:$B$7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8-43E5-8697-8CE5ED7AC23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[inventory_Management.xlsx]P4!PivotTable9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7055555555555453E-2"/>
              <c:y val="5.32753718285214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1961111111111111"/>
              <c:y val="-1.61690726159230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4111111111111114E-2"/>
                  <c:h val="0.2175233304170312"/>
                </c:manualLayout>
              </c15:layout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'P4'!$B$3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-0.11961111111111111"/>
                  <c:y val="-1.6169072615923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92-4AB7-BD44-B2263E6A4431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4111111111111114E-2"/>
                      <c:h val="0.21752333041703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A992-4AB7-BD44-B2263E6A4431}"/>
                </c:ext>
              </c:extLst>
            </c:dLbl>
            <c:dLbl>
              <c:idx val="11"/>
              <c:layout>
                <c:manualLayout>
                  <c:x val="-3.7055555555555453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92-4AB7-BD44-B2263E6A44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'P4'!$A$4:$A$19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'P4'!$B$4:$B$19</c:f>
              <c:numCache>
                <c:formatCode>0</c:formatCode>
                <c:ptCount val="15"/>
                <c:pt idx="0">
                  <c:v>500</c:v>
                </c:pt>
                <c:pt idx="1">
                  <c:v>450</c:v>
                </c:pt>
                <c:pt idx="2">
                  <c:v>170</c:v>
                </c:pt>
                <c:pt idx="3">
                  <c:v>480</c:v>
                </c:pt>
                <c:pt idx="4">
                  <c:v>277.5</c:v>
                </c:pt>
                <c:pt idx="5">
                  <c:v>368.75</c:v>
                </c:pt>
                <c:pt idx="6">
                  <c:v>555</c:v>
                </c:pt>
                <c:pt idx="7">
                  <c:v>700</c:v>
                </c:pt>
                <c:pt idx="8">
                  <c:v>75</c:v>
                </c:pt>
                <c:pt idx="9">
                  <c:v>742.5</c:v>
                </c:pt>
                <c:pt idx="10">
                  <c:v>253</c:v>
                </c:pt>
                <c:pt idx="11">
                  <c:v>175.5</c:v>
                </c:pt>
                <c:pt idx="12">
                  <c:v>530</c:v>
                </c:pt>
                <c:pt idx="13">
                  <c:v>528</c:v>
                </c:pt>
                <c:pt idx="14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2-4AB7-BD44-B2263E6A44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091647"/>
        <c:axId val="176108447"/>
      </c:lineChart>
      <c:catAx>
        <c:axId val="176091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08447"/>
        <c:crosses val="autoZero"/>
        <c:auto val="1"/>
        <c:lblAlgn val="ctr"/>
        <c:lblOffset val="100"/>
        <c:noMultiLvlLbl val="0"/>
      </c:catAx>
      <c:valAx>
        <c:axId val="176108447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7609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4</xdr:col>
      <xdr:colOff>1136650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9FD4A-0F7C-40EA-B63E-AEFAB4B97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6</xdr:row>
      <xdr:rowOff>171451</xdr:rowOff>
    </xdr:from>
    <xdr:to>
      <xdr:col>9</xdr:col>
      <xdr:colOff>222250</xdr:colOff>
      <xdr:row>19</xdr:row>
      <xdr:rowOff>69851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CB37FA-2E9A-4058-A77E-663AEAA38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393700</xdr:colOff>
      <xdr:row>6</xdr:row>
      <xdr:rowOff>165101</xdr:rowOff>
    </xdr:from>
    <xdr:to>
      <xdr:col>13</xdr:col>
      <xdr:colOff>57150</xdr:colOff>
      <xdr:row>19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1158A1-4C21-4EB7-AC3A-9A8F659AD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127000</xdr:colOff>
      <xdr:row>20</xdr:row>
      <xdr:rowOff>0</xdr:rowOff>
    </xdr:from>
    <xdr:to>
      <xdr:col>13</xdr:col>
      <xdr:colOff>38100</xdr:colOff>
      <xdr:row>35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97B67B-FFAA-4595-BA04-02AB49C64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6350</xdr:colOff>
      <xdr:row>20</xdr:row>
      <xdr:rowOff>6350</xdr:rowOff>
    </xdr:from>
    <xdr:to>
      <xdr:col>4</xdr:col>
      <xdr:colOff>1136650</xdr:colOff>
      <xdr:row>35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871687-C2D3-4921-858D-47DA400DB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3</xdr:row>
      <xdr:rowOff>117475</xdr:rowOff>
    </xdr:from>
    <xdr:to>
      <xdr:col>11</xdr:col>
      <xdr:colOff>114300</xdr:colOff>
      <xdr:row>19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3CA9D6-F447-FC1F-AE16-AB05397FF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3</xdr:row>
      <xdr:rowOff>98425</xdr:rowOff>
    </xdr:from>
    <xdr:to>
      <xdr:col>7</xdr:col>
      <xdr:colOff>393700</xdr:colOff>
      <xdr:row>16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44DE8A-2E5F-1BAC-D09B-9D46DFC07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3</xdr:row>
      <xdr:rowOff>130175</xdr:rowOff>
    </xdr:from>
    <xdr:to>
      <xdr:col>6</xdr:col>
      <xdr:colOff>590550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8D2B8-4E44-6A5A-A255-46DA0C137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3</xdr:row>
      <xdr:rowOff>117475</xdr:rowOff>
    </xdr:from>
    <xdr:to>
      <xdr:col>8</xdr:col>
      <xdr:colOff>590550</xdr:colOff>
      <xdr:row>19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CEB346-4B7F-5554-6734-A4BE0AF3D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92075</xdr:colOff>
      <xdr:row>3</xdr:row>
      <xdr:rowOff>123825</xdr:rowOff>
    </xdr:from>
    <xdr:to>
      <xdr:col>5</xdr:col>
      <xdr:colOff>577850</xdr:colOff>
      <xdr:row>14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F338F9-610B-6DFF-EC48-1ED9C81CF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avya Agarwal" id="{16679ACB-9A14-40FD-BEE3-F29D6E6E41ED}" userId="f47502f528e40248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65.926036921293" createdVersion="8" refreshedVersion="8" minRefreshableVersion="3" recordCount="15" xr:uid="{104E64E2-56E8-4366-BF2D-0D1F80FE2F90}">
  <cacheSource type="worksheet">
    <worksheetSource name="Table3"/>
  </cacheSource>
  <cacheFields count="7">
    <cacheField name="Order_ID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Customer_Name" numFmtId="0">
      <sharedItems count="15">
        <s v="Emma"/>
        <s v="Jackson"/>
        <s v="Harper"/>
        <s v="Aiden"/>
        <s v="Amelia"/>
        <s v="Lucas"/>
        <s v="Charlotte"/>
        <s v="Mason"/>
        <s v="Evelyn"/>
        <s v="Oliver"/>
        <s v="Abigail"/>
        <s v="Liam"/>
        <s v="Ava"/>
        <s v="Noah"/>
        <s v="Sophia"/>
      </sharedItems>
    </cacheField>
    <cacheField name="Product_ID" numFmtId="0">
      <sharedItems containsSemiMixedTypes="0" containsString="0" containsNumber="1" containsInteger="1" minValue="1" maxValue="12" count="10">
        <n v="1"/>
        <n v="3"/>
        <n v="2"/>
        <n v="4"/>
        <n v="5"/>
        <n v="6"/>
        <n v="7"/>
        <n v="9"/>
        <n v="8"/>
        <n v="12"/>
      </sharedItems>
    </cacheField>
    <cacheField name="Quantity" numFmtId="0">
      <sharedItems containsSemiMixedTypes="0" containsString="0" containsNumber="1" containsInteger="1" minValue="3" maxValue="18"/>
    </cacheField>
    <cacheField name="Order_Date" numFmtId="14">
      <sharedItems containsSemiMixedTypes="0" containsNonDate="0" containsDate="1" containsString="0" minDate="2022-01-15T00:00:00" maxDate="2022-12-23T00:00:00" count="15">
        <d v="2022-01-15T00:00:00"/>
        <d v="2022-02-20T00:00:00"/>
        <d v="2022-03-10T00:00:00"/>
        <d v="2022-04-05T00:00:00"/>
        <d v="2022-05-12T00:00:00"/>
        <d v="2022-06-18T00:00:00"/>
        <d v="2022-07-25T00:00:00"/>
        <d v="2022-08-30T00:00:00"/>
        <d v="2022-09-12T00:00:00"/>
        <d v="2022-10-20T00:00:00"/>
        <d v="2022-11-05T00:00:00"/>
        <d v="2022-12-10T00:00:00"/>
        <d v="2022-12-15T00:00:00"/>
        <d v="2022-12-18T00:00:00"/>
        <d v="2022-12-22T00:00:00"/>
      </sharedItems>
    </cacheField>
    <cacheField name="Shipping_Date" numFmtId="14">
      <sharedItems containsNonDate="0" containsDate="1" containsString="0" containsBlank="1" minDate="2022-01-16T00:00:00" maxDate="2022-03-12T00:00:00"/>
    </cacheField>
    <cacheField name="Delivery_Status" numFmtId="0">
      <sharedItems count="3">
        <s v="Delivered"/>
        <s v="In Transit"/>
        <s v="Pend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65.935533333337" createdVersion="8" refreshedVersion="8" minRefreshableVersion="3" recordCount="15" xr:uid="{8419C237-D156-4FE7-B8EC-C4559D0420EC}">
  <cacheSource type="worksheet">
    <worksheetSource name="Table1"/>
  </cacheSource>
  <cacheFields count="6">
    <cacheField name="Product_ID" numFmtId="0">
      <sharedItems containsSemiMixedTypes="0" containsString="0" containsNumber="1" containsInteger="1" minValue="1" maxValue="15"/>
    </cacheField>
    <cacheField name="Product_Name" numFmtId="0">
      <sharedItems count="15">
        <s v="Item A"/>
        <s v="Item B"/>
        <s v="Item C"/>
        <s v="Item D"/>
        <s v="Item E"/>
        <s v="Item F"/>
        <s v="Item G"/>
        <s v="Item H"/>
        <s v="Item I"/>
        <s v="Item J"/>
        <s v="Item K"/>
        <s v="Item L"/>
        <s v="Item M"/>
        <s v="Item N"/>
        <s v="Item O"/>
      </sharedItems>
    </cacheField>
    <cacheField name="Quantity" numFmtId="0">
      <sharedItems containsSemiMixedTypes="0" containsString="0" containsNumber="1" containsInteger="1" minValue="10" maxValue="60" count="14">
        <n v="50"/>
        <n v="30"/>
        <n v="20"/>
        <n v="40"/>
        <n v="15"/>
        <n v="25"/>
        <n v="60"/>
        <n v="35"/>
        <n v="10"/>
        <n v="45"/>
        <n v="22"/>
        <n v="18"/>
        <n v="33"/>
        <n v="28"/>
      </sharedItems>
    </cacheField>
    <cacheField name="Price" numFmtId="0">
      <sharedItems containsSemiMixedTypes="0" containsString="0" containsNumber="1" minValue="7.5" maxValue="20" count="15">
        <n v="10"/>
        <n v="15"/>
        <n v="8.5"/>
        <n v="12"/>
        <n v="18.5"/>
        <n v="14.75"/>
        <n v="9.25"/>
        <n v="20"/>
        <n v="7.5"/>
        <n v="16.5"/>
        <n v="11.5"/>
        <n v="9.75"/>
        <n v="13.25"/>
        <n v="16"/>
        <n v="17.5"/>
      </sharedItems>
    </cacheField>
    <cacheField name="Reorder_Point" numFmtId="0">
      <sharedItems containsSemiMixedTypes="0" containsString="0" containsNumber="1" containsInteger="1" minValue="5" maxValue="30"/>
    </cacheField>
    <cacheField name="Supplier" numFmtId="0">
      <sharedItems count="3">
        <s v="Supplier1"/>
        <s v="Supplier2"/>
        <s v="Supplier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65.94424733796" createdVersion="8" refreshedVersion="8" minRefreshableVersion="3" recordCount="15" xr:uid="{33234817-9508-41C7-ACD0-A5FB2E09751A}">
  <cacheSource type="worksheet">
    <worksheetSource name="Table13"/>
  </cacheSource>
  <cacheFields count="7">
    <cacheField name="Product_ID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Product_Name" numFmtId="0">
      <sharedItems/>
    </cacheField>
    <cacheField name="Quantity" numFmtId="0">
      <sharedItems containsSemiMixedTypes="0" containsString="0" containsNumber="1" containsInteger="1" minValue="10" maxValue="60"/>
    </cacheField>
    <cacheField name="Price" numFmtId="0">
      <sharedItems containsSemiMixedTypes="0" containsString="0" containsNumber="1" minValue="7.5" maxValue="20"/>
    </cacheField>
    <cacheField name="Reorder_Point" numFmtId="0">
      <sharedItems containsSemiMixedTypes="0" containsString="0" containsNumber="1" containsInteger="1" minValue="5" maxValue="30"/>
    </cacheField>
    <cacheField name="Supplier" numFmtId="0">
      <sharedItems/>
    </cacheField>
    <cacheField name="total amount earned" numFmtId="0">
      <sharedItems containsSemiMixedTypes="0" containsString="0" containsNumber="1" minValue="75" maxValue="74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n v="5"/>
    <x v="0"/>
    <d v="2022-01-16T00:00:00"/>
    <x v="0"/>
  </r>
  <r>
    <x v="1"/>
    <x v="1"/>
    <x v="1"/>
    <n v="10"/>
    <x v="1"/>
    <d v="2022-02-21T00:00:00"/>
    <x v="0"/>
  </r>
  <r>
    <x v="2"/>
    <x v="2"/>
    <x v="2"/>
    <n v="8"/>
    <x v="2"/>
    <d v="2022-03-11T00:00:00"/>
    <x v="1"/>
  </r>
  <r>
    <x v="3"/>
    <x v="3"/>
    <x v="3"/>
    <n v="15"/>
    <x v="3"/>
    <m/>
    <x v="2"/>
  </r>
  <r>
    <x v="4"/>
    <x v="4"/>
    <x v="0"/>
    <n v="7"/>
    <x v="4"/>
    <m/>
    <x v="2"/>
  </r>
  <r>
    <x v="5"/>
    <x v="5"/>
    <x v="4"/>
    <n v="12"/>
    <x v="5"/>
    <m/>
    <x v="2"/>
  </r>
  <r>
    <x v="6"/>
    <x v="6"/>
    <x v="1"/>
    <n v="6"/>
    <x v="6"/>
    <m/>
    <x v="2"/>
  </r>
  <r>
    <x v="7"/>
    <x v="7"/>
    <x v="5"/>
    <n v="18"/>
    <x v="7"/>
    <m/>
    <x v="2"/>
  </r>
  <r>
    <x v="8"/>
    <x v="8"/>
    <x v="6"/>
    <n v="10"/>
    <x v="8"/>
    <m/>
    <x v="2"/>
  </r>
  <r>
    <x v="9"/>
    <x v="9"/>
    <x v="2"/>
    <n v="3"/>
    <x v="9"/>
    <m/>
    <x v="2"/>
  </r>
  <r>
    <x v="10"/>
    <x v="10"/>
    <x v="4"/>
    <n v="9"/>
    <x v="10"/>
    <m/>
    <x v="2"/>
  </r>
  <r>
    <x v="11"/>
    <x v="11"/>
    <x v="7"/>
    <n v="12"/>
    <x v="11"/>
    <m/>
    <x v="2"/>
  </r>
  <r>
    <x v="12"/>
    <x v="12"/>
    <x v="8"/>
    <n v="7"/>
    <x v="12"/>
    <m/>
    <x v="2"/>
  </r>
  <r>
    <x v="13"/>
    <x v="13"/>
    <x v="9"/>
    <n v="5"/>
    <x v="13"/>
    <m/>
    <x v="2"/>
  </r>
  <r>
    <x v="14"/>
    <x v="14"/>
    <x v="1"/>
    <n v="15"/>
    <x v="14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x v="0"/>
    <x v="0"/>
    <x v="0"/>
    <n v="20"/>
    <x v="0"/>
  </r>
  <r>
    <n v="2"/>
    <x v="1"/>
    <x v="1"/>
    <x v="1"/>
    <n v="10"/>
    <x v="1"/>
  </r>
  <r>
    <n v="3"/>
    <x v="2"/>
    <x v="2"/>
    <x v="2"/>
    <n v="15"/>
    <x v="0"/>
  </r>
  <r>
    <n v="4"/>
    <x v="3"/>
    <x v="3"/>
    <x v="3"/>
    <n v="25"/>
    <x v="2"/>
  </r>
  <r>
    <n v="5"/>
    <x v="4"/>
    <x v="4"/>
    <x v="4"/>
    <n v="5"/>
    <x v="1"/>
  </r>
  <r>
    <n v="6"/>
    <x v="5"/>
    <x v="5"/>
    <x v="5"/>
    <n v="10"/>
    <x v="2"/>
  </r>
  <r>
    <n v="7"/>
    <x v="6"/>
    <x v="6"/>
    <x v="6"/>
    <n v="30"/>
    <x v="0"/>
  </r>
  <r>
    <n v="8"/>
    <x v="7"/>
    <x v="7"/>
    <x v="7"/>
    <n v="15"/>
    <x v="1"/>
  </r>
  <r>
    <n v="9"/>
    <x v="8"/>
    <x v="8"/>
    <x v="8"/>
    <n v="5"/>
    <x v="2"/>
  </r>
  <r>
    <n v="10"/>
    <x v="9"/>
    <x v="9"/>
    <x v="9"/>
    <n v="25"/>
    <x v="0"/>
  </r>
  <r>
    <n v="11"/>
    <x v="10"/>
    <x v="10"/>
    <x v="10"/>
    <n v="10"/>
    <x v="1"/>
  </r>
  <r>
    <n v="12"/>
    <x v="11"/>
    <x v="11"/>
    <x v="11"/>
    <n v="8"/>
    <x v="0"/>
  </r>
  <r>
    <n v="13"/>
    <x v="12"/>
    <x v="3"/>
    <x v="12"/>
    <n v="20"/>
    <x v="2"/>
  </r>
  <r>
    <n v="14"/>
    <x v="13"/>
    <x v="12"/>
    <x v="13"/>
    <n v="15"/>
    <x v="1"/>
  </r>
  <r>
    <n v="15"/>
    <x v="14"/>
    <x v="13"/>
    <x v="14"/>
    <n v="1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s v="Item A"/>
    <n v="50"/>
    <n v="10"/>
    <n v="20"/>
    <s v="Supplier1"/>
    <n v="500"/>
  </r>
  <r>
    <x v="1"/>
    <s v="Item B"/>
    <n v="30"/>
    <n v="15"/>
    <n v="10"/>
    <s v="Supplier2"/>
    <n v="450"/>
  </r>
  <r>
    <x v="2"/>
    <s v="Item C"/>
    <n v="20"/>
    <n v="8.5"/>
    <n v="15"/>
    <s v="Supplier1"/>
    <n v="170"/>
  </r>
  <r>
    <x v="3"/>
    <s v="Item D"/>
    <n v="40"/>
    <n v="12"/>
    <n v="25"/>
    <s v="Supplier3"/>
    <n v="480"/>
  </r>
  <r>
    <x v="4"/>
    <s v="Item E"/>
    <n v="15"/>
    <n v="18.5"/>
    <n v="5"/>
    <s v="Supplier2"/>
    <n v="277.5"/>
  </r>
  <r>
    <x v="5"/>
    <s v="Item F"/>
    <n v="25"/>
    <n v="14.75"/>
    <n v="10"/>
    <s v="Supplier3"/>
    <n v="368.75"/>
  </r>
  <r>
    <x v="6"/>
    <s v="Item G"/>
    <n v="60"/>
    <n v="9.25"/>
    <n v="30"/>
    <s v="Supplier1"/>
    <n v="555"/>
  </r>
  <r>
    <x v="7"/>
    <s v="Item H"/>
    <n v="35"/>
    <n v="20"/>
    <n v="15"/>
    <s v="Supplier2"/>
    <n v="700"/>
  </r>
  <r>
    <x v="8"/>
    <s v="Item I"/>
    <n v="10"/>
    <n v="7.5"/>
    <n v="5"/>
    <s v="Supplier3"/>
    <n v="75"/>
  </r>
  <r>
    <x v="9"/>
    <s v="Item J"/>
    <n v="45"/>
    <n v="16.5"/>
    <n v="25"/>
    <s v="Supplier1"/>
    <n v="742.5"/>
  </r>
  <r>
    <x v="10"/>
    <s v="Item K"/>
    <n v="22"/>
    <n v="11.5"/>
    <n v="10"/>
    <s v="Supplier2"/>
    <n v="253"/>
  </r>
  <r>
    <x v="11"/>
    <s v="Item L"/>
    <n v="18"/>
    <n v="9.75"/>
    <n v="8"/>
    <s v="Supplier1"/>
    <n v="175.5"/>
  </r>
  <r>
    <x v="12"/>
    <s v="Item M"/>
    <n v="40"/>
    <n v="13.25"/>
    <n v="20"/>
    <s v="Supplier3"/>
    <n v="530"/>
  </r>
  <r>
    <x v="13"/>
    <s v="Item N"/>
    <n v="33"/>
    <n v="16"/>
    <n v="15"/>
    <s v="Supplier2"/>
    <n v="528"/>
  </r>
  <r>
    <x v="14"/>
    <s v="Item O"/>
    <n v="28"/>
    <n v="17.5"/>
    <n v="12"/>
    <s v="Supplier1"/>
    <n v="4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62673-AFD0-4037-81A2-D5A3CD38EBFF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0">
  <location ref="A3:B19" firstHeaderRow="1" firstDataRow="1" firstDataCol="1"/>
  <pivotFields count="7">
    <pivotField showAll="0"/>
    <pivotField axis="axisRow" showAll="0" sortType="ascending">
      <items count="16">
        <item x="10"/>
        <item x="3"/>
        <item x="4"/>
        <item x="12"/>
        <item x="6"/>
        <item x="0"/>
        <item x="8"/>
        <item x="2"/>
        <item x="1"/>
        <item x="11"/>
        <item x="5"/>
        <item x="7"/>
        <item x="13"/>
        <item x="9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14" showAll="0"/>
    <pivotField showAll="0"/>
    <pivotField showAll="0"/>
  </pivotFields>
  <rowFields count="1">
    <field x="1"/>
  </rowFields>
  <rowItems count="16">
    <i>
      <x v="13"/>
    </i>
    <i>
      <x v="5"/>
    </i>
    <i>
      <x v="12"/>
    </i>
    <i>
      <x v="4"/>
    </i>
    <i>
      <x v="3"/>
    </i>
    <i>
      <x v="2"/>
    </i>
    <i>
      <x v="7"/>
    </i>
    <i>
      <x/>
    </i>
    <i>
      <x v="8"/>
    </i>
    <i>
      <x v="6"/>
    </i>
    <i>
      <x v="10"/>
    </i>
    <i>
      <x v="9"/>
    </i>
    <i>
      <x v="1"/>
    </i>
    <i>
      <x v="14"/>
    </i>
    <i>
      <x v="11"/>
    </i>
    <i t="grand">
      <x/>
    </i>
  </rowItems>
  <colItems count="1">
    <i/>
  </colItems>
  <dataFields count="1">
    <dataField name="Sum of Quantity" fld="3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5C32F-FB2E-403F-B0EE-50E6AD8E4398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4">
  <location ref="A3:B7" firstHeaderRow="1" firstDataRow="1" firstDataCol="1"/>
  <pivotFields count="7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showAll="0">
      <items count="11">
        <item x="0"/>
        <item x="2"/>
        <item x="1"/>
        <item x="3"/>
        <item x="4"/>
        <item x="5"/>
        <item x="6"/>
        <item x="8"/>
        <item x="7"/>
        <item x="9"/>
        <item t="default"/>
      </items>
    </pivotField>
    <pivotField showAll="0"/>
    <pivotField numFmtId="14"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_Name" fld="1" subtotal="count" baseField="0" baseItem="0"/>
  </dataFields>
  <chartFormats count="5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1BE21-2A0E-4944-8FCC-D0C3FC10A9DF}" name="PivotTable5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3:B7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duct_ID" fld="0" subtotal="count" baseField="5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5926F-9905-4A73-9BB9-F26021EA7A83}" name="PivotTable9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8">
  <location ref="A3:B19" firstHeaderRow="1" firstDataRow="1" firstDataCol="1"/>
  <pivotFields count="7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total amount earned" fld="6" baseField="0" baseItem="0" numFmtId="1"/>
  </dataField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1BD24-773A-41B7-A97D-7943FBCF7835}" name="PivotTable10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>
  <location ref="A3:B7" firstHeaderRow="1" firstDataRow="1" firstDataCol="1"/>
  <pivotFields count="6">
    <pivotField showAll="0"/>
    <pivotField showAll="0"/>
    <pivotField showAll="0">
      <items count="15">
        <item x="8"/>
        <item x="4"/>
        <item x="11"/>
        <item x="2"/>
        <item x="10"/>
        <item x="5"/>
        <item x="13"/>
        <item x="1"/>
        <item x="12"/>
        <item x="7"/>
        <item x="3"/>
        <item x="9"/>
        <item x="0"/>
        <item x="6"/>
        <item t="default"/>
      </items>
    </pivotField>
    <pivotField showAll="0">
      <items count="16">
        <item x="8"/>
        <item x="2"/>
        <item x="6"/>
        <item x="11"/>
        <item x="0"/>
        <item x="10"/>
        <item x="3"/>
        <item x="12"/>
        <item x="5"/>
        <item x="1"/>
        <item x="13"/>
        <item x="9"/>
        <item x="14"/>
        <item x="4"/>
        <item x="7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order_Point" fld="4" subtotal="count" baseField="5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0EDB4A-77B4-4A55-A7F4-1AE4146B8FC6}" name="Table1" displayName="Table1" ref="A1:F16" totalsRowShown="0">
  <autoFilter ref="A1:F16" xr:uid="{EF0EDB4A-77B4-4A55-A7F4-1AE4146B8FC6}"/>
  <tableColumns count="6">
    <tableColumn id="1" xr3:uid="{9E0E377C-4836-4A2D-86B8-E873887C9219}" name="Product_ID"/>
    <tableColumn id="2" xr3:uid="{65513935-F871-4CB0-8932-334749F3991D}" name="Product_Name"/>
    <tableColumn id="3" xr3:uid="{813E2B8A-FCC3-4469-BC07-A8091A6B9426}" name="Quantity"/>
    <tableColumn id="4" xr3:uid="{B2396868-C490-42A5-9F88-62951FE18119}" name="Price"/>
    <tableColumn id="5" xr3:uid="{811AD179-4112-4073-B2FA-5FCCE3DF34E6}" name="Reorder_Point"/>
    <tableColumn id="6" xr3:uid="{7FD79D7C-CB60-48F5-A9A2-071F8BEDB6DB}" name="Supplier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80FA56-ADD3-4B0C-B9D0-485666535934}" name="Table3" displayName="Table3" ref="A1:G16" totalsRowShown="0">
  <autoFilter ref="A1:G16" xr:uid="{6580FA56-ADD3-4B0C-B9D0-485666535934}"/>
  <tableColumns count="7">
    <tableColumn id="1" xr3:uid="{620C7608-5D70-4295-815C-2E4C5566D4A7}" name="Order_ID"/>
    <tableColumn id="2" xr3:uid="{55B82787-1892-443B-B369-AA20CAFCF1CB}" name="Customer_Name"/>
    <tableColumn id="3" xr3:uid="{35F7C828-EFAF-4401-8366-B667DA011E48}" name="Product_ID"/>
    <tableColumn id="4" xr3:uid="{4D5CEA60-0B3A-4153-97E3-734FE4AA0460}" name="Quantity"/>
    <tableColumn id="5" xr3:uid="{7C297991-A648-4CA5-9650-1E1F45E9D288}" name="Order_Date" dataDxfId="25"/>
    <tableColumn id="6" xr3:uid="{CB1F8F65-F4BA-42F1-88CF-2BF9E45F059F}" name="Shipping_Date" dataDxfId="24"/>
    <tableColumn id="7" xr3:uid="{61D5F747-0380-466A-8509-1625A50524A9}" name="Delivery_Statu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2CD00D2-2AA3-4470-9A39-11E2E141C07F}" name="Table6" displayName="Table6" ref="A1:E4" totalsRowShown="0">
  <autoFilter ref="A1:E4" xr:uid="{72CD00D2-2AA3-4470-9A39-11E2E141C07F}"/>
  <tableColumns count="5">
    <tableColumn id="1" xr3:uid="{E2704BF5-E7E0-4FF4-B7C5-5A626FED9C06}" name="Supplier_ID"/>
    <tableColumn id="2" xr3:uid="{917ECB22-D9DC-483F-BBE6-BA2A1366E628}" name="Supplier_Name"/>
    <tableColumn id="3" xr3:uid="{3C2B32C4-CA7D-476D-85ED-CCE628CADEE2}" name="Contact_Person"/>
    <tableColumn id="4" xr3:uid="{62F71720-57CD-498A-A822-2FA356472A93}" name="Phone_Number"/>
    <tableColumn id="5" xr3:uid="{60D3F593-F239-44B3-83D8-BB269BC20769}" name="Email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229268-F2DF-45B6-91DE-3E9200731FD7}" name="Table13" displayName="Table13" ref="A1:G17" totalsRowCount="1">
  <autoFilter ref="A1:G16" xr:uid="{AC229268-F2DF-45B6-91DE-3E9200731FD7}"/>
  <tableColumns count="7">
    <tableColumn id="1" xr3:uid="{575B6ABF-98A2-4E51-AC6E-7D341026F1D4}" name="Product_ID"/>
    <tableColumn id="2" xr3:uid="{22FFD4AA-D10A-4F44-9B54-909CE1540253}" name="Product_Name" totalsRowLabel="Total" totalsRowDxfId="5"/>
    <tableColumn id="3" xr3:uid="{52465583-9082-496C-9CA2-5D23B96FFC94}" name="Quantity" totalsRowFunction="custom" totalsRowDxfId="4">
      <totalsRowFormula>SUM(Table13[Quantity])</totalsRowFormula>
    </tableColumn>
    <tableColumn id="4" xr3:uid="{DA7178A9-AC09-4CD1-BCF3-3E936AF8FB18}" name="Price" totalsRowFunction="custom" totalsRowDxfId="3">
      <totalsRowFormula>SUM(Table13[Price])</totalsRowFormula>
    </tableColumn>
    <tableColumn id="5" xr3:uid="{6F240415-C9E2-475F-8CCF-C35E2A7AA478}" name="Reorder_Point" totalsRowDxfId="2"/>
    <tableColumn id="6" xr3:uid="{2543587D-9E32-4B7C-841C-840A94D8D826}" name="Supplier" totalsRowDxfId="1"/>
    <tableColumn id="9" xr3:uid="{4D67C67D-312D-4323-9F70-83D4F1240622}" name="total amount earned" totalsRowFunction="sum" dataDxfId="0">
      <calculatedColumnFormula>Table13[[#This Row],[Quantity]]*Table13[[#This Row],[Price]]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DDF20A-2E80-4120-80E5-CB3F48101B3A}" name="Table35" displayName="Table35" ref="A1:H17" totalsRowCount="1" totalsRowDxfId="23">
  <autoFilter ref="A1:H16" xr:uid="{62DDF20A-2E80-4120-80E5-CB3F48101B3A}"/>
  <tableColumns count="8">
    <tableColumn id="1" xr3:uid="{36EA767A-F98C-4935-80BC-270AABC62FA6}" name="Order_ID" dataDxfId="22" totalsRowDxfId="13"/>
    <tableColumn id="2" xr3:uid="{17B8F02C-A21C-433C-BD95-EF031328E9BC}" name="Customer_Name" dataDxfId="21" totalsRowDxfId="12"/>
    <tableColumn id="3" xr3:uid="{EA60BBB0-D35F-4BDC-96CE-6EEC7181181B}" name="Product_ID" totalsRowLabel="order total" dataDxfId="20" totalsRowDxfId="11"/>
    <tableColumn id="4" xr3:uid="{8A9C8535-3BFA-4397-87D8-DA647B756A03}" name="Quantity" totalsRowFunction="custom" dataDxfId="19" totalsRowDxfId="10">
      <totalsRowFormula>SUM(Table35[Quantity])</totalsRowFormula>
    </tableColumn>
    <tableColumn id="5" xr3:uid="{61E371BA-316E-4F2E-9454-566B82E1E2E3}" name="Order_Date" dataDxfId="18" totalsRowDxfId="9"/>
    <tableColumn id="6" xr3:uid="{AE24149A-88A6-408F-BF77-668F32A0A5E3}" name="Shipping_Date" dataDxfId="17" totalsRowDxfId="8"/>
    <tableColumn id="7" xr3:uid="{9028D4BC-2614-4266-937C-659C6461D3A7}" name="Delivery_Status" dataDxfId="16" totalsRowDxfId="7"/>
    <tableColumn id="11" xr3:uid="{C3DFD1F1-D586-4FED-A30A-19D86CDA528F}" name="Validation_Status" dataDxfId="15" totalsRowDxfId="6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6" dT="2025-04-18T15:49:16.31" personId="{16679ACB-9A14-40FD-BEE3-F29D6E6E41ED}" id="{C5F6555E-DC93-4E53-ACFA-C6A2139F4158}">
    <text>This is in red because we have used conditional formatting concept in here.</text>
  </threadedComment>
  <threadedComment ref="E10" dT="2025-04-18T15:49:48.31" personId="{16679ACB-9A14-40FD-BEE3-F29D6E6E41ED}" id="{23E48901-AF07-410E-A43C-1FE61BB9D335}">
    <text>This is in red because we have used conditional formatting concept in here.</text>
  </threadedComment>
  <threadedComment ref="E13" dT="2025-04-18T15:50:17.54" personId="{16679ACB-9A14-40FD-BEE3-F29D6E6E41ED}" id="{0AB5A368-BF19-49A4-A7E7-0D2DAB75EB57}">
    <text>This is in red because we have used conditional formatting concept in here.</text>
  </threadedComment>
  <threadedComment ref="B17" dT="2025-04-18T15:50:59.83" personId="{16679ACB-9A14-40FD-BEE3-F29D6E6E41ED}" id="{ECDDA450-5C82-4D18-9732-5507D2BFC6B7}">
    <text>This row uses the function sum which calculates the sum of quantity as well as price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@example.com" TargetMode="External"/><Relationship Id="rId2" Type="http://schemas.openxmlformats.org/officeDocument/2006/relationships/hyperlink" Target="mailto:sarah@example.com" TargetMode="External"/><Relationship Id="rId1" Type="http://schemas.openxmlformats.org/officeDocument/2006/relationships/hyperlink" Target="mailto:john@example.com" TargetMode="External"/><Relationship Id="rId4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BE4BC-F4A2-4E18-A707-484CD481761F}">
  <sheetPr codeName="Sheet1"/>
  <dimension ref="A1:N30"/>
  <sheetViews>
    <sheetView workbookViewId="0">
      <selection sqref="A1:N3"/>
    </sheetView>
  </sheetViews>
  <sheetFormatPr defaultRowHeight="14" x14ac:dyDescent="0.3"/>
  <cols>
    <col min="2" max="2" width="16.1640625" customWidth="1"/>
    <col min="3" max="3" width="17.6640625" customWidth="1"/>
    <col min="5" max="5" width="13.33203125" customWidth="1"/>
    <col min="6" max="6" width="17.1640625" customWidth="1"/>
    <col min="7" max="7" width="6.5" customWidth="1"/>
    <col min="14" max="14" width="13.4140625" customWidth="1"/>
  </cols>
  <sheetData>
    <row r="1" spans="1:14" ht="14" customHeight="1" x14ac:dyDescent="0.3">
      <c r="A1" s="10" t="s">
        <v>84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4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ht="14" customHeight="1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5" spans="1:14" x14ac:dyDescent="0.3">
      <c r="B5" s="9" t="s">
        <v>61</v>
      </c>
      <c r="C5" s="9"/>
      <c r="D5" s="9"/>
      <c r="E5" s="9"/>
      <c r="F5" s="9"/>
      <c r="G5" s="9"/>
      <c r="I5" s="9" t="s">
        <v>85</v>
      </c>
      <c r="J5" s="9"/>
      <c r="K5" s="9"/>
      <c r="L5" s="9"/>
      <c r="M5" s="9"/>
      <c r="N5" s="9"/>
    </row>
    <row r="6" spans="1:14" x14ac:dyDescent="0.3">
      <c r="B6" s="2" t="s">
        <v>62</v>
      </c>
      <c r="C6" s="12" t="s">
        <v>70</v>
      </c>
      <c r="D6" s="12"/>
      <c r="E6" s="12"/>
      <c r="F6" s="12"/>
      <c r="G6" s="12"/>
      <c r="I6" s="8" t="s">
        <v>86</v>
      </c>
      <c r="J6" s="8"/>
      <c r="K6" s="8"/>
      <c r="L6" s="8"/>
      <c r="M6" s="8"/>
      <c r="N6" s="8"/>
    </row>
    <row r="7" spans="1:14" x14ac:dyDescent="0.3">
      <c r="B7" s="3" t="s">
        <v>0</v>
      </c>
      <c r="C7" s="8" t="s">
        <v>63</v>
      </c>
      <c r="D7" s="8"/>
      <c r="E7" s="8"/>
      <c r="F7" s="8"/>
      <c r="G7" s="8"/>
      <c r="I7" s="8" t="s">
        <v>87</v>
      </c>
      <c r="J7" s="8"/>
      <c r="K7" s="8"/>
      <c r="L7" s="8"/>
      <c r="M7" s="8"/>
      <c r="N7" s="8"/>
    </row>
    <row r="8" spans="1:14" x14ac:dyDescent="0.3">
      <c r="B8" s="3" t="s">
        <v>1</v>
      </c>
      <c r="C8" s="8" t="s">
        <v>64</v>
      </c>
      <c r="D8" s="8"/>
      <c r="E8" s="8"/>
      <c r="F8" s="8"/>
      <c r="G8" s="8"/>
      <c r="I8" s="8" t="s">
        <v>89</v>
      </c>
      <c r="J8" s="8"/>
      <c r="K8" s="8"/>
      <c r="L8" s="8"/>
      <c r="M8" s="8"/>
      <c r="N8" s="8"/>
    </row>
    <row r="9" spans="1:14" x14ac:dyDescent="0.3">
      <c r="B9" s="3" t="s">
        <v>2</v>
      </c>
      <c r="C9" s="8" t="s">
        <v>65</v>
      </c>
      <c r="D9" s="8"/>
      <c r="E9" s="8"/>
      <c r="F9" s="8"/>
      <c r="G9" s="8"/>
    </row>
    <row r="10" spans="1:14" x14ac:dyDescent="0.3">
      <c r="B10" s="3" t="s">
        <v>3</v>
      </c>
      <c r="C10" s="13" t="s">
        <v>66</v>
      </c>
      <c r="D10" s="14"/>
      <c r="E10" s="14"/>
      <c r="F10" s="14"/>
      <c r="G10" s="15"/>
    </row>
    <row r="11" spans="1:14" x14ac:dyDescent="0.3">
      <c r="B11" s="3" t="s">
        <v>4</v>
      </c>
      <c r="C11" s="4" t="s">
        <v>67</v>
      </c>
      <c r="D11" s="5"/>
      <c r="E11" s="5"/>
      <c r="F11" s="5"/>
      <c r="G11" s="6"/>
    </row>
    <row r="12" spans="1:14" x14ac:dyDescent="0.3">
      <c r="B12" s="3" t="s">
        <v>5</v>
      </c>
      <c r="C12" s="13" t="s">
        <v>68</v>
      </c>
      <c r="D12" s="14"/>
      <c r="E12" s="14"/>
      <c r="F12" s="14"/>
      <c r="G12" s="15"/>
    </row>
    <row r="14" spans="1:14" x14ac:dyDescent="0.3">
      <c r="B14" s="9" t="s">
        <v>69</v>
      </c>
      <c r="C14" s="9"/>
      <c r="D14" s="9"/>
      <c r="E14" s="9"/>
      <c r="F14" s="9"/>
      <c r="G14" s="9"/>
      <c r="I14" s="9" t="s">
        <v>85</v>
      </c>
      <c r="J14" s="9"/>
      <c r="K14" s="9"/>
      <c r="L14" s="9"/>
      <c r="M14" s="9"/>
      <c r="N14" s="9"/>
    </row>
    <row r="15" spans="1:14" x14ac:dyDescent="0.3">
      <c r="B15" s="7" t="s">
        <v>62</v>
      </c>
      <c r="C15" s="12" t="s">
        <v>70</v>
      </c>
      <c r="D15" s="12"/>
      <c r="E15" s="12"/>
      <c r="F15" s="12"/>
      <c r="G15" s="12"/>
      <c r="I15" s="8" t="s">
        <v>90</v>
      </c>
      <c r="J15" s="8"/>
      <c r="K15" s="8"/>
      <c r="L15" s="8"/>
      <c r="M15" s="8"/>
      <c r="N15" s="8"/>
    </row>
    <row r="16" spans="1:14" x14ac:dyDescent="0.3">
      <c r="B16" s="3" t="s">
        <v>24</v>
      </c>
      <c r="C16" s="8" t="s">
        <v>71</v>
      </c>
      <c r="D16" s="8"/>
      <c r="E16" s="8"/>
      <c r="F16" s="8"/>
      <c r="G16" s="8"/>
      <c r="I16" s="13" t="s">
        <v>95</v>
      </c>
      <c r="J16" s="14"/>
      <c r="K16" s="14"/>
      <c r="L16" s="14"/>
      <c r="M16" s="14"/>
      <c r="N16" s="15"/>
    </row>
    <row r="17" spans="2:7" x14ac:dyDescent="0.3">
      <c r="B17" s="3" t="s">
        <v>25</v>
      </c>
      <c r="C17" s="8" t="s">
        <v>72</v>
      </c>
      <c r="D17" s="8"/>
      <c r="E17" s="8"/>
      <c r="F17" s="8"/>
      <c r="G17" s="8"/>
    </row>
    <row r="18" spans="2:7" x14ac:dyDescent="0.3">
      <c r="B18" s="3" t="s">
        <v>0</v>
      </c>
      <c r="C18" s="13" t="s">
        <v>73</v>
      </c>
      <c r="D18" s="14"/>
      <c r="E18" s="14"/>
      <c r="F18" s="14"/>
      <c r="G18" s="15"/>
    </row>
    <row r="19" spans="2:7" x14ac:dyDescent="0.3">
      <c r="B19" s="3" t="s">
        <v>2</v>
      </c>
      <c r="C19" s="8" t="s">
        <v>74</v>
      </c>
      <c r="D19" s="8"/>
      <c r="E19" s="8"/>
      <c r="F19" s="8"/>
      <c r="G19" s="8"/>
    </row>
    <row r="20" spans="2:7" x14ac:dyDescent="0.3">
      <c r="B20" s="3" t="s">
        <v>26</v>
      </c>
      <c r="C20" s="8" t="s">
        <v>75</v>
      </c>
      <c r="D20" s="8"/>
      <c r="E20" s="8"/>
      <c r="F20" s="8"/>
      <c r="G20" s="8"/>
    </row>
    <row r="21" spans="2:7" x14ac:dyDescent="0.3">
      <c r="B21" s="3" t="s">
        <v>27</v>
      </c>
      <c r="C21" s="8" t="s">
        <v>76</v>
      </c>
      <c r="D21" s="8"/>
      <c r="E21" s="8"/>
      <c r="F21" s="8"/>
      <c r="G21" s="8"/>
    </row>
    <row r="22" spans="2:7" x14ac:dyDescent="0.3">
      <c r="B22" s="3" t="s">
        <v>28</v>
      </c>
      <c r="C22" s="8" t="s">
        <v>77</v>
      </c>
      <c r="D22" s="8"/>
      <c r="E22" s="8"/>
      <c r="F22" s="8"/>
      <c r="G22" s="8"/>
    </row>
    <row r="24" spans="2:7" x14ac:dyDescent="0.3">
      <c r="B24" s="9" t="s">
        <v>78</v>
      </c>
      <c r="C24" s="9"/>
      <c r="D24" s="9"/>
      <c r="E24" s="9"/>
      <c r="F24" s="9"/>
      <c r="G24" s="9"/>
    </row>
    <row r="25" spans="2:7" x14ac:dyDescent="0.3">
      <c r="B25" s="7" t="s">
        <v>62</v>
      </c>
      <c r="C25" s="12" t="s">
        <v>70</v>
      </c>
      <c r="D25" s="12"/>
      <c r="E25" s="12"/>
      <c r="F25" s="12"/>
      <c r="G25" s="12"/>
    </row>
    <row r="26" spans="2:7" x14ac:dyDescent="0.3">
      <c r="B26" s="3" t="s">
        <v>32</v>
      </c>
      <c r="C26" s="8" t="s">
        <v>79</v>
      </c>
      <c r="D26" s="8"/>
      <c r="E26" s="8"/>
      <c r="F26" s="8"/>
      <c r="G26" s="8"/>
    </row>
    <row r="27" spans="2:7" x14ac:dyDescent="0.3">
      <c r="B27" s="3" t="s">
        <v>33</v>
      </c>
      <c r="C27" s="8" t="s">
        <v>80</v>
      </c>
      <c r="D27" s="8"/>
      <c r="E27" s="8"/>
      <c r="F27" s="8"/>
      <c r="G27" s="8"/>
    </row>
    <row r="28" spans="2:7" x14ac:dyDescent="0.3">
      <c r="B28" s="3" t="s">
        <v>34</v>
      </c>
      <c r="C28" s="8" t="s">
        <v>81</v>
      </c>
      <c r="D28" s="8"/>
      <c r="E28" s="8"/>
      <c r="F28" s="8"/>
      <c r="G28" s="8"/>
    </row>
    <row r="29" spans="2:7" x14ac:dyDescent="0.3">
      <c r="B29" s="3" t="s">
        <v>35</v>
      </c>
      <c r="C29" s="8" t="s">
        <v>82</v>
      </c>
      <c r="D29" s="8"/>
      <c r="E29" s="8"/>
      <c r="F29" s="8"/>
      <c r="G29" s="8"/>
    </row>
    <row r="30" spans="2:7" x14ac:dyDescent="0.3">
      <c r="B30" s="3" t="s">
        <v>36</v>
      </c>
      <c r="C30" s="8" t="s">
        <v>83</v>
      </c>
      <c r="D30" s="8"/>
      <c r="E30" s="8"/>
      <c r="F30" s="8"/>
      <c r="G30" s="8"/>
    </row>
  </sheetData>
  <mergeCells count="31">
    <mergeCell ref="I8:N8"/>
    <mergeCell ref="I14:N14"/>
    <mergeCell ref="I15:N15"/>
    <mergeCell ref="I16:N16"/>
    <mergeCell ref="B5:G5"/>
    <mergeCell ref="C6:G6"/>
    <mergeCell ref="C7:G7"/>
    <mergeCell ref="C8:G8"/>
    <mergeCell ref="C9:G9"/>
    <mergeCell ref="C22:G22"/>
    <mergeCell ref="C10:G10"/>
    <mergeCell ref="C12:G12"/>
    <mergeCell ref="B14:G14"/>
    <mergeCell ref="C15:G15"/>
    <mergeCell ref="C16:G16"/>
    <mergeCell ref="C30:G30"/>
    <mergeCell ref="I5:N5"/>
    <mergeCell ref="A1:N3"/>
    <mergeCell ref="I6:N6"/>
    <mergeCell ref="I7:N7"/>
    <mergeCell ref="B24:G24"/>
    <mergeCell ref="C25:G25"/>
    <mergeCell ref="C26:G26"/>
    <mergeCell ref="C27:G27"/>
    <mergeCell ref="C28:G28"/>
    <mergeCell ref="C29:G29"/>
    <mergeCell ref="C17:G17"/>
    <mergeCell ref="C18:G18"/>
    <mergeCell ref="C19:G19"/>
    <mergeCell ref="C20:G20"/>
    <mergeCell ref="C21:G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D2FDA-0A99-408E-9AAA-6522268DDAF3}">
  <sheetPr codeName="Sheet5"/>
  <dimension ref="A1:E4"/>
  <sheetViews>
    <sheetView workbookViewId="0">
      <selection activeCell="E10" sqref="E10"/>
    </sheetView>
  </sheetViews>
  <sheetFormatPr defaultRowHeight="14" x14ac:dyDescent="0.3"/>
  <cols>
    <col min="1" max="1" width="11.9140625" customWidth="1"/>
    <col min="2" max="2" width="14.9140625" customWidth="1"/>
    <col min="3" max="3" width="16.6640625" bestFit="1" customWidth="1"/>
    <col min="4" max="4" width="15.08203125" customWidth="1"/>
    <col min="5" max="5" width="20.33203125" bestFit="1" customWidth="1"/>
  </cols>
  <sheetData>
    <row r="1" spans="1:5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3">
      <c r="A2" t="s">
        <v>7</v>
      </c>
      <c r="B2" t="s">
        <v>37</v>
      </c>
      <c r="C2" t="s">
        <v>38</v>
      </c>
      <c r="D2">
        <v>1234567890</v>
      </c>
      <c r="E2" t="s">
        <v>39</v>
      </c>
    </row>
    <row r="3" spans="1:5" x14ac:dyDescent="0.3">
      <c r="A3" t="s">
        <v>9</v>
      </c>
      <c r="B3" t="s">
        <v>40</v>
      </c>
      <c r="C3" t="s">
        <v>41</v>
      </c>
      <c r="D3">
        <v>9876543210</v>
      </c>
      <c r="E3" t="s">
        <v>42</v>
      </c>
    </row>
    <row r="4" spans="1:5" x14ac:dyDescent="0.3">
      <c r="A4" t="s">
        <v>12</v>
      </c>
      <c r="B4" t="s">
        <v>43</v>
      </c>
      <c r="C4" t="s">
        <v>44</v>
      </c>
      <c r="D4">
        <v>4567891230</v>
      </c>
      <c r="E4" t="s">
        <v>45</v>
      </c>
    </row>
  </sheetData>
  <hyperlinks>
    <hyperlink ref="E2" r:id="rId1" display="mailto:john@example.com" xr:uid="{16EC2E6D-3431-45E9-AE20-92350BD13E44}"/>
    <hyperlink ref="E3" r:id="rId2" display="mailto:sarah@example.com" xr:uid="{11CF7BB6-BA24-4E34-A115-A7D215168544}"/>
    <hyperlink ref="E4" r:id="rId3" display="mailto:michael@example.com" xr:uid="{4CBFF742-9E38-48B9-A4C0-F556A5D9C8F3}"/>
  </hyperlinks>
  <pageMargins left="0.7" right="0.7" top="0.75" bottom="0.75" header="0.3" footer="0.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16D7-90AD-41F7-8E05-62DD84A6F378}">
  <sheetPr codeName="Sheet3"/>
  <dimension ref="A1:G17"/>
  <sheetViews>
    <sheetView workbookViewId="0">
      <selection activeCell="E6" sqref="E6"/>
    </sheetView>
  </sheetViews>
  <sheetFormatPr defaultRowHeight="14" x14ac:dyDescent="0.3"/>
  <cols>
    <col min="1" max="1" width="12.83203125" customWidth="1"/>
    <col min="2" max="2" width="20.08203125" customWidth="1"/>
    <col min="3" max="3" width="13.83203125" customWidth="1"/>
    <col min="5" max="5" width="16.5" customWidth="1"/>
    <col min="6" max="6" width="13.33203125" customWidth="1"/>
    <col min="7" max="7" width="19.9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105</v>
      </c>
    </row>
    <row r="2" spans="1:7" x14ac:dyDescent="0.3">
      <c r="A2">
        <v>1</v>
      </c>
      <c r="B2" t="s">
        <v>6</v>
      </c>
      <c r="C2">
        <v>50</v>
      </c>
      <c r="D2">
        <v>10</v>
      </c>
      <c r="E2">
        <v>20</v>
      </c>
      <c r="F2" t="s">
        <v>7</v>
      </c>
      <c r="G2">
        <f>Table13[[#This Row],[Quantity]]*Table13[[#This Row],[Price]]</f>
        <v>500</v>
      </c>
    </row>
    <row r="3" spans="1:7" x14ac:dyDescent="0.3">
      <c r="A3">
        <v>2</v>
      </c>
      <c r="B3" t="s">
        <v>8</v>
      </c>
      <c r="C3">
        <v>30</v>
      </c>
      <c r="D3">
        <v>15</v>
      </c>
      <c r="E3">
        <v>10</v>
      </c>
      <c r="F3" t="s">
        <v>9</v>
      </c>
      <c r="G3">
        <f>Table13[[#This Row],[Quantity]]*Table13[[#This Row],[Price]]</f>
        <v>450</v>
      </c>
    </row>
    <row r="4" spans="1:7" x14ac:dyDescent="0.3">
      <c r="A4">
        <v>3</v>
      </c>
      <c r="B4" t="s">
        <v>10</v>
      </c>
      <c r="C4">
        <v>20</v>
      </c>
      <c r="D4">
        <v>8.5</v>
      </c>
      <c r="E4">
        <v>15</v>
      </c>
      <c r="F4" t="s">
        <v>7</v>
      </c>
      <c r="G4">
        <f>Table13[[#This Row],[Quantity]]*Table13[[#This Row],[Price]]</f>
        <v>170</v>
      </c>
    </row>
    <row r="5" spans="1:7" x14ac:dyDescent="0.3">
      <c r="A5">
        <v>4</v>
      </c>
      <c r="B5" t="s">
        <v>11</v>
      </c>
      <c r="C5">
        <v>40</v>
      </c>
      <c r="D5">
        <v>12</v>
      </c>
      <c r="E5">
        <v>25</v>
      </c>
      <c r="F5" t="s">
        <v>12</v>
      </c>
      <c r="G5">
        <f>Table13[[#This Row],[Quantity]]*Table13[[#This Row],[Price]]</f>
        <v>480</v>
      </c>
    </row>
    <row r="6" spans="1:7" x14ac:dyDescent="0.3">
      <c r="A6">
        <v>5</v>
      </c>
      <c r="B6" t="s">
        <v>13</v>
      </c>
      <c r="C6">
        <v>15</v>
      </c>
      <c r="D6">
        <v>18.5</v>
      </c>
      <c r="E6">
        <v>5</v>
      </c>
      <c r="F6" t="s">
        <v>9</v>
      </c>
      <c r="G6">
        <f>Table13[[#This Row],[Quantity]]*Table13[[#This Row],[Price]]</f>
        <v>277.5</v>
      </c>
    </row>
    <row r="7" spans="1:7" x14ac:dyDescent="0.3">
      <c r="A7">
        <v>6</v>
      </c>
      <c r="B7" t="s">
        <v>14</v>
      </c>
      <c r="C7">
        <v>25</v>
      </c>
      <c r="D7">
        <v>14.75</v>
      </c>
      <c r="E7">
        <v>10</v>
      </c>
      <c r="F7" t="s">
        <v>12</v>
      </c>
      <c r="G7">
        <f>Table13[[#This Row],[Quantity]]*Table13[[#This Row],[Price]]</f>
        <v>368.75</v>
      </c>
    </row>
    <row r="8" spans="1:7" x14ac:dyDescent="0.3">
      <c r="A8">
        <v>7</v>
      </c>
      <c r="B8" t="s">
        <v>15</v>
      </c>
      <c r="C8">
        <v>60</v>
      </c>
      <c r="D8">
        <v>9.25</v>
      </c>
      <c r="E8">
        <v>30</v>
      </c>
      <c r="F8" t="s">
        <v>7</v>
      </c>
      <c r="G8">
        <f>Table13[[#This Row],[Quantity]]*Table13[[#This Row],[Price]]</f>
        <v>555</v>
      </c>
    </row>
    <row r="9" spans="1:7" x14ac:dyDescent="0.3">
      <c r="A9">
        <v>8</v>
      </c>
      <c r="B9" t="s">
        <v>16</v>
      </c>
      <c r="C9">
        <v>35</v>
      </c>
      <c r="D9">
        <v>20</v>
      </c>
      <c r="E9">
        <v>15</v>
      </c>
      <c r="F9" t="s">
        <v>9</v>
      </c>
      <c r="G9">
        <f>Table13[[#This Row],[Quantity]]*Table13[[#This Row],[Price]]</f>
        <v>700</v>
      </c>
    </row>
    <row r="10" spans="1:7" x14ac:dyDescent="0.3">
      <c r="A10">
        <v>9</v>
      </c>
      <c r="B10" t="s">
        <v>17</v>
      </c>
      <c r="C10">
        <v>10</v>
      </c>
      <c r="D10">
        <v>7.5</v>
      </c>
      <c r="E10">
        <v>5</v>
      </c>
      <c r="F10" t="s">
        <v>12</v>
      </c>
      <c r="G10">
        <f>Table13[[#This Row],[Quantity]]*Table13[[#This Row],[Price]]</f>
        <v>75</v>
      </c>
    </row>
    <row r="11" spans="1:7" x14ac:dyDescent="0.3">
      <c r="A11">
        <v>10</v>
      </c>
      <c r="B11" t="s">
        <v>18</v>
      </c>
      <c r="C11">
        <v>45</v>
      </c>
      <c r="D11">
        <v>16.5</v>
      </c>
      <c r="E11">
        <v>25</v>
      </c>
      <c r="F11" t="s">
        <v>7</v>
      </c>
      <c r="G11">
        <f>Table13[[#This Row],[Quantity]]*Table13[[#This Row],[Price]]</f>
        <v>742.5</v>
      </c>
    </row>
    <row r="12" spans="1:7" x14ac:dyDescent="0.3">
      <c r="A12">
        <v>11</v>
      </c>
      <c r="B12" t="s">
        <v>19</v>
      </c>
      <c r="C12">
        <v>22</v>
      </c>
      <c r="D12">
        <v>11.5</v>
      </c>
      <c r="E12">
        <v>10</v>
      </c>
      <c r="F12" t="s">
        <v>9</v>
      </c>
      <c r="G12">
        <f>Table13[[#This Row],[Quantity]]*Table13[[#This Row],[Price]]</f>
        <v>253</v>
      </c>
    </row>
    <row r="13" spans="1:7" x14ac:dyDescent="0.3">
      <c r="A13">
        <v>12</v>
      </c>
      <c r="B13" t="s">
        <v>20</v>
      </c>
      <c r="C13">
        <v>18</v>
      </c>
      <c r="D13">
        <v>9.75</v>
      </c>
      <c r="E13">
        <v>8</v>
      </c>
      <c r="F13" t="s">
        <v>7</v>
      </c>
      <c r="G13">
        <f>Table13[[#This Row],[Quantity]]*Table13[[#This Row],[Price]]</f>
        <v>175.5</v>
      </c>
    </row>
    <row r="14" spans="1:7" x14ac:dyDescent="0.3">
      <c r="A14">
        <v>13</v>
      </c>
      <c r="B14" t="s">
        <v>21</v>
      </c>
      <c r="C14">
        <v>40</v>
      </c>
      <c r="D14">
        <v>13.25</v>
      </c>
      <c r="E14">
        <v>20</v>
      </c>
      <c r="F14" t="s">
        <v>12</v>
      </c>
      <c r="G14">
        <f>Table13[[#This Row],[Quantity]]*Table13[[#This Row],[Price]]</f>
        <v>530</v>
      </c>
    </row>
    <row r="15" spans="1:7" x14ac:dyDescent="0.3">
      <c r="A15">
        <v>14</v>
      </c>
      <c r="B15" t="s">
        <v>22</v>
      </c>
      <c r="C15">
        <v>33</v>
      </c>
      <c r="D15">
        <v>16</v>
      </c>
      <c r="E15">
        <v>15</v>
      </c>
      <c r="F15" t="s">
        <v>9</v>
      </c>
      <c r="G15">
        <f>Table13[[#This Row],[Quantity]]*Table13[[#This Row],[Price]]</f>
        <v>528</v>
      </c>
    </row>
    <row r="16" spans="1:7" x14ac:dyDescent="0.3">
      <c r="A16">
        <v>15</v>
      </c>
      <c r="B16" t="s">
        <v>23</v>
      </c>
      <c r="C16">
        <v>28</v>
      </c>
      <c r="D16">
        <v>17.5</v>
      </c>
      <c r="E16">
        <v>12</v>
      </c>
      <c r="F16" t="s">
        <v>7</v>
      </c>
      <c r="G16">
        <f>Table13[[#This Row],[Quantity]]*Table13[[#This Row],[Price]]</f>
        <v>490</v>
      </c>
    </row>
    <row r="17" spans="2:7" x14ac:dyDescent="0.3">
      <c r="B17" s="16" t="s">
        <v>88</v>
      </c>
      <c r="C17" s="16">
        <f>SUM(Table13[Quantity])</f>
        <v>471</v>
      </c>
      <c r="D17" s="17">
        <f>SUM(Table13[Price])</f>
        <v>200</v>
      </c>
      <c r="E17" s="18"/>
      <c r="F17" s="18"/>
      <c r="G17">
        <f>SUBTOTAL(109,Table13[total amount earned])</f>
        <v>6295.25</v>
      </c>
    </row>
  </sheetData>
  <phoneticPr fontId="3" type="noConversion"/>
  <conditionalFormatting sqref="E2:E16">
    <cfRule type="cellIs" dxfId="14" priority="1" operator="lessThan">
      <formula>10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58B8-8C68-42EE-B422-59247938309D}">
  <sheetPr codeName="Sheet6"/>
  <dimension ref="A1:H17"/>
  <sheetViews>
    <sheetView workbookViewId="0">
      <selection activeCell="G20" sqref="G20"/>
    </sheetView>
  </sheetViews>
  <sheetFormatPr defaultRowHeight="14" x14ac:dyDescent="0.3"/>
  <cols>
    <col min="1" max="1" width="13.4140625" customWidth="1"/>
    <col min="2" max="2" width="18.33203125" customWidth="1"/>
    <col min="3" max="3" width="16" customWidth="1"/>
    <col min="4" max="4" width="13.1640625" customWidth="1"/>
    <col min="5" max="5" width="14.4140625" customWidth="1"/>
    <col min="6" max="6" width="15.1640625" customWidth="1"/>
    <col min="7" max="7" width="16.58203125" customWidth="1"/>
    <col min="8" max="8" width="18.75" bestFit="1" customWidth="1"/>
  </cols>
  <sheetData>
    <row r="1" spans="1:8" x14ac:dyDescent="0.3">
      <c r="A1" t="s">
        <v>24</v>
      </c>
      <c r="B1" t="s">
        <v>25</v>
      </c>
      <c r="C1" t="s">
        <v>0</v>
      </c>
      <c r="D1" t="s">
        <v>2</v>
      </c>
      <c r="E1" t="s">
        <v>26</v>
      </c>
      <c r="F1" t="s">
        <v>27</v>
      </c>
      <c r="G1" t="s">
        <v>28</v>
      </c>
      <c r="H1" t="s">
        <v>92</v>
      </c>
    </row>
    <row r="2" spans="1:8" s="20" customFormat="1" x14ac:dyDescent="0.3">
      <c r="A2" s="20">
        <v>1</v>
      </c>
      <c r="B2" s="20" t="s">
        <v>46</v>
      </c>
      <c r="C2" s="20">
        <v>1</v>
      </c>
      <c r="D2" s="20">
        <v>5</v>
      </c>
      <c r="E2" s="21">
        <v>44576</v>
      </c>
      <c r="F2" s="21">
        <v>44577</v>
      </c>
      <c r="G2" s="20" t="s">
        <v>29</v>
      </c>
      <c r="H2" s="20" t="s">
        <v>93</v>
      </c>
    </row>
    <row r="3" spans="1:8" s="22" customFormat="1" x14ac:dyDescent="0.3">
      <c r="A3" s="22">
        <v>2</v>
      </c>
      <c r="B3" s="22" t="s">
        <v>47</v>
      </c>
      <c r="C3" s="22">
        <v>3</v>
      </c>
      <c r="D3" s="22">
        <v>10</v>
      </c>
      <c r="E3" s="23">
        <v>44612</v>
      </c>
      <c r="F3" s="23"/>
      <c r="G3" s="22" t="s">
        <v>29</v>
      </c>
      <c r="H3" s="20" t="s">
        <v>91</v>
      </c>
    </row>
    <row r="4" spans="1:8" s="22" customFormat="1" x14ac:dyDescent="0.3">
      <c r="A4" s="22">
        <v>3</v>
      </c>
      <c r="B4" s="22" t="s">
        <v>48</v>
      </c>
      <c r="C4" s="22">
        <v>2</v>
      </c>
      <c r="D4" s="22">
        <v>8</v>
      </c>
      <c r="E4" s="23">
        <v>44630</v>
      </c>
      <c r="F4" s="23"/>
      <c r="G4" s="22" t="s">
        <v>30</v>
      </c>
      <c r="H4" s="20" t="s">
        <v>91</v>
      </c>
    </row>
    <row r="5" spans="1:8" s="20" customFormat="1" x14ac:dyDescent="0.3">
      <c r="A5" s="20">
        <v>4</v>
      </c>
      <c r="B5" s="20" t="s">
        <v>49</v>
      </c>
      <c r="C5" s="20">
        <v>4</v>
      </c>
      <c r="D5" s="20">
        <v>15</v>
      </c>
      <c r="E5" s="21">
        <v>44656</v>
      </c>
      <c r="F5" s="21"/>
      <c r="G5" s="20" t="s">
        <v>31</v>
      </c>
      <c r="H5" s="20" t="s">
        <v>93</v>
      </c>
    </row>
    <row r="6" spans="1:8" s="20" customFormat="1" x14ac:dyDescent="0.3">
      <c r="A6" s="20">
        <v>5</v>
      </c>
      <c r="B6" s="20" t="s">
        <v>50</v>
      </c>
      <c r="C6" s="20">
        <v>1</v>
      </c>
      <c r="D6" s="20">
        <v>7</v>
      </c>
      <c r="E6" s="21">
        <v>44693</v>
      </c>
      <c r="F6" s="21"/>
      <c r="G6" s="20" t="s">
        <v>31</v>
      </c>
      <c r="H6" s="20" t="s">
        <v>93</v>
      </c>
    </row>
    <row r="7" spans="1:8" s="20" customFormat="1" x14ac:dyDescent="0.3">
      <c r="A7" s="20">
        <v>6</v>
      </c>
      <c r="B7" s="20" t="s">
        <v>51</v>
      </c>
      <c r="C7" s="20">
        <v>5</v>
      </c>
      <c r="D7" s="20">
        <v>12</v>
      </c>
      <c r="E7" s="21">
        <v>44730</v>
      </c>
      <c r="F7" s="21"/>
      <c r="G7" s="20" t="s">
        <v>31</v>
      </c>
      <c r="H7" s="20" t="s">
        <v>93</v>
      </c>
    </row>
    <row r="8" spans="1:8" s="20" customFormat="1" x14ac:dyDescent="0.3">
      <c r="A8" s="20">
        <v>7</v>
      </c>
      <c r="B8" s="20" t="s">
        <v>52</v>
      </c>
      <c r="C8" s="20">
        <v>3</v>
      </c>
      <c r="D8" s="20">
        <v>6</v>
      </c>
      <c r="E8" s="21">
        <v>44767</v>
      </c>
      <c r="F8" s="21"/>
      <c r="G8" s="20" t="s">
        <v>31</v>
      </c>
      <c r="H8" s="20" t="s">
        <v>93</v>
      </c>
    </row>
    <row r="9" spans="1:8" s="20" customFormat="1" x14ac:dyDescent="0.3">
      <c r="A9" s="20">
        <v>8</v>
      </c>
      <c r="B9" s="20" t="s">
        <v>53</v>
      </c>
      <c r="C9" s="20">
        <v>6</v>
      </c>
      <c r="D9" s="20">
        <v>18</v>
      </c>
      <c r="E9" s="21">
        <v>44803</v>
      </c>
      <c r="F9" s="21"/>
      <c r="G9" s="20" t="s">
        <v>31</v>
      </c>
      <c r="H9" s="20" t="s">
        <v>93</v>
      </c>
    </row>
    <row r="10" spans="1:8" s="20" customFormat="1" x14ac:dyDescent="0.3">
      <c r="A10" s="20">
        <v>9</v>
      </c>
      <c r="B10" s="20" t="s">
        <v>54</v>
      </c>
      <c r="C10" s="20">
        <v>7</v>
      </c>
      <c r="D10" s="20">
        <v>10</v>
      </c>
      <c r="E10" s="21">
        <v>44816</v>
      </c>
      <c r="F10" s="21"/>
      <c r="G10" s="20" t="s">
        <v>31</v>
      </c>
      <c r="H10" s="20" t="s">
        <v>93</v>
      </c>
    </row>
    <row r="11" spans="1:8" s="20" customFormat="1" x14ac:dyDescent="0.3">
      <c r="A11" s="20">
        <v>10</v>
      </c>
      <c r="B11" s="20" t="s">
        <v>55</v>
      </c>
      <c r="C11" s="20">
        <v>2</v>
      </c>
      <c r="D11" s="20">
        <v>3</v>
      </c>
      <c r="E11" s="21">
        <v>44854</v>
      </c>
      <c r="F11" s="21"/>
      <c r="G11" s="20" t="s">
        <v>31</v>
      </c>
      <c r="H11" s="20" t="s">
        <v>93</v>
      </c>
    </row>
    <row r="12" spans="1:8" s="20" customFormat="1" x14ac:dyDescent="0.3">
      <c r="A12" s="20">
        <v>11</v>
      </c>
      <c r="B12" s="20" t="s">
        <v>56</v>
      </c>
      <c r="C12" s="20">
        <v>5</v>
      </c>
      <c r="D12" s="20">
        <v>9</v>
      </c>
      <c r="E12" s="21">
        <v>44870</v>
      </c>
      <c r="F12" s="21"/>
      <c r="G12" s="20" t="s">
        <v>31</v>
      </c>
      <c r="H12" s="20" t="s">
        <v>93</v>
      </c>
    </row>
    <row r="13" spans="1:8" s="20" customFormat="1" x14ac:dyDescent="0.3">
      <c r="A13" s="20">
        <v>12</v>
      </c>
      <c r="B13" s="20" t="s">
        <v>57</v>
      </c>
      <c r="C13" s="20">
        <v>9</v>
      </c>
      <c r="D13" s="20">
        <v>12</v>
      </c>
      <c r="E13" s="21">
        <v>44905</v>
      </c>
      <c r="F13" s="21"/>
      <c r="G13" s="20" t="s">
        <v>31</v>
      </c>
      <c r="H13" s="20" t="s">
        <v>93</v>
      </c>
    </row>
    <row r="14" spans="1:8" s="20" customFormat="1" x14ac:dyDescent="0.3">
      <c r="A14" s="20">
        <v>13</v>
      </c>
      <c r="B14" s="20" t="s">
        <v>58</v>
      </c>
      <c r="C14" s="20">
        <v>8</v>
      </c>
      <c r="D14" s="20">
        <v>7</v>
      </c>
      <c r="E14" s="21">
        <v>44910</v>
      </c>
      <c r="F14" s="21"/>
      <c r="G14" s="20" t="s">
        <v>31</v>
      </c>
      <c r="H14" s="20" t="s">
        <v>93</v>
      </c>
    </row>
    <row r="15" spans="1:8" s="20" customFormat="1" x14ac:dyDescent="0.3">
      <c r="A15" s="20">
        <v>14</v>
      </c>
      <c r="B15" s="20" t="s">
        <v>59</v>
      </c>
      <c r="C15" s="20">
        <v>12</v>
      </c>
      <c r="D15" s="20">
        <v>5</v>
      </c>
      <c r="E15" s="21">
        <v>44913</v>
      </c>
      <c r="F15" s="21"/>
      <c r="G15" s="20" t="s">
        <v>31</v>
      </c>
      <c r="H15" s="20" t="s">
        <v>93</v>
      </c>
    </row>
    <row r="16" spans="1:8" s="20" customFormat="1" x14ac:dyDescent="0.3">
      <c r="A16" s="20">
        <v>15</v>
      </c>
      <c r="B16" s="20" t="s">
        <v>60</v>
      </c>
      <c r="C16" s="20">
        <v>3</v>
      </c>
      <c r="D16" s="20">
        <v>15</v>
      </c>
      <c r="E16" s="21">
        <v>44917</v>
      </c>
      <c r="F16" s="21"/>
      <c r="G16" s="20" t="s">
        <v>31</v>
      </c>
      <c r="H16" s="20" t="s">
        <v>93</v>
      </c>
    </row>
    <row r="17" spans="3:8" s="22" customFormat="1" x14ac:dyDescent="0.3">
      <c r="C17" s="22" t="s">
        <v>94</v>
      </c>
      <c r="D17" s="22">
        <f>SUM(Table35[Quantity])</f>
        <v>142</v>
      </c>
      <c r="E17" s="23"/>
      <c r="F17" s="23"/>
      <c r="H17" s="2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1A93E-F806-4327-B1E2-F35C713CD9A2}">
  <sheetPr codeName="Sheet8"/>
  <dimension ref="A1:R40"/>
  <sheetViews>
    <sheetView tabSelected="1" workbookViewId="0">
      <selection activeCell="N26" sqref="N26"/>
    </sheetView>
  </sheetViews>
  <sheetFormatPr defaultRowHeight="14" x14ac:dyDescent="0.3"/>
  <cols>
    <col min="3" max="3" width="10.08203125" customWidth="1"/>
    <col min="5" max="5" width="15.33203125" customWidth="1"/>
    <col min="13" max="13" width="10.83203125" customWidth="1"/>
    <col min="14" max="14" width="8.6640625" customWidth="1"/>
  </cols>
  <sheetData>
    <row r="1" spans="1:18" ht="14" customHeight="1" x14ac:dyDescent="0.3">
      <c r="A1" s="24" t="s">
        <v>84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8" ht="14" customHeight="1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ht="14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8" x14ac:dyDescent="0.3">
      <c r="A5" s="19"/>
      <c r="B5" s="32" t="s">
        <v>96</v>
      </c>
      <c r="C5" s="32"/>
      <c r="D5" s="19"/>
      <c r="E5" s="3" t="s">
        <v>97</v>
      </c>
      <c r="F5" s="19"/>
      <c r="G5" s="33" t="s">
        <v>98</v>
      </c>
      <c r="H5" s="34"/>
      <c r="I5" s="34"/>
      <c r="J5" s="35"/>
      <c r="K5" s="28"/>
      <c r="L5" s="32" t="s">
        <v>101</v>
      </c>
      <c r="M5" s="32"/>
      <c r="N5" s="19"/>
      <c r="O5" s="19"/>
      <c r="P5" s="19"/>
      <c r="Q5" s="19"/>
    </row>
    <row r="6" spans="1:18" x14ac:dyDescent="0.3">
      <c r="A6" s="19"/>
      <c r="B6" s="30">
        <f>SUM(Inventory_data!C2:C16)</f>
        <v>471</v>
      </c>
      <c r="C6" s="30"/>
      <c r="D6" s="19"/>
      <c r="E6" s="31">
        <f>SUM(Table1[Price])</f>
        <v>200</v>
      </c>
      <c r="F6" s="19"/>
      <c r="G6" s="36">
        <f>COUNTIF(Inventory_data!E2:E16, "&lt;10")</f>
        <v>3</v>
      </c>
      <c r="H6" s="37"/>
      <c r="I6" s="37"/>
      <c r="J6" s="38"/>
      <c r="K6" s="19"/>
      <c r="L6" s="30">
        <f>AVERAGE(Inventory_data!E2:E16)</f>
        <v>15</v>
      </c>
      <c r="M6" s="30"/>
      <c r="N6" s="19"/>
      <c r="O6" s="19"/>
      <c r="P6" s="19"/>
      <c r="Q6" s="19"/>
    </row>
    <row r="7" spans="1:18" x14ac:dyDescent="0.3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18" x14ac:dyDescent="0.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8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8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8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8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8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8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8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8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17" s="19" customFormat="1" x14ac:dyDescent="0.3"/>
    <row r="36" spans="1:17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  <row r="40" spans="1:17" s="19" customFormat="1" x14ac:dyDescent="0.3"/>
  </sheetData>
  <mergeCells count="7">
    <mergeCell ref="L5:M5"/>
    <mergeCell ref="L6:M6"/>
    <mergeCell ref="A1:R3"/>
    <mergeCell ref="B5:C5"/>
    <mergeCell ref="B6:C6"/>
    <mergeCell ref="G5:J5"/>
    <mergeCell ref="G6:J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5541-ACA8-40E1-90CE-E147322432FE}">
  <sheetPr codeName="Sheet2"/>
  <dimension ref="A1:F16"/>
  <sheetViews>
    <sheetView workbookViewId="0">
      <selection sqref="A1:F16"/>
    </sheetView>
  </sheetViews>
  <sheetFormatPr defaultRowHeight="14" x14ac:dyDescent="0.3"/>
  <cols>
    <col min="1" max="1" width="11.6640625" customWidth="1"/>
    <col min="2" max="2" width="19.9140625" customWidth="1"/>
    <col min="3" max="3" width="9.1640625" customWidth="1"/>
    <col min="5" max="5" width="16.9140625" customWidth="1"/>
    <col min="6" max="6" width="9.08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>
        <v>50</v>
      </c>
      <c r="D2">
        <v>10</v>
      </c>
      <c r="E2">
        <v>20</v>
      </c>
      <c r="F2" t="s">
        <v>7</v>
      </c>
    </row>
    <row r="3" spans="1:6" x14ac:dyDescent="0.3">
      <c r="A3">
        <v>2</v>
      </c>
      <c r="B3" t="s">
        <v>8</v>
      </c>
      <c r="C3">
        <v>30</v>
      </c>
      <c r="D3">
        <v>15</v>
      </c>
      <c r="E3">
        <v>10</v>
      </c>
      <c r="F3" t="s">
        <v>9</v>
      </c>
    </row>
    <row r="4" spans="1:6" x14ac:dyDescent="0.3">
      <c r="A4">
        <v>3</v>
      </c>
      <c r="B4" t="s">
        <v>10</v>
      </c>
      <c r="C4">
        <v>20</v>
      </c>
      <c r="D4">
        <v>8.5</v>
      </c>
      <c r="E4">
        <v>15</v>
      </c>
      <c r="F4" t="s">
        <v>7</v>
      </c>
    </row>
    <row r="5" spans="1:6" x14ac:dyDescent="0.3">
      <c r="A5">
        <v>4</v>
      </c>
      <c r="B5" t="s">
        <v>11</v>
      </c>
      <c r="C5">
        <v>40</v>
      </c>
      <c r="D5">
        <v>12</v>
      </c>
      <c r="E5">
        <v>25</v>
      </c>
      <c r="F5" t="s">
        <v>12</v>
      </c>
    </row>
    <row r="6" spans="1:6" x14ac:dyDescent="0.3">
      <c r="A6">
        <v>5</v>
      </c>
      <c r="B6" t="s">
        <v>13</v>
      </c>
      <c r="C6">
        <v>15</v>
      </c>
      <c r="D6">
        <v>18.5</v>
      </c>
      <c r="E6">
        <v>5</v>
      </c>
      <c r="F6" t="s">
        <v>9</v>
      </c>
    </row>
    <row r="7" spans="1:6" x14ac:dyDescent="0.3">
      <c r="A7">
        <v>6</v>
      </c>
      <c r="B7" t="s">
        <v>14</v>
      </c>
      <c r="C7">
        <v>25</v>
      </c>
      <c r="D7">
        <v>14.75</v>
      </c>
      <c r="E7">
        <v>10</v>
      </c>
      <c r="F7" t="s">
        <v>12</v>
      </c>
    </row>
    <row r="8" spans="1:6" x14ac:dyDescent="0.3">
      <c r="A8">
        <v>7</v>
      </c>
      <c r="B8" t="s">
        <v>15</v>
      </c>
      <c r="C8">
        <v>60</v>
      </c>
      <c r="D8">
        <v>9.25</v>
      </c>
      <c r="E8">
        <v>30</v>
      </c>
      <c r="F8" t="s">
        <v>7</v>
      </c>
    </row>
    <row r="9" spans="1:6" x14ac:dyDescent="0.3">
      <c r="A9">
        <v>8</v>
      </c>
      <c r="B9" t="s">
        <v>16</v>
      </c>
      <c r="C9">
        <v>35</v>
      </c>
      <c r="D9">
        <v>20</v>
      </c>
      <c r="E9">
        <v>15</v>
      </c>
      <c r="F9" t="s">
        <v>9</v>
      </c>
    </row>
    <row r="10" spans="1:6" x14ac:dyDescent="0.3">
      <c r="A10">
        <v>9</v>
      </c>
      <c r="B10" t="s">
        <v>17</v>
      </c>
      <c r="C10">
        <v>10</v>
      </c>
      <c r="D10">
        <v>7.5</v>
      </c>
      <c r="E10">
        <v>5</v>
      </c>
      <c r="F10" t="s">
        <v>12</v>
      </c>
    </row>
    <row r="11" spans="1:6" x14ac:dyDescent="0.3">
      <c r="A11">
        <v>10</v>
      </c>
      <c r="B11" t="s">
        <v>18</v>
      </c>
      <c r="C11">
        <v>45</v>
      </c>
      <c r="D11">
        <v>16.5</v>
      </c>
      <c r="E11">
        <v>25</v>
      </c>
      <c r="F11" t="s">
        <v>7</v>
      </c>
    </row>
    <row r="12" spans="1:6" x14ac:dyDescent="0.3">
      <c r="A12">
        <v>11</v>
      </c>
      <c r="B12" t="s">
        <v>19</v>
      </c>
      <c r="C12">
        <v>22</v>
      </c>
      <c r="D12">
        <v>11.5</v>
      </c>
      <c r="E12">
        <v>10</v>
      </c>
      <c r="F12" t="s">
        <v>9</v>
      </c>
    </row>
    <row r="13" spans="1:6" x14ac:dyDescent="0.3">
      <c r="A13">
        <v>12</v>
      </c>
      <c r="B13" t="s">
        <v>20</v>
      </c>
      <c r="C13">
        <v>18</v>
      </c>
      <c r="D13">
        <v>9.75</v>
      </c>
      <c r="E13">
        <v>8</v>
      </c>
      <c r="F13" t="s">
        <v>7</v>
      </c>
    </row>
    <row r="14" spans="1:6" x14ac:dyDescent="0.3">
      <c r="A14">
        <v>13</v>
      </c>
      <c r="B14" t="s">
        <v>21</v>
      </c>
      <c r="C14">
        <v>40</v>
      </c>
      <c r="D14">
        <v>13.25</v>
      </c>
      <c r="E14">
        <v>20</v>
      </c>
      <c r="F14" t="s">
        <v>12</v>
      </c>
    </row>
    <row r="15" spans="1:6" x14ac:dyDescent="0.3">
      <c r="A15">
        <v>14</v>
      </c>
      <c r="B15" t="s">
        <v>22</v>
      </c>
      <c r="C15">
        <v>33</v>
      </c>
      <c r="D15">
        <v>16</v>
      </c>
      <c r="E15">
        <v>15</v>
      </c>
      <c r="F15" t="s">
        <v>9</v>
      </c>
    </row>
    <row r="16" spans="1:6" x14ac:dyDescent="0.3">
      <c r="A16">
        <v>15</v>
      </c>
      <c r="B16" t="s">
        <v>23</v>
      </c>
      <c r="C16">
        <v>28</v>
      </c>
      <c r="D16">
        <v>17.5</v>
      </c>
      <c r="E16">
        <v>12</v>
      </c>
      <c r="F16" t="s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78034-F2E3-48B1-94DB-973014A65FDB}">
  <sheetPr codeName="Sheet4"/>
  <dimension ref="A1:G16"/>
  <sheetViews>
    <sheetView workbookViewId="0">
      <selection sqref="A1:G16"/>
    </sheetView>
  </sheetViews>
  <sheetFormatPr defaultRowHeight="14" x14ac:dyDescent="0.3"/>
  <cols>
    <col min="1" max="1" width="10" customWidth="1"/>
    <col min="2" max="2" width="19.08203125" customWidth="1"/>
    <col min="3" max="3" width="14.33203125" customWidth="1"/>
    <col min="4" max="4" width="13.6640625" customWidth="1"/>
    <col min="5" max="5" width="12" customWidth="1"/>
    <col min="6" max="6" width="18.9140625" customWidth="1"/>
    <col min="7" max="7" width="17.6640625" customWidth="1"/>
  </cols>
  <sheetData>
    <row r="1" spans="1:7" x14ac:dyDescent="0.3">
      <c r="A1" t="s">
        <v>24</v>
      </c>
      <c r="B1" t="s">
        <v>25</v>
      </c>
      <c r="C1" t="s">
        <v>0</v>
      </c>
      <c r="D1" t="s">
        <v>2</v>
      </c>
      <c r="E1" t="s">
        <v>26</v>
      </c>
      <c r="F1" t="s">
        <v>27</v>
      </c>
      <c r="G1" t="s">
        <v>28</v>
      </c>
    </row>
    <row r="2" spans="1:7" x14ac:dyDescent="0.3">
      <c r="A2">
        <v>1</v>
      </c>
      <c r="B2" t="s">
        <v>46</v>
      </c>
      <c r="C2">
        <v>1</v>
      </c>
      <c r="D2">
        <v>5</v>
      </c>
      <c r="E2" s="1">
        <v>44576</v>
      </c>
      <c r="F2" s="1">
        <v>44577</v>
      </c>
      <c r="G2" t="s">
        <v>29</v>
      </c>
    </row>
    <row r="3" spans="1:7" x14ac:dyDescent="0.3">
      <c r="A3">
        <v>2</v>
      </c>
      <c r="B3" t="s">
        <v>47</v>
      </c>
      <c r="C3">
        <v>3</v>
      </c>
      <c r="D3">
        <v>10</v>
      </c>
      <c r="E3" s="1">
        <v>44612</v>
      </c>
      <c r="F3" s="1">
        <v>44613</v>
      </c>
      <c r="G3" t="s">
        <v>29</v>
      </c>
    </row>
    <row r="4" spans="1:7" x14ac:dyDescent="0.3">
      <c r="A4">
        <v>3</v>
      </c>
      <c r="B4" t="s">
        <v>48</v>
      </c>
      <c r="C4">
        <v>2</v>
      </c>
      <c r="D4">
        <v>8</v>
      </c>
      <c r="E4" s="1">
        <v>44630</v>
      </c>
      <c r="F4" s="1">
        <v>44631</v>
      </c>
      <c r="G4" t="s">
        <v>30</v>
      </c>
    </row>
    <row r="5" spans="1:7" x14ac:dyDescent="0.3">
      <c r="A5">
        <v>4</v>
      </c>
      <c r="B5" t="s">
        <v>49</v>
      </c>
      <c r="C5">
        <v>4</v>
      </c>
      <c r="D5">
        <v>15</v>
      </c>
      <c r="E5" s="1">
        <v>44656</v>
      </c>
      <c r="F5" s="1"/>
      <c r="G5" t="s">
        <v>31</v>
      </c>
    </row>
    <row r="6" spans="1:7" x14ac:dyDescent="0.3">
      <c r="A6">
        <v>5</v>
      </c>
      <c r="B6" t="s">
        <v>50</v>
      </c>
      <c r="C6">
        <v>1</v>
      </c>
      <c r="D6">
        <v>7</v>
      </c>
      <c r="E6" s="1">
        <v>44693</v>
      </c>
      <c r="F6" s="1"/>
      <c r="G6" t="s">
        <v>31</v>
      </c>
    </row>
    <row r="7" spans="1:7" x14ac:dyDescent="0.3">
      <c r="A7">
        <v>6</v>
      </c>
      <c r="B7" t="s">
        <v>51</v>
      </c>
      <c r="C7">
        <v>5</v>
      </c>
      <c r="D7">
        <v>12</v>
      </c>
      <c r="E7" s="1">
        <v>44730</v>
      </c>
      <c r="F7" s="1"/>
      <c r="G7" t="s">
        <v>31</v>
      </c>
    </row>
    <row r="8" spans="1:7" x14ac:dyDescent="0.3">
      <c r="A8">
        <v>7</v>
      </c>
      <c r="B8" t="s">
        <v>52</v>
      </c>
      <c r="C8">
        <v>3</v>
      </c>
      <c r="D8">
        <v>6</v>
      </c>
      <c r="E8" s="1">
        <v>44767</v>
      </c>
      <c r="F8" s="1"/>
      <c r="G8" t="s">
        <v>31</v>
      </c>
    </row>
    <row r="9" spans="1:7" x14ac:dyDescent="0.3">
      <c r="A9">
        <v>8</v>
      </c>
      <c r="B9" t="s">
        <v>53</v>
      </c>
      <c r="C9">
        <v>6</v>
      </c>
      <c r="D9">
        <v>18</v>
      </c>
      <c r="E9" s="1">
        <v>44803</v>
      </c>
      <c r="F9" s="1"/>
      <c r="G9" t="s">
        <v>31</v>
      </c>
    </row>
    <row r="10" spans="1:7" x14ac:dyDescent="0.3">
      <c r="A10">
        <v>9</v>
      </c>
      <c r="B10" t="s">
        <v>54</v>
      </c>
      <c r="C10">
        <v>7</v>
      </c>
      <c r="D10">
        <v>10</v>
      </c>
      <c r="E10" s="1">
        <v>44816</v>
      </c>
      <c r="F10" s="1"/>
      <c r="G10" t="s">
        <v>31</v>
      </c>
    </row>
    <row r="11" spans="1:7" x14ac:dyDescent="0.3">
      <c r="A11">
        <v>10</v>
      </c>
      <c r="B11" t="s">
        <v>55</v>
      </c>
      <c r="C11">
        <v>2</v>
      </c>
      <c r="D11">
        <v>3</v>
      </c>
      <c r="E11" s="1">
        <v>44854</v>
      </c>
      <c r="F11" s="1"/>
      <c r="G11" t="s">
        <v>31</v>
      </c>
    </row>
    <row r="12" spans="1:7" x14ac:dyDescent="0.3">
      <c r="A12">
        <v>11</v>
      </c>
      <c r="B12" t="s">
        <v>56</v>
      </c>
      <c r="C12">
        <v>5</v>
      </c>
      <c r="D12">
        <v>9</v>
      </c>
      <c r="E12" s="1">
        <v>44870</v>
      </c>
      <c r="F12" s="1"/>
      <c r="G12" t="s">
        <v>31</v>
      </c>
    </row>
    <row r="13" spans="1:7" x14ac:dyDescent="0.3">
      <c r="A13">
        <v>12</v>
      </c>
      <c r="B13" t="s">
        <v>57</v>
      </c>
      <c r="C13">
        <v>9</v>
      </c>
      <c r="D13">
        <v>12</v>
      </c>
      <c r="E13" s="1">
        <v>44905</v>
      </c>
      <c r="F13" s="1"/>
      <c r="G13" t="s">
        <v>31</v>
      </c>
    </row>
    <row r="14" spans="1:7" x14ac:dyDescent="0.3">
      <c r="A14">
        <v>13</v>
      </c>
      <c r="B14" t="s">
        <v>58</v>
      </c>
      <c r="C14">
        <v>8</v>
      </c>
      <c r="D14">
        <v>7</v>
      </c>
      <c r="E14" s="1">
        <v>44910</v>
      </c>
      <c r="F14" s="1"/>
      <c r="G14" t="s">
        <v>31</v>
      </c>
    </row>
    <row r="15" spans="1:7" x14ac:dyDescent="0.3">
      <c r="A15">
        <v>14</v>
      </c>
      <c r="B15" t="s">
        <v>59</v>
      </c>
      <c r="C15">
        <v>12</v>
      </c>
      <c r="D15">
        <v>5</v>
      </c>
      <c r="E15" s="1">
        <v>44913</v>
      </c>
      <c r="F15" s="1"/>
      <c r="G15" t="s">
        <v>31</v>
      </c>
    </row>
    <row r="16" spans="1:7" x14ac:dyDescent="0.3">
      <c r="A16">
        <v>15</v>
      </c>
      <c r="B16" t="s">
        <v>60</v>
      </c>
      <c r="C16">
        <v>3</v>
      </c>
      <c r="D16">
        <v>15</v>
      </c>
      <c r="E16" s="1">
        <v>44917</v>
      </c>
      <c r="F16" s="1"/>
      <c r="G16" t="s">
        <v>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AA67-E610-44E7-AAE7-467294EB3959}">
  <dimension ref="A3:B19"/>
  <sheetViews>
    <sheetView workbookViewId="0">
      <selection activeCell="O13" sqref="O13"/>
    </sheetView>
  </sheetViews>
  <sheetFormatPr defaultRowHeight="14" x14ac:dyDescent="0.3"/>
  <cols>
    <col min="1" max="1" width="12.9140625" bestFit="1" customWidth="1"/>
    <col min="2" max="2" width="14.5" bestFit="1" customWidth="1"/>
  </cols>
  <sheetData>
    <row r="3" spans="1:2" x14ac:dyDescent="0.3">
      <c r="A3" s="27" t="s">
        <v>99</v>
      </c>
      <c r="B3" t="s">
        <v>102</v>
      </c>
    </row>
    <row r="4" spans="1:2" x14ac:dyDescent="0.3">
      <c r="A4" s="25" t="s">
        <v>55</v>
      </c>
      <c r="B4" s="26">
        <v>3</v>
      </c>
    </row>
    <row r="5" spans="1:2" x14ac:dyDescent="0.3">
      <c r="A5" s="25" t="s">
        <v>46</v>
      </c>
      <c r="B5" s="26">
        <v>5</v>
      </c>
    </row>
    <row r="6" spans="1:2" x14ac:dyDescent="0.3">
      <c r="A6" s="25" t="s">
        <v>59</v>
      </c>
      <c r="B6" s="26">
        <v>5</v>
      </c>
    </row>
    <row r="7" spans="1:2" x14ac:dyDescent="0.3">
      <c r="A7" s="25" t="s">
        <v>52</v>
      </c>
      <c r="B7" s="26">
        <v>6</v>
      </c>
    </row>
    <row r="8" spans="1:2" x14ac:dyDescent="0.3">
      <c r="A8" s="25" t="s">
        <v>58</v>
      </c>
      <c r="B8" s="26">
        <v>7</v>
      </c>
    </row>
    <row r="9" spans="1:2" x14ac:dyDescent="0.3">
      <c r="A9" s="25" t="s">
        <v>50</v>
      </c>
      <c r="B9" s="26">
        <v>7</v>
      </c>
    </row>
    <row r="10" spans="1:2" x14ac:dyDescent="0.3">
      <c r="A10" s="25" t="s">
        <v>48</v>
      </c>
      <c r="B10" s="26">
        <v>8</v>
      </c>
    </row>
    <row r="11" spans="1:2" x14ac:dyDescent="0.3">
      <c r="A11" s="25" t="s">
        <v>56</v>
      </c>
      <c r="B11" s="26">
        <v>9</v>
      </c>
    </row>
    <row r="12" spans="1:2" x14ac:dyDescent="0.3">
      <c r="A12" s="25" t="s">
        <v>47</v>
      </c>
      <c r="B12" s="26">
        <v>10</v>
      </c>
    </row>
    <row r="13" spans="1:2" x14ac:dyDescent="0.3">
      <c r="A13" s="25" t="s">
        <v>54</v>
      </c>
      <c r="B13" s="26">
        <v>10</v>
      </c>
    </row>
    <row r="14" spans="1:2" x14ac:dyDescent="0.3">
      <c r="A14" s="25" t="s">
        <v>51</v>
      </c>
      <c r="B14" s="26">
        <v>12</v>
      </c>
    </row>
    <row r="15" spans="1:2" x14ac:dyDescent="0.3">
      <c r="A15" s="25" t="s">
        <v>57</v>
      </c>
      <c r="B15" s="26">
        <v>12</v>
      </c>
    </row>
    <row r="16" spans="1:2" x14ac:dyDescent="0.3">
      <c r="A16" s="25" t="s">
        <v>49</v>
      </c>
      <c r="B16" s="26">
        <v>15</v>
      </c>
    </row>
    <row r="17" spans="1:2" x14ac:dyDescent="0.3">
      <c r="A17" s="25" t="s">
        <v>60</v>
      </c>
      <c r="B17" s="26">
        <v>15</v>
      </c>
    </row>
    <row r="18" spans="1:2" x14ac:dyDescent="0.3">
      <c r="A18" s="25" t="s">
        <v>53</v>
      </c>
      <c r="B18" s="26">
        <v>18</v>
      </c>
    </row>
    <row r="19" spans="1:2" x14ac:dyDescent="0.3">
      <c r="A19" s="25" t="s">
        <v>100</v>
      </c>
      <c r="B19" s="26">
        <v>142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32372-AF54-4D67-A664-F75B5D69F4BA}">
  <dimension ref="A3:B7"/>
  <sheetViews>
    <sheetView workbookViewId="0">
      <selection activeCell="A4" sqref="A4:B6"/>
    </sheetView>
  </sheetViews>
  <sheetFormatPr defaultRowHeight="14" x14ac:dyDescent="0.3"/>
  <cols>
    <col min="1" max="1" width="12.9140625" bestFit="1" customWidth="1"/>
    <col min="2" max="2" width="23.08203125" bestFit="1" customWidth="1"/>
  </cols>
  <sheetData>
    <row r="3" spans="1:2" x14ac:dyDescent="0.3">
      <c r="A3" s="27" t="s">
        <v>99</v>
      </c>
      <c r="B3" t="s">
        <v>103</v>
      </c>
    </row>
    <row r="4" spans="1:2" x14ac:dyDescent="0.3">
      <c r="A4" s="25" t="s">
        <v>29</v>
      </c>
      <c r="B4" s="26">
        <v>2</v>
      </c>
    </row>
    <row r="5" spans="1:2" x14ac:dyDescent="0.3">
      <c r="A5" s="25" t="s">
        <v>30</v>
      </c>
      <c r="B5" s="26">
        <v>1</v>
      </c>
    </row>
    <row r="6" spans="1:2" x14ac:dyDescent="0.3">
      <c r="A6" s="25" t="s">
        <v>31</v>
      </c>
      <c r="B6" s="26">
        <v>12</v>
      </c>
    </row>
    <row r="7" spans="1:2" x14ac:dyDescent="0.3">
      <c r="A7" s="25" t="s">
        <v>100</v>
      </c>
      <c r="B7" s="26">
        <v>15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EC64-8F1E-455A-B01A-AAFDC196A606}">
  <dimension ref="A3:B7"/>
  <sheetViews>
    <sheetView workbookViewId="0">
      <selection activeCell="J15" sqref="J15"/>
    </sheetView>
  </sheetViews>
  <sheetFormatPr defaultRowHeight="14" x14ac:dyDescent="0.3"/>
  <cols>
    <col min="1" max="1" width="12.9140625" bestFit="1" customWidth="1"/>
    <col min="2" max="2" width="18.25" bestFit="1" customWidth="1"/>
  </cols>
  <sheetData>
    <row r="3" spans="1:2" x14ac:dyDescent="0.3">
      <c r="A3" s="27" t="s">
        <v>99</v>
      </c>
      <c r="B3" t="s">
        <v>104</v>
      </c>
    </row>
    <row r="4" spans="1:2" x14ac:dyDescent="0.3">
      <c r="A4" s="25" t="s">
        <v>7</v>
      </c>
      <c r="B4" s="26">
        <v>6</v>
      </c>
    </row>
    <row r="5" spans="1:2" x14ac:dyDescent="0.3">
      <c r="A5" s="25" t="s">
        <v>9</v>
      </c>
      <c r="B5" s="26">
        <v>5</v>
      </c>
    </row>
    <row r="6" spans="1:2" x14ac:dyDescent="0.3">
      <c r="A6" s="25" t="s">
        <v>12</v>
      </c>
      <c r="B6" s="26">
        <v>4</v>
      </c>
    </row>
    <row r="7" spans="1:2" x14ac:dyDescent="0.3">
      <c r="A7" s="25" t="s">
        <v>100</v>
      </c>
      <c r="B7" s="26">
        <v>15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A012A-AD32-495D-8854-688239904407}">
  <dimension ref="A3:B19"/>
  <sheetViews>
    <sheetView workbookViewId="0">
      <selection activeCell="C21" sqref="C21"/>
    </sheetView>
  </sheetViews>
  <sheetFormatPr defaultRowHeight="14" x14ac:dyDescent="0.3"/>
  <cols>
    <col min="1" max="1" width="12.9140625" bestFit="1" customWidth="1"/>
    <col min="2" max="2" width="24.5" bestFit="1" customWidth="1"/>
  </cols>
  <sheetData>
    <row r="3" spans="1:2" x14ac:dyDescent="0.3">
      <c r="A3" s="27" t="s">
        <v>99</v>
      </c>
      <c r="B3" t="s">
        <v>106</v>
      </c>
    </row>
    <row r="4" spans="1:2" x14ac:dyDescent="0.3">
      <c r="A4" s="25">
        <v>1</v>
      </c>
      <c r="B4" s="29">
        <v>500</v>
      </c>
    </row>
    <row r="5" spans="1:2" x14ac:dyDescent="0.3">
      <c r="A5" s="25">
        <v>2</v>
      </c>
      <c r="B5" s="29">
        <v>450</v>
      </c>
    </row>
    <row r="6" spans="1:2" x14ac:dyDescent="0.3">
      <c r="A6" s="25">
        <v>3</v>
      </c>
      <c r="B6" s="29">
        <v>170</v>
      </c>
    </row>
    <row r="7" spans="1:2" x14ac:dyDescent="0.3">
      <c r="A7" s="25">
        <v>4</v>
      </c>
      <c r="B7" s="29">
        <v>480</v>
      </c>
    </row>
    <row r="8" spans="1:2" x14ac:dyDescent="0.3">
      <c r="A8" s="25">
        <v>5</v>
      </c>
      <c r="B8" s="29">
        <v>277.5</v>
      </c>
    </row>
    <row r="9" spans="1:2" x14ac:dyDescent="0.3">
      <c r="A9" s="25">
        <v>6</v>
      </c>
      <c r="B9" s="29">
        <v>368.75</v>
      </c>
    </row>
    <row r="10" spans="1:2" x14ac:dyDescent="0.3">
      <c r="A10" s="25">
        <v>7</v>
      </c>
      <c r="B10" s="29">
        <v>555</v>
      </c>
    </row>
    <row r="11" spans="1:2" x14ac:dyDescent="0.3">
      <c r="A11" s="25">
        <v>8</v>
      </c>
      <c r="B11" s="29">
        <v>700</v>
      </c>
    </row>
    <row r="12" spans="1:2" x14ac:dyDescent="0.3">
      <c r="A12" s="25">
        <v>9</v>
      </c>
      <c r="B12" s="29">
        <v>75</v>
      </c>
    </row>
    <row r="13" spans="1:2" x14ac:dyDescent="0.3">
      <c r="A13" s="25">
        <v>10</v>
      </c>
      <c r="B13" s="29">
        <v>742.5</v>
      </c>
    </row>
    <row r="14" spans="1:2" x14ac:dyDescent="0.3">
      <c r="A14" s="25">
        <v>11</v>
      </c>
      <c r="B14" s="29">
        <v>253</v>
      </c>
    </row>
    <row r="15" spans="1:2" x14ac:dyDescent="0.3">
      <c r="A15" s="25">
        <v>12</v>
      </c>
      <c r="B15" s="29">
        <v>175.5</v>
      </c>
    </row>
    <row r="16" spans="1:2" x14ac:dyDescent="0.3">
      <c r="A16" s="25">
        <v>13</v>
      </c>
      <c r="B16" s="29">
        <v>530</v>
      </c>
    </row>
    <row r="17" spans="1:2" x14ac:dyDescent="0.3">
      <c r="A17" s="25">
        <v>14</v>
      </c>
      <c r="B17" s="29">
        <v>528</v>
      </c>
    </row>
    <row r="18" spans="1:2" x14ac:dyDescent="0.3">
      <c r="A18" s="25">
        <v>15</v>
      </c>
      <c r="B18" s="29">
        <v>490</v>
      </c>
    </row>
    <row r="19" spans="1:2" x14ac:dyDescent="0.3">
      <c r="A19" s="25" t="s">
        <v>100</v>
      </c>
      <c r="B19" s="29">
        <v>6295.25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835C8-1695-4281-B983-8853992BA4E8}">
  <dimension ref="A3:B7"/>
  <sheetViews>
    <sheetView workbookViewId="0">
      <selection activeCell="A3" sqref="A3:B7"/>
    </sheetView>
  </sheetViews>
  <sheetFormatPr defaultRowHeight="14" x14ac:dyDescent="0.3"/>
  <cols>
    <col min="1" max="1" width="12.9140625" bestFit="1" customWidth="1"/>
    <col min="2" max="2" width="21.08203125" bestFit="1" customWidth="1"/>
  </cols>
  <sheetData>
    <row r="3" spans="1:2" x14ac:dyDescent="0.3">
      <c r="A3" s="27" t="s">
        <v>99</v>
      </c>
      <c r="B3" t="s">
        <v>107</v>
      </c>
    </row>
    <row r="4" spans="1:2" x14ac:dyDescent="0.3">
      <c r="A4" s="25" t="s">
        <v>7</v>
      </c>
      <c r="B4" s="26">
        <v>6</v>
      </c>
    </row>
    <row r="5" spans="1:2" x14ac:dyDescent="0.3">
      <c r="A5" s="25" t="s">
        <v>9</v>
      </c>
      <c r="B5" s="26">
        <v>5</v>
      </c>
    </row>
    <row r="6" spans="1:2" x14ac:dyDescent="0.3">
      <c r="A6" s="25" t="s">
        <v>12</v>
      </c>
      <c r="B6" s="26">
        <v>4</v>
      </c>
    </row>
    <row r="7" spans="1:2" x14ac:dyDescent="0.3">
      <c r="A7" s="25" t="s">
        <v>100</v>
      </c>
      <c r="B7" s="26">
        <v>15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Data_description</vt:lpstr>
      <vt:lpstr>Dashboard</vt:lpstr>
      <vt:lpstr>Inventory_data</vt:lpstr>
      <vt:lpstr>Order_data</vt:lpstr>
      <vt:lpstr>P1</vt:lpstr>
      <vt:lpstr>P2</vt:lpstr>
      <vt:lpstr>P3</vt:lpstr>
      <vt:lpstr>P4</vt:lpstr>
      <vt:lpstr>P5</vt:lpstr>
      <vt:lpstr>Supplier_data</vt:lpstr>
      <vt:lpstr>Inventory_data_new</vt:lpstr>
      <vt:lpstr>Order_data_new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Kavya Agarwal</cp:lastModifiedBy>
  <dcterms:created xsi:type="dcterms:W3CDTF">2023-06-17T09:35:01Z</dcterms:created>
  <dcterms:modified xsi:type="dcterms:W3CDTF">2025-04-18T17:31:36Z</dcterms:modified>
</cp:coreProperties>
</file>