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bac\Nus\assingment\Bayesian\"/>
    </mc:Choice>
  </mc:AlternateContent>
  <bookViews>
    <workbookView xWindow="0" yWindow="0" windowWidth="20490" windowHeight="7530" activeTab="1"/>
  </bookViews>
  <sheets>
    <sheet name="TAN" sheetId="1" r:id="rId1"/>
    <sheet name="Naiv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M21" i="2"/>
  <c r="N21" i="2" s="1"/>
  <c r="H21" i="2"/>
  <c r="C21" i="2"/>
  <c r="C14" i="2"/>
  <c r="R13" i="2"/>
  <c r="R14" i="2" s="1"/>
  <c r="M13" i="2"/>
  <c r="M14" i="2" s="1"/>
  <c r="M15" i="2" s="1"/>
  <c r="H13" i="2"/>
  <c r="D13" i="2"/>
  <c r="C13" i="2"/>
  <c r="D14" i="2" s="1"/>
  <c r="I21" i="1"/>
  <c r="H24" i="1" s="1"/>
  <c r="H14" i="1"/>
  <c r="H15" i="1" s="1"/>
  <c r="M21" i="1"/>
  <c r="M22" i="1" s="1"/>
  <c r="M23" i="1" s="1"/>
  <c r="H21" i="1"/>
  <c r="C21" i="1"/>
  <c r="C22" i="1" s="1"/>
  <c r="R13" i="1"/>
  <c r="M13" i="1"/>
  <c r="H13" i="1"/>
  <c r="I13" i="1" s="1"/>
  <c r="H16" i="1" s="1"/>
  <c r="D14" i="1"/>
  <c r="C14" i="1"/>
  <c r="D13" i="1"/>
  <c r="C13" i="1"/>
  <c r="C17" i="1" l="1"/>
  <c r="C23" i="1"/>
  <c r="R14" i="1"/>
  <c r="M14" i="1"/>
  <c r="M15" i="1" s="1"/>
  <c r="H22" i="1"/>
  <c r="C16" i="1"/>
  <c r="R15" i="1"/>
  <c r="I14" i="1"/>
  <c r="H17" i="1" s="1"/>
  <c r="S13" i="1"/>
  <c r="R16" i="1" s="1"/>
  <c r="C15" i="1"/>
  <c r="N13" i="1"/>
  <c r="D21" i="1"/>
  <c r="C24" i="1" s="1"/>
  <c r="N21" i="1"/>
  <c r="N22" i="1" s="1"/>
  <c r="M25" i="1" s="1"/>
  <c r="N13" i="2"/>
  <c r="M16" i="2" s="1"/>
  <c r="D21" i="2"/>
  <c r="C22" i="2"/>
  <c r="C23" i="2" s="1"/>
  <c r="M22" i="2"/>
  <c r="M23" i="2" s="1"/>
  <c r="C17" i="2"/>
  <c r="M24" i="2"/>
  <c r="H14" i="2"/>
  <c r="H15" i="2" s="1"/>
  <c r="I13" i="2"/>
  <c r="H16" i="2" s="1"/>
  <c r="S13" i="2"/>
  <c r="S14" i="2" s="1"/>
  <c r="R17" i="2" s="1"/>
  <c r="R15" i="2"/>
  <c r="I21" i="2"/>
  <c r="H24" i="2" s="1"/>
  <c r="C15" i="2"/>
  <c r="C16" i="2"/>
  <c r="H22" i="2"/>
  <c r="H23" i="2" s="1"/>
  <c r="S14" i="1" l="1"/>
  <c r="R17" i="1" s="1"/>
  <c r="I22" i="1"/>
  <c r="H25" i="1" s="1"/>
  <c r="H23" i="1"/>
  <c r="M24" i="1"/>
  <c r="D22" i="1"/>
  <c r="C25" i="1" s="1"/>
  <c r="N14" i="1"/>
  <c r="M17" i="1" s="1"/>
  <c r="M16" i="1"/>
  <c r="D22" i="2"/>
  <c r="C25" i="2" s="1"/>
  <c r="C24" i="2"/>
  <c r="R16" i="2"/>
  <c r="N14" i="2"/>
  <c r="M17" i="2" s="1"/>
  <c r="N22" i="2"/>
  <c r="M25" i="2" s="1"/>
  <c r="I14" i="2"/>
  <c r="H17" i="2" s="1"/>
  <c r="I22" i="2"/>
  <c r="H25" i="2" s="1"/>
</calcChain>
</file>

<file path=xl/sharedStrings.xml><?xml version="1.0" encoding="utf-8"?>
<sst xmlns="http://schemas.openxmlformats.org/spreadsheetml/2006/main" count="166" uniqueCount="30">
  <si>
    <t>OA_MAIS</t>
  </si>
  <si>
    <t>s1_below_0</t>
  </si>
  <si>
    <t>s2_0_1</t>
  </si>
  <si>
    <t>s3_1_2</t>
  </si>
  <si>
    <t>s4_2_3</t>
  </si>
  <si>
    <t>s5_3_4</t>
  </si>
  <si>
    <t>s6_4_5</t>
  </si>
  <si>
    <t>s7_5_up</t>
  </si>
  <si>
    <t>S1</t>
  </si>
  <si>
    <t>Not S1</t>
  </si>
  <si>
    <t>Predicted</t>
  </si>
  <si>
    <t>Actual</t>
  </si>
  <si>
    <t>S2</t>
  </si>
  <si>
    <t>Not S2</t>
  </si>
  <si>
    <t>S3</t>
  </si>
  <si>
    <t>Not S3</t>
  </si>
  <si>
    <t>S4</t>
  </si>
  <si>
    <t>Not S4</t>
  </si>
  <si>
    <t>S5</t>
  </si>
  <si>
    <t>Not S5</t>
  </si>
  <si>
    <t>S6</t>
  </si>
  <si>
    <t>Not S6</t>
  </si>
  <si>
    <t>S7</t>
  </si>
  <si>
    <t>Not S7</t>
  </si>
  <si>
    <t>Precision</t>
  </si>
  <si>
    <t>Recall</t>
  </si>
  <si>
    <t>Accuracy</t>
  </si>
  <si>
    <t>Confusion Matrix:</t>
  </si>
  <si>
    <t>TAN</t>
  </si>
  <si>
    <t>Naïve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</si>
</sst>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3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16" workbookViewId="0">
      <selection activeCell="L30" sqref="L30"/>
    </sheetView>
  </sheetViews>
  <sheetFormatPr defaultColWidth="9.1796875" defaultRowHeight="14.5" x14ac:dyDescent="0.35"/>
  <cols>
    <col min="1" max="16384" width="9.1796875" style="1"/>
  </cols>
  <sheetData>
    <row r="1" spans="1:19" x14ac:dyDescent="0.35">
      <c r="A1" s="1" t="s">
        <v>27</v>
      </c>
    </row>
    <row r="2" spans="1:1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9" x14ac:dyDescent="0.35">
      <c r="A3" s="1" t="s">
        <v>1</v>
      </c>
      <c r="B3" s="1">
        <v>1032</v>
      </c>
      <c r="C3" s="1">
        <v>768</v>
      </c>
      <c r="D3" s="1">
        <v>6</v>
      </c>
      <c r="E3" s="1">
        <v>19</v>
      </c>
      <c r="F3" s="1">
        <v>6</v>
      </c>
      <c r="G3" s="1">
        <v>1</v>
      </c>
      <c r="H3" s="1">
        <v>0</v>
      </c>
      <c r="J3" s="1" t="s">
        <v>26</v>
      </c>
    </row>
    <row r="4" spans="1:19" x14ac:dyDescent="0.35">
      <c r="A4" s="1" t="s">
        <v>2</v>
      </c>
      <c r="B4" s="1">
        <v>597</v>
      </c>
      <c r="C4" s="1">
        <v>1470</v>
      </c>
      <c r="D4" s="1">
        <v>22</v>
      </c>
      <c r="E4" s="1">
        <v>39</v>
      </c>
      <c r="F4" s="1">
        <v>8</v>
      </c>
      <c r="G4" s="1">
        <v>7</v>
      </c>
      <c r="H4" s="1">
        <v>1</v>
      </c>
      <c r="J4" s="1" t="s">
        <v>25</v>
      </c>
    </row>
    <row r="5" spans="1:19" x14ac:dyDescent="0.35">
      <c r="A5" s="1" t="s">
        <v>3</v>
      </c>
      <c r="B5" s="1">
        <v>78</v>
      </c>
      <c r="C5" s="1">
        <v>234</v>
      </c>
      <c r="D5" s="1">
        <v>15</v>
      </c>
      <c r="E5" s="1">
        <v>31</v>
      </c>
      <c r="F5" s="1">
        <v>3</v>
      </c>
      <c r="G5" s="1">
        <v>3</v>
      </c>
      <c r="H5" s="1">
        <v>3</v>
      </c>
      <c r="J5" s="1" t="s">
        <v>24</v>
      </c>
    </row>
    <row r="6" spans="1:19" x14ac:dyDescent="0.35">
      <c r="A6" s="1" t="s">
        <v>4</v>
      </c>
      <c r="B6" s="1">
        <v>31</v>
      </c>
      <c r="C6" s="1">
        <v>139</v>
      </c>
      <c r="D6" s="1">
        <v>9</v>
      </c>
      <c r="E6" s="1">
        <v>28</v>
      </c>
      <c r="F6" s="1">
        <v>6</v>
      </c>
      <c r="G6" s="1">
        <v>6</v>
      </c>
      <c r="H6" s="1">
        <v>1</v>
      </c>
    </row>
    <row r="7" spans="1:19" x14ac:dyDescent="0.35">
      <c r="A7" s="1" t="s">
        <v>5</v>
      </c>
      <c r="B7" s="1">
        <v>8</v>
      </c>
      <c r="C7" s="1">
        <v>41</v>
      </c>
      <c r="D7" s="1">
        <v>2</v>
      </c>
      <c r="E7" s="1">
        <v>16</v>
      </c>
      <c r="F7" s="1">
        <v>2</v>
      </c>
      <c r="G7" s="1">
        <v>1</v>
      </c>
      <c r="H7" s="1">
        <v>0</v>
      </c>
    </row>
    <row r="8" spans="1:19" x14ac:dyDescent="0.35">
      <c r="A8" s="1" t="s">
        <v>6</v>
      </c>
      <c r="B8" s="1">
        <v>5</v>
      </c>
      <c r="C8" s="1">
        <v>27</v>
      </c>
      <c r="D8" s="1">
        <v>5</v>
      </c>
      <c r="E8" s="1">
        <v>12</v>
      </c>
      <c r="F8" s="1">
        <v>4</v>
      </c>
      <c r="G8" s="1">
        <v>6</v>
      </c>
      <c r="H8" s="1">
        <v>2</v>
      </c>
    </row>
    <row r="9" spans="1:19" x14ac:dyDescent="0.35">
      <c r="A9" s="1" t="s">
        <v>7</v>
      </c>
      <c r="B9" s="1">
        <v>0</v>
      </c>
      <c r="C9" s="1">
        <v>10</v>
      </c>
      <c r="D9" s="1">
        <v>3</v>
      </c>
      <c r="E9" s="1">
        <v>4</v>
      </c>
      <c r="F9" s="1">
        <v>2</v>
      </c>
      <c r="G9" s="1">
        <v>0</v>
      </c>
      <c r="H9" s="1">
        <v>0</v>
      </c>
    </row>
    <row r="11" spans="1:19" x14ac:dyDescent="0.35">
      <c r="C11" s="6" t="s">
        <v>10</v>
      </c>
      <c r="D11" s="6"/>
      <c r="H11" s="6" t="s">
        <v>10</v>
      </c>
      <c r="I11" s="6"/>
      <c r="M11" s="6" t="s">
        <v>10</v>
      </c>
      <c r="N11" s="6"/>
      <c r="R11" s="6" t="s">
        <v>10</v>
      </c>
      <c r="S11" s="6"/>
    </row>
    <row r="12" spans="1:19" x14ac:dyDescent="0.35">
      <c r="B12" s="2"/>
      <c r="C12" s="2" t="s">
        <v>8</v>
      </c>
      <c r="D12" s="2" t="s">
        <v>9</v>
      </c>
      <c r="G12" s="2"/>
      <c r="H12" s="2" t="s">
        <v>12</v>
      </c>
      <c r="I12" s="2" t="s">
        <v>13</v>
      </c>
      <c r="L12" s="2"/>
      <c r="M12" s="2" t="s">
        <v>14</v>
      </c>
      <c r="N12" s="2" t="s">
        <v>15</v>
      </c>
      <c r="Q12" s="2"/>
      <c r="R12" s="2" t="s">
        <v>16</v>
      </c>
      <c r="S12" s="2" t="s">
        <v>17</v>
      </c>
    </row>
    <row r="13" spans="1:19" x14ac:dyDescent="0.35">
      <c r="A13" s="6" t="s">
        <v>11</v>
      </c>
      <c r="B13" s="2" t="s">
        <v>8</v>
      </c>
      <c r="C13" s="2">
        <f>B3</f>
        <v>1032</v>
      </c>
      <c r="D13" s="2">
        <f>SUM(C3:H3)</f>
        <v>800</v>
      </c>
      <c r="F13" s="6" t="s">
        <v>11</v>
      </c>
      <c r="G13" s="2" t="s">
        <v>12</v>
      </c>
      <c r="H13" s="2">
        <f>C4</f>
        <v>1470</v>
      </c>
      <c r="I13" s="2">
        <f>SUM(B4:H4)-H13</f>
        <v>674</v>
      </c>
      <c r="K13" s="6" t="s">
        <v>11</v>
      </c>
      <c r="L13" s="2" t="s">
        <v>14</v>
      </c>
      <c r="M13" s="2">
        <f>D5</f>
        <v>15</v>
      </c>
      <c r="N13" s="2">
        <f>SUM(B5:H5)-M13</f>
        <v>352</v>
      </c>
      <c r="P13" s="6" t="s">
        <v>11</v>
      </c>
      <c r="Q13" s="2" t="s">
        <v>16</v>
      </c>
      <c r="R13" s="2">
        <f>E6</f>
        <v>28</v>
      </c>
      <c r="S13" s="2">
        <f>SUM(B6:H6)-R13</f>
        <v>192</v>
      </c>
    </row>
    <row r="14" spans="1:19" x14ac:dyDescent="0.35">
      <c r="A14" s="6"/>
      <c r="B14" s="2" t="s">
        <v>9</v>
      </c>
      <c r="C14" s="2">
        <f>SUM(B4:B9)</f>
        <v>719</v>
      </c>
      <c r="D14" s="2">
        <f>SUM($B$3:$H$9)-SUM(C13:D13,C14)</f>
        <v>2162</v>
      </c>
      <c r="F14" s="6"/>
      <c r="G14" s="2" t="s">
        <v>13</v>
      </c>
      <c r="H14" s="2">
        <f>SUM(C3:C9)-H13</f>
        <v>1219</v>
      </c>
      <c r="I14" s="2">
        <f>SUM($B$3:$H$9)-SUM(H13:I13,H14)</f>
        <v>1350</v>
      </c>
      <c r="K14" s="6"/>
      <c r="L14" s="2" t="s">
        <v>15</v>
      </c>
      <c r="M14" s="2">
        <f>SUM(D3:D9)-M13</f>
        <v>47</v>
      </c>
      <c r="N14" s="2">
        <f>SUM($B$3:$H$9)-SUM(M13:N13,M14)</f>
        <v>4299</v>
      </c>
      <c r="P14" s="6"/>
      <c r="Q14" s="2" t="s">
        <v>17</v>
      </c>
      <c r="R14" s="2">
        <f>SUM(E3:E9)-R13</f>
        <v>121</v>
      </c>
      <c r="S14" s="2">
        <f>SUM($B$3:$H$9)-SUM(R13:S13,R14)</f>
        <v>4372</v>
      </c>
    </row>
    <row r="15" spans="1:19" x14ac:dyDescent="0.35">
      <c r="B15" s="1" t="s">
        <v>24</v>
      </c>
      <c r="C15" s="3">
        <f>C13/SUM(C13:C14)</f>
        <v>0.58937749857224442</v>
      </c>
      <c r="G15" s="1" t="s">
        <v>24</v>
      </c>
      <c r="H15" s="3">
        <f>H13/SUM(H13:H14)</f>
        <v>0.546671625139457</v>
      </c>
      <c r="L15" s="1" t="s">
        <v>24</v>
      </c>
      <c r="M15" s="3">
        <f>M13/SUM(M13:M14)</f>
        <v>0.24193548387096775</v>
      </c>
      <c r="Q15" s="1" t="s">
        <v>24</v>
      </c>
      <c r="R15" s="3">
        <f>R13/SUM(R13:R14)</f>
        <v>0.18791946308724833</v>
      </c>
    </row>
    <row r="16" spans="1:19" x14ac:dyDescent="0.35">
      <c r="B16" s="1" t="s">
        <v>25</v>
      </c>
      <c r="C16" s="3">
        <f>C13/SUM(C13:D13)</f>
        <v>0.5633187772925764</v>
      </c>
      <c r="G16" s="1" t="s">
        <v>25</v>
      </c>
      <c r="H16" s="3">
        <f>H13/SUM(H13:I13)</f>
        <v>0.68563432835820892</v>
      </c>
      <c r="L16" s="1" t="s">
        <v>25</v>
      </c>
      <c r="M16" s="3">
        <f>M13/SUM(M13:N13)</f>
        <v>4.0871934604904632E-2</v>
      </c>
      <c r="Q16" s="1" t="s">
        <v>25</v>
      </c>
      <c r="R16" s="3">
        <f>R13/SUM(R13:S13)</f>
        <v>0.12727272727272726</v>
      </c>
    </row>
    <row r="17" spans="1:18" x14ac:dyDescent="0.35">
      <c r="B17" s="1" t="s">
        <v>26</v>
      </c>
      <c r="C17" s="3">
        <f>SUM(C13,D14)/SUM(C13:D14)</f>
        <v>0.67769997878209209</v>
      </c>
      <c r="G17" s="1" t="s">
        <v>26</v>
      </c>
      <c r="H17" s="3">
        <f>SUM(H13,I14)/SUM(H13:I14)</f>
        <v>0.59834500318268624</v>
      </c>
      <c r="L17" s="1" t="s">
        <v>26</v>
      </c>
      <c r="M17" s="3">
        <f>SUM(M13,N14)/SUM(M13:N14)</f>
        <v>0.9153405474220242</v>
      </c>
      <c r="Q17" s="1" t="s">
        <v>26</v>
      </c>
      <c r="R17" s="3">
        <f>SUM(R13,S14)/SUM(R13:S14)</f>
        <v>0.93358794822830471</v>
      </c>
    </row>
    <row r="19" spans="1:18" x14ac:dyDescent="0.35">
      <c r="C19" s="6" t="s">
        <v>10</v>
      </c>
      <c r="D19" s="6"/>
      <c r="H19" s="6" t="s">
        <v>10</v>
      </c>
      <c r="I19" s="6"/>
      <c r="K19" s="13" t="s">
        <v>28</v>
      </c>
      <c r="L19" s="14"/>
      <c r="M19" s="15" t="s">
        <v>10</v>
      </c>
      <c r="N19" s="15"/>
      <c r="O19" s="14"/>
    </row>
    <row r="20" spans="1:18" x14ac:dyDescent="0.35">
      <c r="B20" s="2"/>
      <c r="C20" s="2" t="s">
        <v>18</v>
      </c>
      <c r="D20" s="2" t="s">
        <v>19</v>
      </c>
      <c r="G20" s="2"/>
      <c r="H20" s="2" t="s">
        <v>20</v>
      </c>
      <c r="I20" s="2" t="s">
        <v>21</v>
      </c>
      <c r="K20" s="7"/>
      <c r="L20" s="8"/>
      <c r="M20" s="8" t="s">
        <v>22</v>
      </c>
      <c r="N20" s="8" t="s">
        <v>23</v>
      </c>
      <c r="O20" s="7"/>
    </row>
    <row r="21" spans="1:18" x14ac:dyDescent="0.35">
      <c r="A21" s="6" t="s">
        <v>11</v>
      </c>
      <c r="B21" s="2" t="s">
        <v>18</v>
      </c>
      <c r="C21" s="2">
        <f>F7</f>
        <v>2</v>
      </c>
      <c r="D21" s="2">
        <f>SUM(B7:H7)-C21</f>
        <v>68</v>
      </c>
      <c r="F21" s="6" t="s">
        <v>11</v>
      </c>
      <c r="G21" s="2" t="s">
        <v>20</v>
      </c>
      <c r="H21" s="2">
        <f>G8</f>
        <v>6</v>
      </c>
      <c r="I21" s="2">
        <f>SUM(B8:H8)-H21</f>
        <v>55</v>
      </c>
      <c r="K21" s="9" t="s">
        <v>11</v>
      </c>
      <c r="L21" s="8" t="s">
        <v>22</v>
      </c>
      <c r="M21" s="8">
        <f>H9</f>
        <v>0</v>
      </c>
      <c r="N21" s="8">
        <f>SUM(B9:H9)-M21</f>
        <v>19</v>
      </c>
      <c r="O21" s="7"/>
    </row>
    <row r="22" spans="1:18" x14ac:dyDescent="0.35">
      <c r="A22" s="6"/>
      <c r="B22" s="2" t="s">
        <v>19</v>
      </c>
      <c r="C22" s="2">
        <f>SUM(F3:F9)-C21</f>
        <v>29</v>
      </c>
      <c r="D22" s="2">
        <f>SUM($B$3:$H$9)-SUM(C21:D21,C22)</f>
        <v>4614</v>
      </c>
      <c r="F22" s="6"/>
      <c r="G22" s="2" t="s">
        <v>21</v>
      </c>
      <c r="H22" s="2">
        <f>SUM(G3:G9)-H21</f>
        <v>18</v>
      </c>
      <c r="I22" s="2">
        <f>SUM($B$3:$H$9)-SUM(H21:I21,H22)</f>
        <v>4634</v>
      </c>
      <c r="K22" s="9"/>
      <c r="L22" s="8" t="s">
        <v>23</v>
      </c>
      <c r="M22" s="8">
        <f>SUM(H3:H9)-M21</f>
        <v>7</v>
      </c>
      <c r="N22" s="8">
        <f>SUM($B$3:$H$9)-SUM(M21:N21,M22)</f>
        <v>4687</v>
      </c>
      <c r="O22" s="7"/>
    </row>
    <row r="23" spans="1:18" x14ac:dyDescent="0.35">
      <c r="B23" s="1" t="s">
        <v>24</v>
      </c>
      <c r="C23" s="3">
        <f>C21/SUM(C21:C22)</f>
        <v>6.4516129032258063E-2</v>
      </c>
      <c r="G23" s="1" t="s">
        <v>24</v>
      </c>
      <c r="H23" s="3">
        <f>H21/SUM(H21:H22)</f>
        <v>0.25</v>
      </c>
      <c r="K23" s="7"/>
      <c r="L23" s="7" t="s">
        <v>24</v>
      </c>
      <c r="M23" s="10">
        <f>M21/SUM(M21:M22)</f>
        <v>0</v>
      </c>
      <c r="N23" s="7"/>
      <c r="O23" s="7"/>
    </row>
    <row r="24" spans="1:18" x14ac:dyDescent="0.35">
      <c r="B24" s="1" t="s">
        <v>25</v>
      </c>
      <c r="C24" s="3">
        <f>C21/SUM(C21:D21)</f>
        <v>2.8571428571428571E-2</v>
      </c>
      <c r="G24" s="1" t="s">
        <v>25</v>
      </c>
      <c r="H24" s="3">
        <f>H21/SUM(H21:I21)</f>
        <v>9.8360655737704916E-2</v>
      </c>
      <c r="K24" s="7"/>
      <c r="L24" s="7" t="s">
        <v>25</v>
      </c>
      <c r="M24" s="10">
        <f>M21/SUM(M21:N21)</f>
        <v>0</v>
      </c>
      <c r="N24" s="7"/>
      <c r="O24" s="7"/>
    </row>
    <row r="25" spans="1:18" x14ac:dyDescent="0.35">
      <c r="B25" s="1" t="s">
        <v>26</v>
      </c>
      <c r="C25" s="3">
        <f>SUM(C21,D22)/SUM(C21:D22)</f>
        <v>0.97941862932314872</v>
      </c>
      <c r="G25" s="1" t="s">
        <v>26</v>
      </c>
      <c r="H25" s="3">
        <f>SUM(H21,I22)/SUM(H21:I22)</f>
        <v>0.98451092722257583</v>
      </c>
      <c r="K25" s="11"/>
      <c r="L25" s="11" t="s">
        <v>26</v>
      </c>
      <c r="M25" s="12">
        <f>SUM(M21,N22)/SUM(M21:N22)</f>
        <v>0.99448334394228732</v>
      </c>
      <c r="N25" s="11"/>
      <c r="O25" s="11"/>
    </row>
  </sheetData>
  <mergeCells count="14">
    <mergeCell ref="R11:S11"/>
    <mergeCell ref="P13:P14"/>
    <mergeCell ref="C19:D19"/>
    <mergeCell ref="A21:A22"/>
    <mergeCell ref="H19:I19"/>
    <mergeCell ref="F21:F22"/>
    <mergeCell ref="M19:N19"/>
    <mergeCell ref="K21:K22"/>
    <mergeCell ref="C11:D11"/>
    <mergeCell ref="A13:A14"/>
    <mergeCell ref="H11:I11"/>
    <mergeCell ref="F13:F14"/>
    <mergeCell ref="M11:N11"/>
    <mergeCell ref="K13:K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5" workbookViewId="0">
      <selection activeCell="M19" sqref="K19:N19"/>
    </sheetView>
  </sheetViews>
  <sheetFormatPr defaultColWidth="9.1796875" defaultRowHeight="14.5" x14ac:dyDescent="0.35"/>
  <cols>
    <col min="1" max="16384" width="9.1796875" style="1"/>
  </cols>
  <sheetData>
    <row r="1" spans="1:19" x14ac:dyDescent="0.35">
      <c r="A1" s="1" t="s">
        <v>27</v>
      </c>
    </row>
    <row r="2" spans="1:1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9" x14ac:dyDescent="0.35">
      <c r="A3" s="1" t="s">
        <v>1</v>
      </c>
      <c r="B3">
        <v>970</v>
      </c>
      <c r="C3">
        <v>829</v>
      </c>
      <c r="D3">
        <v>4</v>
      </c>
      <c r="E3">
        <v>13</v>
      </c>
      <c r="F3">
        <v>6</v>
      </c>
      <c r="G3">
        <v>1</v>
      </c>
      <c r="H3">
        <v>9</v>
      </c>
      <c r="J3" s="1" t="s">
        <v>26</v>
      </c>
      <c r="K3" s="5">
        <f>SUM(B3,C4,D5,E6,F7,G8,H9)/SUM(B3:H9)</f>
        <v>0.52450668364099295</v>
      </c>
    </row>
    <row r="4" spans="1:19" x14ac:dyDescent="0.35">
      <c r="A4" s="1" t="s">
        <v>2</v>
      </c>
      <c r="B4">
        <v>616</v>
      </c>
      <c r="C4">
        <v>1455</v>
      </c>
      <c r="D4">
        <v>3</v>
      </c>
      <c r="E4">
        <v>36</v>
      </c>
      <c r="F4">
        <v>6</v>
      </c>
      <c r="G4">
        <v>5</v>
      </c>
      <c r="H4">
        <v>23</v>
      </c>
      <c r="J4" s="1" t="s">
        <v>25</v>
      </c>
    </row>
    <row r="5" spans="1:19" x14ac:dyDescent="0.35">
      <c r="A5" s="1" t="s">
        <v>3</v>
      </c>
      <c r="B5">
        <v>92</v>
      </c>
      <c r="C5">
        <v>224</v>
      </c>
      <c r="D5">
        <v>5</v>
      </c>
      <c r="E5">
        <v>25</v>
      </c>
      <c r="F5">
        <v>9</v>
      </c>
      <c r="G5">
        <v>3</v>
      </c>
      <c r="H5">
        <v>9</v>
      </c>
      <c r="J5" s="1" t="s">
        <v>24</v>
      </c>
    </row>
    <row r="6" spans="1:19" x14ac:dyDescent="0.35">
      <c r="A6" s="1" t="s">
        <v>4</v>
      </c>
      <c r="B6">
        <v>43</v>
      </c>
      <c r="C6">
        <v>124</v>
      </c>
      <c r="D6">
        <v>6</v>
      </c>
      <c r="E6">
        <v>25</v>
      </c>
      <c r="F6">
        <v>9</v>
      </c>
      <c r="G6">
        <v>4</v>
      </c>
      <c r="H6">
        <v>9</v>
      </c>
    </row>
    <row r="7" spans="1:19" x14ac:dyDescent="0.35">
      <c r="A7" s="1" t="s">
        <v>5</v>
      </c>
      <c r="B7">
        <v>13</v>
      </c>
      <c r="C7">
        <v>34</v>
      </c>
      <c r="D7">
        <v>0</v>
      </c>
      <c r="E7">
        <v>7</v>
      </c>
      <c r="F7">
        <v>8</v>
      </c>
      <c r="G7">
        <v>5</v>
      </c>
      <c r="H7">
        <v>3</v>
      </c>
    </row>
    <row r="8" spans="1:19" x14ac:dyDescent="0.35">
      <c r="A8" s="1" t="s">
        <v>6</v>
      </c>
      <c r="B8">
        <v>12</v>
      </c>
      <c r="C8">
        <v>20</v>
      </c>
      <c r="D8">
        <v>0</v>
      </c>
      <c r="E8">
        <v>11</v>
      </c>
      <c r="F8">
        <v>4</v>
      </c>
      <c r="G8">
        <v>6</v>
      </c>
      <c r="H8">
        <v>8</v>
      </c>
    </row>
    <row r="9" spans="1:19" x14ac:dyDescent="0.35">
      <c r="A9" s="1" t="s">
        <v>7</v>
      </c>
      <c r="B9">
        <v>1</v>
      </c>
      <c r="C9">
        <v>7</v>
      </c>
      <c r="D9">
        <v>1</v>
      </c>
      <c r="E9">
        <v>5</v>
      </c>
      <c r="F9">
        <v>0</v>
      </c>
      <c r="G9">
        <v>2</v>
      </c>
      <c r="H9">
        <v>3</v>
      </c>
    </row>
    <row r="11" spans="1:19" x14ac:dyDescent="0.35">
      <c r="C11" s="6" t="s">
        <v>10</v>
      </c>
      <c r="D11" s="6"/>
      <c r="H11" s="6" t="s">
        <v>10</v>
      </c>
      <c r="I11" s="6"/>
      <c r="M11" s="6" t="s">
        <v>10</v>
      </c>
      <c r="N11" s="6"/>
      <c r="R11" s="6" t="s">
        <v>10</v>
      </c>
      <c r="S11" s="6"/>
    </row>
    <row r="12" spans="1:19" x14ac:dyDescent="0.35">
      <c r="B12" s="2"/>
      <c r="C12" s="2" t="s">
        <v>8</v>
      </c>
      <c r="D12" s="2" t="s">
        <v>9</v>
      </c>
      <c r="G12" s="2"/>
      <c r="H12" s="2" t="s">
        <v>12</v>
      </c>
      <c r="I12" s="2" t="s">
        <v>13</v>
      </c>
      <c r="L12" s="2"/>
      <c r="M12" s="2" t="s">
        <v>14</v>
      </c>
      <c r="N12" s="2" t="s">
        <v>15</v>
      </c>
      <c r="Q12" s="2"/>
      <c r="R12" s="2" t="s">
        <v>16</v>
      </c>
      <c r="S12" s="2" t="s">
        <v>17</v>
      </c>
    </row>
    <row r="13" spans="1:19" x14ac:dyDescent="0.35">
      <c r="A13" s="6" t="s">
        <v>11</v>
      </c>
      <c r="B13" s="2" t="s">
        <v>8</v>
      </c>
      <c r="C13" s="2">
        <f>B3</f>
        <v>970</v>
      </c>
      <c r="D13" s="2">
        <f>SUM(C3:H3)</f>
        <v>862</v>
      </c>
      <c r="F13" s="6" t="s">
        <v>11</v>
      </c>
      <c r="G13" s="2" t="s">
        <v>12</v>
      </c>
      <c r="H13" s="2">
        <f>C4</f>
        <v>1455</v>
      </c>
      <c r="I13" s="2">
        <f>SUM(B4:H4)-H13</f>
        <v>689</v>
      </c>
      <c r="K13" s="6" t="s">
        <v>11</v>
      </c>
      <c r="L13" s="2" t="s">
        <v>14</v>
      </c>
      <c r="M13" s="2">
        <f>D5</f>
        <v>5</v>
      </c>
      <c r="N13" s="2">
        <f>SUM(B5:H5)-M13</f>
        <v>362</v>
      </c>
      <c r="P13" s="6" t="s">
        <v>11</v>
      </c>
      <c r="Q13" s="2" t="s">
        <v>16</v>
      </c>
      <c r="R13" s="2">
        <f>E6</f>
        <v>25</v>
      </c>
      <c r="S13" s="2">
        <f>SUM(B6:H6)-R13</f>
        <v>195</v>
      </c>
    </row>
    <row r="14" spans="1:19" x14ac:dyDescent="0.35">
      <c r="A14" s="6"/>
      <c r="B14" s="2" t="s">
        <v>9</v>
      </c>
      <c r="C14" s="2">
        <f>SUM(B4:B9)</f>
        <v>777</v>
      </c>
      <c r="D14" s="2">
        <f>SUM($B$3:$H$9)-SUM(C13:D13,C14)</f>
        <v>2104</v>
      </c>
      <c r="F14" s="6"/>
      <c r="G14" s="2" t="s">
        <v>13</v>
      </c>
      <c r="H14" s="2">
        <f>SUM(C3:C9)-H13</f>
        <v>1238</v>
      </c>
      <c r="I14" s="2">
        <f>SUM($B$3:$H$9)-SUM(H13:I13,H14)</f>
        <v>1331</v>
      </c>
      <c r="K14" s="6"/>
      <c r="L14" s="2" t="s">
        <v>15</v>
      </c>
      <c r="M14" s="2">
        <f>SUM(D3:D9)-M13</f>
        <v>14</v>
      </c>
      <c r="N14" s="2">
        <f>SUM($B$3:$H$9)-SUM(M13:N13,M14)</f>
        <v>4332</v>
      </c>
      <c r="P14" s="6"/>
      <c r="Q14" s="2" t="s">
        <v>17</v>
      </c>
      <c r="R14" s="2">
        <f>SUM(E3:E9)-R13</f>
        <v>97</v>
      </c>
      <c r="S14" s="2">
        <f>SUM($B$3:$H$9)-SUM(R13:S13,R14)</f>
        <v>4396</v>
      </c>
    </row>
    <row r="15" spans="1:19" x14ac:dyDescent="0.35">
      <c r="B15" s="1" t="s">
        <v>24</v>
      </c>
      <c r="C15" s="3">
        <f>C13/SUM(C13:C14)</f>
        <v>0.55523755008586151</v>
      </c>
      <c r="G15" s="1" t="s">
        <v>24</v>
      </c>
      <c r="H15" s="3">
        <f>H13/SUM(H13:H14)</f>
        <v>0.54028963980690681</v>
      </c>
      <c r="L15" s="1" t="s">
        <v>24</v>
      </c>
      <c r="M15" s="3">
        <f>M13/SUM(M13:M14)</f>
        <v>0.26315789473684209</v>
      </c>
      <c r="Q15" s="1" t="s">
        <v>24</v>
      </c>
      <c r="R15" s="3">
        <f>R13/SUM(R13:R14)</f>
        <v>0.20491803278688525</v>
      </c>
    </row>
    <row r="16" spans="1:19" x14ac:dyDescent="0.35">
      <c r="B16" s="1" t="s">
        <v>25</v>
      </c>
      <c r="C16" s="3">
        <f>C13/SUM(C13:D13)</f>
        <v>0.52947598253275108</v>
      </c>
      <c r="G16" s="1" t="s">
        <v>25</v>
      </c>
      <c r="H16" s="3">
        <f>H13/SUM(H13:I13)</f>
        <v>0.67863805970149249</v>
      </c>
      <c r="L16" s="1" t="s">
        <v>25</v>
      </c>
      <c r="M16" s="4">
        <f>M13/SUM(M13:N13)</f>
        <v>1.3623978201634877E-2</v>
      </c>
      <c r="Q16" s="1" t="s">
        <v>25</v>
      </c>
      <c r="R16" s="4">
        <f>R13/SUM(R13:S13)</f>
        <v>0.11363636363636363</v>
      </c>
    </row>
    <row r="17" spans="1:18" x14ac:dyDescent="0.35">
      <c r="B17" s="1" t="s">
        <v>26</v>
      </c>
      <c r="C17" s="3">
        <f>SUM(C13,D14)/SUM(C13:D14)</f>
        <v>0.65223848928495654</v>
      </c>
      <c r="G17" s="1" t="s">
        <v>26</v>
      </c>
      <c r="H17" s="3">
        <f>SUM(H13,I14)/SUM(H13:I14)</f>
        <v>0.59113091449183108</v>
      </c>
      <c r="L17" s="1" t="s">
        <v>26</v>
      </c>
      <c r="M17" s="3">
        <f>SUM(M13,N14)/SUM(M13:N14)</f>
        <v>0.92022066624230847</v>
      </c>
      <c r="Q17" s="1" t="s">
        <v>26</v>
      </c>
      <c r="R17" s="3">
        <f>SUM(R13,S14)/SUM(R13:S14)</f>
        <v>0.93804370889030342</v>
      </c>
    </row>
    <row r="19" spans="1:18" x14ac:dyDescent="0.35">
      <c r="C19" s="6" t="s">
        <v>10</v>
      </c>
      <c r="D19" s="6"/>
      <c r="H19" s="6" t="s">
        <v>10</v>
      </c>
      <c r="I19" s="6"/>
      <c r="K19" s="13" t="s">
        <v>29</v>
      </c>
      <c r="L19" s="14"/>
      <c r="M19" s="15" t="s">
        <v>10</v>
      </c>
      <c r="N19" s="15"/>
    </row>
    <row r="20" spans="1:18" x14ac:dyDescent="0.35">
      <c r="B20" s="2"/>
      <c r="C20" s="2" t="s">
        <v>18</v>
      </c>
      <c r="D20" s="2" t="s">
        <v>19</v>
      </c>
      <c r="G20" s="2"/>
      <c r="H20" s="2" t="s">
        <v>20</v>
      </c>
      <c r="I20" s="2" t="s">
        <v>21</v>
      </c>
      <c r="K20" s="7"/>
      <c r="L20" s="8"/>
      <c r="M20" s="8" t="s">
        <v>22</v>
      </c>
      <c r="N20" s="8" t="s">
        <v>23</v>
      </c>
    </row>
    <row r="21" spans="1:18" x14ac:dyDescent="0.35">
      <c r="A21" s="6" t="s">
        <v>11</v>
      </c>
      <c r="B21" s="2" t="s">
        <v>18</v>
      </c>
      <c r="C21" s="2">
        <f>F7</f>
        <v>8</v>
      </c>
      <c r="D21" s="2">
        <f>SUM(B7:H7)-C21</f>
        <v>62</v>
      </c>
      <c r="F21" s="6" t="s">
        <v>11</v>
      </c>
      <c r="G21" s="2" t="s">
        <v>20</v>
      </c>
      <c r="H21" s="2">
        <f>G8</f>
        <v>6</v>
      </c>
      <c r="I21" s="2">
        <f>SUM(B8:H8)-H21</f>
        <v>55</v>
      </c>
      <c r="K21" s="9" t="s">
        <v>11</v>
      </c>
      <c r="L21" s="8" t="s">
        <v>22</v>
      </c>
      <c r="M21" s="8">
        <f>H9</f>
        <v>3</v>
      </c>
      <c r="N21" s="8">
        <f>SUM(B9:H9)-M21</f>
        <v>16</v>
      </c>
    </row>
    <row r="22" spans="1:18" x14ac:dyDescent="0.35">
      <c r="A22" s="6"/>
      <c r="B22" s="2" t="s">
        <v>19</v>
      </c>
      <c r="C22" s="2">
        <f>SUM(F3:F9)-C21</f>
        <v>34</v>
      </c>
      <c r="D22" s="2">
        <f>SUM($B$3:$H$9)-SUM(C21:D21,C22)</f>
        <v>4609</v>
      </c>
      <c r="F22" s="6"/>
      <c r="G22" s="2" t="s">
        <v>21</v>
      </c>
      <c r="H22" s="2">
        <f>SUM(G3:G9)-H21</f>
        <v>20</v>
      </c>
      <c r="I22" s="2">
        <f>SUM($B$3:$H$9)-SUM(H21:I21,H22)</f>
        <v>4632</v>
      </c>
      <c r="K22" s="9"/>
      <c r="L22" s="8" t="s">
        <v>23</v>
      </c>
      <c r="M22" s="8">
        <f>SUM(H3:H9)-M21</f>
        <v>61</v>
      </c>
      <c r="N22" s="8">
        <f>SUM($B$3:$H$9)-SUM(M21:N21,M22)</f>
        <v>4633</v>
      </c>
    </row>
    <row r="23" spans="1:18" x14ac:dyDescent="0.35">
      <c r="B23" s="1" t="s">
        <v>24</v>
      </c>
      <c r="C23" s="3">
        <f>C21/SUM(C21:C22)</f>
        <v>0.19047619047619047</v>
      </c>
      <c r="G23" s="1" t="s">
        <v>24</v>
      </c>
      <c r="H23" s="3">
        <f>H21/SUM(H21:H22)</f>
        <v>0.23076923076923078</v>
      </c>
      <c r="K23" s="7"/>
      <c r="L23" s="7" t="s">
        <v>24</v>
      </c>
      <c r="M23" s="10">
        <f>M21/SUM(M21:M22)</f>
        <v>4.6875E-2</v>
      </c>
      <c r="N23" s="7"/>
    </row>
    <row r="24" spans="1:18" x14ac:dyDescent="0.35">
      <c r="B24" s="1" t="s">
        <v>25</v>
      </c>
      <c r="C24" s="4">
        <f>C21/SUM(C21:D21)</f>
        <v>0.11428571428571428</v>
      </c>
      <c r="G24" s="1" t="s">
        <v>25</v>
      </c>
      <c r="H24" s="4">
        <f>H21/SUM(H21:I21)</f>
        <v>9.8360655737704916E-2</v>
      </c>
      <c r="K24" s="7"/>
      <c r="L24" s="7" t="s">
        <v>25</v>
      </c>
      <c r="M24" s="16">
        <f>M21/SUM(M21:N21)</f>
        <v>0.15789473684210525</v>
      </c>
      <c r="N24" s="7"/>
    </row>
    <row r="25" spans="1:18" x14ac:dyDescent="0.35">
      <c r="B25" s="1" t="s">
        <v>26</v>
      </c>
      <c r="C25" s="3">
        <f>SUM(C21,D22)/SUM(C21:D22)</f>
        <v>0.97963080840229155</v>
      </c>
      <c r="G25" s="1" t="s">
        <v>26</v>
      </c>
      <c r="H25" s="3">
        <f>SUM(H21,I22)/SUM(H21:I22)</f>
        <v>0.98408656906429026</v>
      </c>
      <c r="K25" s="11"/>
      <c r="L25" s="11" t="s">
        <v>26</v>
      </c>
      <c r="M25" s="12">
        <f>SUM(M21,N22)/SUM(M21:N22)</f>
        <v>0.9836622109060047</v>
      </c>
      <c r="N25" s="11"/>
    </row>
  </sheetData>
  <mergeCells count="14">
    <mergeCell ref="C11:D11"/>
    <mergeCell ref="H11:I11"/>
    <mergeCell ref="M11:N11"/>
    <mergeCell ref="R11:S11"/>
    <mergeCell ref="A13:A14"/>
    <mergeCell ref="F13:F14"/>
    <mergeCell ref="K13:K14"/>
    <mergeCell ref="P13:P14"/>
    <mergeCell ref="C19:D19"/>
    <mergeCell ref="H19:I19"/>
    <mergeCell ref="M19:N19"/>
    <mergeCell ref="A21:A22"/>
    <mergeCell ref="F21:F22"/>
    <mergeCell ref="K21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</vt:lpstr>
      <vt:lpstr>Naive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</dc:creator>
  <cp:lastModifiedBy>preet</cp:lastModifiedBy>
  <dcterms:created xsi:type="dcterms:W3CDTF">2017-03-10T03:21:27Z</dcterms:created>
  <dcterms:modified xsi:type="dcterms:W3CDTF">2017-03-10T08:10:20Z</dcterms:modified>
</cp:coreProperties>
</file>