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vanandha\Documents\"/>
    </mc:Choice>
  </mc:AlternateContent>
  <bookViews>
    <workbookView xWindow="0" yWindow="0" windowWidth="28800" windowHeight="12435" activeTab="4"/>
  </bookViews>
  <sheets>
    <sheet name="task 3" sheetId="6" r:id="rId1"/>
    <sheet name="task 2" sheetId="4" r:id="rId2"/>
    <sheet name="task 4" sheetId="10" r:id="rId3"/>
    <sheet name="Sheet3" sheetId="3" r:id="rId4"/>
    <sheet name="task 1" sheetId="5" r:id="rId5"/>
  </sheets>
  <definedNames>
    <definedName name="_xlnm._FilterDatabase" localSheetId="3" hidden="1">Sheet3!$A$1:$L$46</definedName>
    <definedName name="_xlchart.v1.0" hidden="1">'task 3'!$B$1</definedName>
    <definedName name="_xlchart.v1.1" hidden="1">'task 3'!$B$2:$B$57</definedName>
    <definedName name="_xlchart.v1.10" hidden="1">'task 1'!$G$2</definedName>
    <definedName name="_xlchart.v1.11" hidden="1">'task 1'!$G$3:$G$22</definedName>
    <definedName name="_xlchart.v1.12" hidden="1">'task 1'!$J$2</definedName>
    <definedName name="_xlchart.v1.13" hidden="1">'task 1'!$J$3:$J$22</definedName>
    <definedName name="_xlchart.v1.2" hidden="1">'task 1'!$B$2</definedName>
    <definedName name="_xlchart.v1.3" hidden="1">'task 1'!$B$3:$B$22</definedName>
    <definedName name="_xlchart.v1.4" hidden="1">'task 1'!$G$2</definedName>
    <definedName name="_xlchart.v1.5" hidden="1">'task 1'!$G$3:$G$22</definedName>
    <definedName name="_xlchart.v1.6" hidden="1">'task 1'!$J$2</definedName>
    <definedName name="_xlchart.v1.7" hidden="1">'task 1'!$J$3:$J$22</definedName>
    <definedName name="_xlchart.v1.8" hidden="1">'task 1'!$B$2</definedName>
    <definedName name="_xlchart.v1.9" hidden="1">'task 1'!$B$3:$B$22</definedName>
  </definedNames>
  <calcPr calcId="162913"/>
  <pivotCaches>
    <pivotCache cacheId="0" r:id="rId6"/>
    <pivotCache cacheId="1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0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2" i="3"/>
  <c r="F10" i="6" l="1"/>
  <c r="E11" i="6"/>
  <c r="E10" i="6"/>
  <c r="E9" i="6"/>
  <c r="D6" i="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K9" i="5"/>
  <c r="K7" i="5"/>
  <c r="K12" i="5" s="1"/>
  <c r="H9" i="5"/>
  <c r="H7" i="5"/>
  <c r="H13" i="5" s="1"/>
  <c r="D6" i="5"/>
  <c r="C6" i="5"/>
  <c r="E6" i="5" s="1"/>
  <c r="E12" i="6" l="1"/>
  <c r="E15" i="6" s="1"/>
  <c r="E14" i="6" l="1"/>
  <c r="C3" i="6" l="1"/>
  <c r="C7" i="6"/>
  <c r="C11" i="6"/>
  <c r="C15" i="6"/>
  <c r="C19" i="6"/>
  <c r="C23" i="6"/>
  <c r="C27" i="6"/>
  <c r="C31" i="6"/>
  <c r="C35" i="6"/>
  <c r="C39" i="6"/>
  <c r="C43" i="6"/>
  <c r="C2" i="6"/>
  <c r="C4" i="6"/>
  <c r="C8" i="6"/>
  <c r="C12" i="6"/>
  <c r="C16" i="6"/>
  <c r="C20" i="6"/>
  <c r="C24" i="6"/>
  <c r="C28" i="6"/>
  <c r="C32" i="6"/>
  <c r="C36" i="6"/>
  <c r="C40" i="6"/>
  <c r="C44" i="6"/>
  <c r="C5" i="6"/>
  <c r="C9" i="6"/>
  <c r="C13" i="6"/>
  <c r="C17" i="6"/>
  <c r="C21" i="6"/>
  <c r="C25" i="6"/>
  <c r="C29" i="6"/>
  <c r="C33" i="6"/>
  <c r="C37" i="6"/>
  <c r="C41" i="6"/>
  <c r="C45" i="6"/>
  <c r="C6" i="6"/>
  <c r="C10" i="6"/>
  <c r="C14" i="6"/>
  <c r="C18" i="6"/>
  <c r="C22" i="6"/>
  <c r="C26" i="6"/>
  <c r="C30" i="6"/>
  <c r="C34" i="6"/>
  <c r="C38" i="6"/>
  <c r="C42" i="6"/>
  <c r="C46" i="6"/>
</calcChain>
</file>

<file path=xl/sharedStrings.xml><?xml version="1.0" encoding="utf-8"?>
<sst xmlns="http://schemas.openxmlformats.org/spreadsheetml/2006/main" count="346" uniqueCount="119">
  <si>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</si>
  <si>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</si>
  <si>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</si>
  <si>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</si>
  <si>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</si>
  <si>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</si>
  <si>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</si>
  <si>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</si>
  <si>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</si>
  <si>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</si>
  <si>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</si>
  <si>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</si>
  <si>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</si>
  <si>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</si>
  <si>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</si>
  <si>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</si>
  <si>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</si>
  <si>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</si>
  <si>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</si>
  <si>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</si>
  <si>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</si>
  <si>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</si>
  <si>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</si>
  <si>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</si>
  <si>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</si>
  <si>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</si>
  <si>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</si>
  <si>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</si>
  <si>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</si>
  <si>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</si>
  <si>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</si>
  <si>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</si>
  <si>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</si>
  <si>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</si>
  <si>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</si>
  <si>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</si>
  <si>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</si>
  <si>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</si>
  <si>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</si>
  <si>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</si>
  <si>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</si>
  <si>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</si>
  <si>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</si>
  <si>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</si>
  <si>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</si>
  <si>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</si>
  <si>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</si>
  <si>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</si>
  <si>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</si>
  <si>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</si>
  <si>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</si>
  <si>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</si>
  <si>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</si>
  <si>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</si>
  <si>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</si>
  <si>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</si>
  <si>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</si>
  <si>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</si>
  <si>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</si>
  <si>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</si>
  <si>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</si>
  <si>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</si>
  <si>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</si>
  <si>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</si>
  <si>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</si>
  <si>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</si>
  <si>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</si>
  <si>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</si>
  <si>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</si>
  <si>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</si>
  <si>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</si>
  <si>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</si>
  <si>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</si>
  <si>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</si>
  <si>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</si>
  <si>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</si>
  <si>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</si>
  <si>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</si>
  <si>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</si>
  <si>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</si>
  <si>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</si>
  <si>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</si>
  <si>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</si>
  <si>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</si>
  <si>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</si>
  <si>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</si>
  <si>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</si>
  <si>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</si>
  <si>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</si>
  <si>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</si>
  <si>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</si>
  <si>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</si>
  <si>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</si>
  <si>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Age</t>
  </si>
  <si>
    <t>Row Labels</t>
  </si>
  <si>
    <t>Grand Total</t>
  </si>
  <si>
    <t>20-23</t>
  </si>
  <si>
    <t>24-27</t>
  </si>
  <si>
    <t>28-31</t>
  </si>
  <si>
    <t>32-36</t>
  </si>
  <si>
    <t>Average of Package Offered</t>
  </si>
  <si>
    <t xml:space="preserve">       IT</t>
  </si>
  <si>
    <t>pharma</t>
  </si>
  <si>
    <t>max</t>
  </si>
  <si>
    <t>min</t>
  </si>
  <si>
    <t>range</t>
  </si>
  <si>
    <t>Q1</t>
  </si>
  <si>
    <t>Q2</t>
  </si>
  <si>
    <t>Q3</t>
  </si>
  <si>
    <t>IQR</t>
  </si>
  <si>
    <t>MEDIAN</t>
  </si>
  <si>
    <t>UPPER FENCE</t>
  </si>
  <si>
    <t>LOWER FENCE</t>
  </si>
  <si>
    <t>OUTLIER</t>
  </si>
  <si>
    <t>Month</t>
  </si>
  <si>
    <t>February</t>
  </si>
  <si>
    <t>March</t>
  </si>
  <si>
    <t>April</t>
  </si>
  <si>
    <t>Count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</si>
</sst>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2" fillId="0" borderId="0" xfId="0" applyFont="1" applyAlignment="1">
      <alignment wrapText="1"/>
    </xf>
    <xf numFmtId="165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3" fillId="0" borderId="0" xfId="0" applyFont="1"/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31A3A295-70DC-403B-93D4-CB8F04DC63C3}">
          <cx:tx>
            <cx:txData>
              <cx:f>_xlchart.v1.0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/>
    <cx:plotArea>
      <cx:plotAreaRegion>
        <cx:series layoutId="boxWhisker" uniqueId="{7AAE49FE-828B-4767-8698-BDA0C51B1FC4}">
          <cx:tx>
            <cx:txData>
              <cx:f>_xlchart.v1.8</cx:f>
              <cx:v>Finance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B8315C-2546-46ED-9DFE-7F9CA6CED016}">
          <cx:tx>
            <cx:txData>
              <cx:f>_xlchart.v1.10</cx:f>
              <cx:v>       IT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9BF6DB-17B0-4229-AE71-6150DD1AC3A3}">
          <cx:tx>
            <cx:txData>
              <cx:f>_xlchart.v1.12</cx:f>
              <cx:v>pharma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152399</xdr:rowOff>
    </xdr:from>
    <xdr:to>
      <xdr:col>17</xdr:col>
      <xdr:colOff>571500</xdr:colOff>
      <xdr:row>29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5</xdr:row>
      <xdr:rowOff>28575</xdr:rowOff>
    </xdr:from>
    <xdr:to>
      <xdr:col>19</xdr:col>
      <xdr:colOff>276225</xdr:colOff>
      <xdr:row>19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vanandha" refreshedDate="45002.756848032404" createdVersion="5" refreshedVersion="5" minRefreshableVersion="3" recordCount="45">
  <cacheSource type="worksheet">
    <worksheetSource ref="A1:L46" sheet="Sheet3"/>
  </cacheSource>
  <cacheFields count="12">
    <cacheField name="Student Name" numFmtId="0">
      <sharedItems/>
    </cacheField>
    <cacheField name="University" numFmtId="0">
      <sharedItems/>
    </cacheField>
    <cacheField name="Package Offered" numFmtId="165">
      <sharedItems containsSemiMixedTypes="0" containsString="0" containsNumber="1" containsInteger="1" minValue="10000" maxValue="230000"/>
    </cacheField>
    <cacheField name="Type of Company" numFmtId="0">
      <sharedItems/>
    </cacheField>
    <cacheField name="Student Native Country" numFmtId="0">
      <sharedItems/>
    </cacheField>
    <cacheField name="Prior work Experience in years" numFmtId="0">
      <sharedItems containsSemiMixedTypes="0" containsString="0" containsNumber="1" containsInteger="1" minValue="0" maxValue="12"/>
    </cacheField>
    <cacheField name="Domain" numFmtId="0">
      <sharedItems/>
    </cacheField>
    <cacheField name="Passport Number" numFmtId="0">
      <sharedItems containsMixedTypes="1" containsNumber="1" containsInteger="1" minValue="88885623" maxValue="888856143"/>
    </cacheField>
    <cacheField name="Date of Birth" numFmtId="14">
      <sharedItems containsSemiMixedTypes="0" containsNonDate="0" containsDate="1" containsString="0" minDate="1981-12-26T00:00:00" maxDate="1996-11-29T00:00:00"/>
    </cacheField>
    <cacheField name="Date of Admission" numFmtId="14">
      <sharedItems containsSemiMixedTypes="0" containsNonDate="0" containsDate="1" containsString="0" minDate="2016-03-04T00:00:00" maxDate="2017-05-02T00:00:00"/>
    </cacheField>
    <cacheField name="Date of Placement" numFmtId="14">
      <sharedItems containsSemiMixedTypes="0" containsNonDate="0" containsDate="1" containsString="0" minDate="2018-01-05T00:00:00" maxDate="2021-03-17T00:00:00"/>
    </cacheField>
    <cacheField name="Age" numFmtId="0">
      <sharedItems containsSemiMixedTypes="0" containsString="0" containsNumber="1" containsInteger="1" minValue="20" maxValue="36" count="14">
        <n v="26"/>
        <n v="28"/>
        <n v="25"/>
        <n v="21"/>
        <n v="24"/>
        <n v="30"/>
        <n v="23"/>
        <n v="27"/>
        <n v="29"/>
        <n v="22"/>
        <n v="32"/>
        <n v="20"/>
        <n v="36"/>
        <n v="31"/>
      </sharedItems>
      <fieldGroup base="11">
        <rangePr startNum="20" endNum="36" groupInterval="4"/>
        <groupItems count="6">
          <s v="&lt;20"/>
          <s v="20-23"/>
          <s v="24-27"/>
          <s v="28-31"/>
          <s v="32-36"/>
          <s v="&gt;3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ivanandha" refreshedDate="45004.617171412036" createdVersion="6" refreshedVersion="6" minRefreshableVersion="3" recordCount="45">
  <cacheSource type="worksheet">
    <worksheetSource ref="A1:M46" sheet="Sheet3"/>
  </cacheSource>
  <cacheFields count="15">
    <cacheField name="Student Name" numFmtId="0">
      <sharedItems count="45">
        <s v="Rudra Verma"/>
        <s v="Aayansh Sharma"/>
        <s v="Aditya Pandey"/>
        <s v="Dhruv Verma"/>
        <s v="Veer Patil"/>
        <s v="Ahmed Shah"/>
        <s v="Viyaan K"/>
        <s v="Shivnew Patel"/>
        <s v="Atharv Mahajan"/>
        <s v="Ivaan Thakrey"/>
        <s v="Yuvaan Sheik"/>
        <s v="Ishaan Verma"/>
        <s v="Kabir Singh"/>
        <s v="Arjun Singh"/>
        <s v="Bella Wilson"/>
        <s v="Lucus Jones"/>
        <s v="Maya Haris"/>
        <s v="Velentina Clark"/>
        <s v="Robert Anderson"/>
        <s v="Delilah Williams"/>
        <s v="Charles Taylor"/>
        <s v="Anna Perez"/>
        <s v="Ivy Thomas"/>
        <s v="Richard Thompson"/>
        <s v="Claire Abderson"/>
        <s v="Ariana Jackson"/>
        <s v="Serenity Taylor"/>
        <s v="Oliver Smith"/>
        <s v="Ethan S"/>
        <s v="Jacob Williams"/>
        <s v="James Martinez"/>
        <s v="Ruby Wilson"/>
        <s v="Skylar Walker"/>
        <s v="Hailey Allen"/>
        <s v="Jack Wright"/>
        <s v="Sophie Adamas"/>
        <s v="Elena Green"/>
        <s v="Michael Baker"/>
        <s v="William Carter"/>
        <s v="Thomas Turner"/>
        <s v="Henry Parker"/>
        <s v="John Edwards"/>
        <s v="John Parker"/>
        <s v="Thomas Edward"/>
        <s v="Micheal Roger"/>
      </sharedItems>
    </cacheField>
    <cacheField name="University" numFmtId="0">
      <sharedItems/>
    </cacheField>
    <cacheField name="Package Offered" numFmtId="165">
      <sharedItems containsSemiMixedTypes="0" containsString="0" containsNumber="1" containsInteger="1" minValue="10000" maxValue="230000"/>
    </cacheField>
    <cacheField name="Type of Company" numFmtId="0">
      <sharedItems count="4">
        <s v="Finance"/>
        <s v="Pharmaceutical "/>
        <s v="IT"/>
        <s v="Bank"/>
      </sharedItems>
    </cacheField>
    <cacheField name="Student Native Country" numFmtId="0">
      <sharedItems/>
    </cacheField>
    <cacheField name="Prior work Experience in years" numFmtId="0">
      <sharedItems containsSemiMixedTypes="0" containsString="0" containsNumber="1" containsInteger="1" minValue="0" maxValue="12"/>
    </cacheField>
    <cacheField name="Domain" numFmtId="0">
      <sharedItems/>
    </cacheField>
    <cacheField name="Passport Number" numFmtId="0">
      <sharedItems containsMixedTypes="1" containsNumber="1" containsInteger="1" minValue="88885623" maxValue="888856143"/>
    </cacheField>
    <cacheField name="Date of Birth" numFmtId="14">
      <sharedItems containsSemiMixedTypes="0" containsNonDate="0" containsDate="1" containsString="0" minDate="1990-02-25T00:00:00" maxDate="1990-04-11T00:00:00"/>
    </cacheField>
    <cacheField name="Date of Admission" numFmtId="14">
      <sharedItems containsSemiMixedTypes="0" containsNonDate="0" containsDate="1" containsString="0" minDate="2016-03-04T00:00:00" maxDate="2017-05-02T00:00:00"/>
    </cacheField>
    <cacheField name="Date of Placement" numFmtId="14">
      <sharedItems containsSemiMixedTypes="0" containsNonDate="0" containsDate="1" containsString="0" minDate="2018-01-05T00:00:00" maxDate="2021-03-17T00:00:00" count="44">
        <d v="2018-12-25T00:00:00"/>
        <d v="2019-10-11T00:00:00"/>
        <d v="2019-01-19T00:00:00"/>
        <d v="2021-03-16T00:00:00"/>
        <d v="2019-06-28T00:00:00"/>
        <d v="2019-08-12T00:00:00"/>
        <d v="2018-07-10T00:00:00"/>
        <d v="2019-12-30T00:00:00"/>
        <d v="2018-09-18T00:00:00"/>
        <d v="2019-10-18T00:00:00"/>
        <d v="2019-08-22T00:00:00"/>
        <d v="2019-06-27T00:00:00"/>
        <d v="2018-09-14T00:00:00"/>
        <d v="2019-11-06T00:00:00"/>
        <d v="2018-12-21T00:00:00"/>
        <d v="2018-12-14T00:00:00"/>
        <d v="2019-01-26T00:00:00"/>
        <d v="2018-05-28T00:00:00"/>
        <d v="2018-07-01T00:00:00"/>
        <d v="2019-02-20T00:00:00"/>
        <d v="2020-01-31T00:00:00"/>
        <d v="2018-07-09T00:00:00"/>
        <d v="2018-07-05T00:00:00"/>
        <d v="2018-01-05T00:00:00"/>
        <d v="2019-07-31T00:00:00"/>
        <d v="2018-11-27T00:00:00"/>
        <d v="2018-01-16T00:00:00"/>
        <d v="2018-04-24T00:00:00"/>
        <d v="2018-04-29T00:00:00"/>
        <d v="2018-09-27T00:00:00"/>
        <d v="2018-08-25T00:00:00"/>
        <d v="2020-01-03T00:00:00"/>
        <d v="2020-04-11T00:00:00"/>
        <d v="2019-09-01T00:00:00"/>
        <d v="2019-05-04T00:00:00"/>
        <d v="2019-02-26T00:00:00"/>
        <d v="2019-08-05T00:00:00"/>
        <d v="2018-11-22T00:00:00"/>
        <d v="2021-02-15T00:00:00"/>
        <d v="2018-10-24T00:00:00"/>
        <d v="2021-03-15T00:00:00"/>
        <d v="2018-12-19T00:00:00"/>
        <d v="2021-03-08T00:00:00"/>
        <d v="2019-12-21T00:00:00"/>
      </sharedItems>
      <fieldGroup par="14" base="10">
        <rangePr groupBy="months" startDate="2018-01-05T00:00:00" endDate="2021-03-17T00:00:00"/>
        <groupItems count="14">
          <s v="&lt;05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03/2021"/>
        </groupItems>
      </fieldGroup>
    </cacheField>
    <cacheField name="Age" numFmtId="0">
      <sharedItems containsSemiMixedTypes="0" containsString="0" containsNumber="1" containsInteger="1" minValue="26" maxValue="27"/>
    </cacheField>
    <cacheField name="Month" numFmtId="0">
      <sharedItems count="3">
        <s v="February"/>
        <s v="March"/>
        <s v="April"/>
      </sharedItems>
    </cacheField>
    <cacheField name="Quarters" numFmtId="0" databaseField="0">
      <fieldGroup base="10">
        <rangePr groupBy="quarters" startDate="2018-01-05T00:00:00" endDate="2021-03-17T00:00:00"/>
        <groupItems count="6">
          <s v="&lt;05/01/2018"/>
          <s v="Qtr1"/>
          <s v="Qtr2"/>
          <s v="Qtr3"/>
          <s v="Qtr4"/>
          <s v="&gt;17/03/2021"/>
        </groupItems>
      </fieldGroup>
    </cacheField>
    <cacheField name="Years" numFmtId="0" databaseField="0">
      <fieldGroup base="10">
        <rangePr groupBy="years" startDate="2018-01-05T00:00:00" endDate="2021-03-17T00:00:00"/>
        <groupItems count="6">
          <s v="&lt;05/01/2018"/>
          <s v="2018"/>
          <s v="2019"/>
          <s v="2020"/>
          <s v="2021"/>
          <s v="&gt;17/0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Rudra Verma"/>
    <s v="Harvard "/>
    <n v="230000"/>
    <s v="Finance"/>
    <s v="India"/>
    <n v="5"/>
    <s v="Finance"/>
    <s v="F2356145"/>
    <d v="1990-02-25T00:00:00"/>
    <d v="2016-04-03T00:00:00"/>
    <d v="2018-12-25T00:00:00"/>
    <x v="0"/>
  </r>
  <r>
    <s v="Aayansh Sharma"/>
    <s v="Boston"/>
    <n v="40000"/>
    <s v="Pharmaceutical "/>
    <s v="India"/>
    <n v="5"/>
    <s v="Pharmaceutical "/>
    <s v="J4563219"/>
    <d v="1989-02-17T00:00:00"/>
    <d v="2017-04-08T00:00:00"/>
    <d v="2019-10-11T00:00:00"/>
    <x v="1"/>
  </r>
  <r>
    <s v="Aditya Pandey"/>
    <s v="Washington"/>
    <n v="80000"/>
    <s v="IT"/>
    <s v="India"/>
    <n v="3"/>
    <s v="IT"/>
    <s v="W4526893"/>
    <d v="1991-07-21T00:00:00"/>
    <d v="2017-03-17T00:00:00"/>
    <d v="2019-01-19T00:00:00"/>
    <x v="0"/>
  </r>
  <r>
    <s v="Dhruv Verma"/>
    <s v="Boston"/>
    <n v="45000"/>
    <s v="Finance"/>
    <s v="India"/>
    <n v="5"/>
    <s v="Finance"/>
    <s v="K4578236"/>
    <d v="1990-03-08T00:00:00"/>
    <d v="2016-03-14T00:00:00"/>
    <d v="2021-03-16T00:00:00"/>
    <x v="0"/>
  </r>
  <r>
    <s v="Veer Patil"/>
    <s v="Boston"/>
    <n v="90000"/>
    <s v="Finance"/>
    <s v="India"/>
    <n v="5"/>
    <s v="Finance"/>
    <s v="K4578237"/>
    <d v="1989-09-01T00:00:00"/>
    <d v="2017-03-15T00:00:00"/>
    <d v="2019-06-28T00:00:00"/>
    <x v="1"/>
  </r>
  <r>
    <s v="Ahmed Shah"/>
    <s v="Washington"/>
    <n v="89700"/>
    <s v="Finance"/>
    <s v="India"/>
    <n v="3"/>
    <s v="Finance"/>
    <s v="K4578238"/>
    <d v="1992-01-07T00:00:00"/>
    <d v="2017-03-01T00:00:00"/>
    <d v="2019-08-12T00:00:00"/>
    <x v="2"/>
  </r>
  <r>
    <s v="Viyaan K"/>
    <s v="Washington"/>
    <n v="89700"/>
    <s v="Finance"/>
    <s v="India"/>
    <n v="4"/>
    <s v="Finance"/>
    <s v="K4578239"/>
    <d v="1995-06-06T00:00:00"/>
    <d v="2016-03-05T00:00:00"/>
    <d v="2018-07-10T00:00:00"/>
    <x v="3"/>
  </r>
  <r>
    <s v="Shivnew Patel"/>
    <s v="Washington"/>
    <n v="89700"/>
    <s v="Finance"/>
    <s v="India"/>
    <n v="3"/>
    <s v="IT"/>
    <s v="K4578240"/>
    <d v="1991-07-24T00:00:00"/>
    <d v="2017-03-12T00:00:00"/>
    <d v="2019-12-30T00:00:00"/>
    <x v="0"/>
  </r>
  <r>
    <s v="Atharv Mahajan"/>
    <s v="Harvard "/>
    <n v="89700"/>
    <s v="Finance"/>
    <s v="India"/>
    <n v="5"/>
    <s v="IT"/>
    <s v="K4578241"/>
    <d v="1993-06-06T00:00:00"/>
    <d v="2017-03-05T00:00:00"/>
    <d v="2018-09-18T00:00:00"/>
    <x v="4"/>
  </r>
  <r>
    <s v="Ivaan Thakrey"/>
    <s v="Harvard "/>
    <n v="80000"/>
    <s v="Finance"/>
    <s v="India"/>
    <n v="5"/>
    <s v="IT"/>
    <s v="K4578242"/>
    <d v="1986-04-12T00:00:00"/>
    <d v="2016-04-23T00:00:00"/>
    <d v="2019-10-18T00:00:00"/>
    <x v="5"/>
  </r>
  <r>
    <s v="Yuvaan Sheik"/>
    <s v="Harvard "/>
    <n v="150000"/>
    <s v="Finance"/>
    <s v="India"/>
    <n v="5"/>
    <s v="Finance"/>
    <s v="K4578243"/>
    <d v="1991-07-01T00:00:00"/>
    <d v="2017-03-07T00:00:00"/>
    <d v="2019-08-22T00:00:00"/>
    <x v="0"/>
  </r>
  <r>
    <s v="Ishaan Verma"/>
    <s v="Washington"/>
    <n v="150000"/>
    <s v="Finance"/>
    <s v="India"/>
    <n v="5"/>
    <s v="Finance"/>
    <s v="K4578244"/>
    <d v="1989-06-16T00:00:00"/>
    <d v="2017-04-29T00:00:00"/>
    <d v="2019-06-27T00:00:00"/>
    <x v="1"/>
  </r>
  <r>
    <s v="Kabir Singh"/>
    <s v="Harvard "/>
    <n v="89700"/>
    <s v="IT"/>
    <s v="India"/>
    <n v="5"/>
    <s v="IT"/>
    <s v="K4578245"/>
    <d v="1991-09-03T00:00:00"/>
    <d v="2016-04-27T00:00:00"/>
    <d v="2018-09-14T00:00:00"/>
    <x v="2"/>
  </r>
  <r>
    <s v="Arjun Singh"/>
    <s v="Boston"/>
    <n v="85000"/>
    <s v="Pharmaceutical "/>
    <s v="India"/>
    <n v="5"/>
    <s v="Pharmaceutical "/>
    <n v="88885623"/>
    <d v="1991-04-20T00:00:00"/>
    <d v="2017-03-12T00:00:00"/>
    <d v="2019-11-06T00:00:00"/>
    <x v="0"/>
  </r>
  <r>
    <s v="Bella Wilson"/>
    <s v="Boston"/>
    <n v="55000"/>
    <s v="Pharmaceutical "/>
    <s v="USA"/>
    <n v="5"/>
    <s v="Pharmaceutical "/>
    <n v="888856126"/>
    <d v="1990-12-04T00:00:00"/>
    <d v="2016-04-10T00:00:00"/>
    <d v="2018-12-21T00:00:00"/>
    <x v="0"/>
  </r>
  <r>
    <s v="Lucus Jones"/>
    <s v="Boston"/>
    <n v="45000"/>
    <s v="Pharmaceutical "/>
    <s v="USA"/>
    <n v="5"/>
    <s v="IT"/>
    <n v="888856127"/>
    <d v="1991-05-07T00:00:00"/>
    <d v="2016-03-13T00:00:00"/>
    <d v="2018-12-14T00:00:00"/>
    <x v="2"/>
  </r>
  <r>
    <s v="Maya Haris"/>
    <s v="Boston"/>
    <n v="110000"/>
    <s v="Pharmaceutical "/>
    <s v="USA"/>
    <n v="5"/>
    <s v="Pharmaceutical "/>
    <n v="888856128"/>
    <d v="1994-08-14T00:00:00"/>
    <d v="2017-04-14T00:00:00"/>
    <d v="2019-01-26T00:00:00"/>
    <x v="6"/>
  </r>
  <r>
    <s v="Velentina Clark"/>
    <s v="Boston"/>
    <n v="80000"/>
    <s v="Finance"/>
    <s v="USA"/>
    <n v="5"/>
    <s v="Finance"/>
    <n v="888856129"/>
    <d v="1989-12-21T00:00:00"/>
    <d v="2016-03-17T00:00:00"/>
    <d v="2018-05-28T00:00:00"/>
    <x v="7"/>
  </r>
  <r>
    <s v="Robert Anderson"/>
    <s v="Boston"/>
    <n v="70000"/>
    <s v="Finance"/>
    <s v="USA"/>
    <n v="5"/>
    <s v="Finance"/>
    <n v="888856130"/>
    <d v="1987-12-01T00:00:00"/>
    <d v="2016-04-12T00:00:00"/>
    <d v="2018-07-01T00:00:00"/>
    <x v="8"/>
  </r>
  <r>
    <s v="Delilah Williams"/>
    <s v="Washington"/>
    <n v="65000"/>
    <s v="IT"/>
    <s v="USA"/>
    <n v="4"/>
    <s v="IT"/>
    <n v="888856131"/>
    <d v="1995-08-10T00:00:00"/>
    <d v="2017-03-20T00:00:00"/>
    <d v="2019-02-20T00:00:00"/>
    <x v="9"/>
  </r>
  <r>
    <s v="Charles Taylor"/>
    <s v="Washington"/>
    <n v="70000"/>
    <s v="IT"/>
    <s v="USA"/>
    <n v="4"/>
    <s v="IT"/>
    <n v="888856132"/>
    <d v="1994-09-25T00:00:00"/>
    <d v="2017-03-08T00:00:00"/>
    <d v="2020-01-31T00:00:00"/>
    <x v="6"/>
  </r>
  <r>
    <s v="Anna Perez"/>
    <s v="Washington"/>
    <n v="45000"/>
    <s v="IT"/>
    <s v="USA"/>
    <n v="2"/>
    <s v="IT"/>
    <n v="888856133"/>
    <d v="1994-09-25T00:00:00"/>
    <d v="2016-04-10T00:00:00"/>
    <d v="2018-07-09T00:00:00"/>
    <x v="9"/>
  </r>
  <r>
    <s v="Ivy Thomas"/>
    <s v="Washington"/>
    <n v="10000"/>
    <s v="IT"/>
    <s v="USA"/>
    <n v="0"/>
    <s v="IT"/>
    <n v="888856134"/>
    <d v="1994-02-18T00:00:00"/>
    <d v="2017-04-17T00:00:00"/>
    <d v="2018-07-05T00:00:00"/>
    <x v="6"/>
  </r>
  <r>
    <s v="Richard Thompson"/>
    <s v="Harvard "/>
    <n v="130000"/>
    <s v="IT"/>
    <s v="USA"/>
    <n v="2"/>
    <s v="IT"/>
    <n v="888856135"/>
    <d v="1995-11-27T00:00:00"/>
    <d v="2016-03-04T00:00:00"/>
    <d v="2018-01-05T00:00:00"/>
    <x v="3"/>
  </r>
  <r>
    <s v="Claire Abderson"/>
    <s v="Harvard "/>
    <n v="130000"/>
    <s v="IT"/>
    <s v="USA"/>
    <n v="10"/>
    <s v="IT"/>
    <n v="888856136"/>
    <d v="1985-06-23T00:00:00"/>
    <d v="2017-05-01T00:00:00"/>
    <d v="2019-07-31T00:00:00"/>
    <x v="10"/>
  </r>
  <r>
    <s v="Ariana Jackson"/>
    <s v="Harvard "/>
    <n v="140000"/>
    <s v="IT"/>
    <s v="USA"/>
    <n v="3"/>
    <s v="IT"/>
    <n v="888856137"/>
    <d v="1993-01-08T00:00:00"/>
    <d v="2017-03-08T00:00:00"/>
    <d v="2018-11-27T00:00:00"/>
    <x v="4"/>
  </r>
  <r>
    <s v="Serenity Taylor"/>
    <s v="Harvard "/>
    <n v="45000"/>
    <s v="Pharmaceutical "/>
    <s v="USA"/>
    <n v="5"/>
    <s v="Pharmaceutical "/>
    <n v="888856138"/>
    <d v="1996-03-10T00:00:00"/>
    <d v="2016-04-04T00:00:00"/>
    <d v="2018-01-16T00:00:00"/>
    <x v="11"/>
  </r>
  <r>
    <s v="Oliver Smith"/>
    <s v="Harvard "/>
    <n v="89700"/>
    <s v="Pharmaceutical "/>
    <s v="USA"/>
    <n v="5"/>
    <s v="Pharmaceutical "/>
    <n v="888856139"/>
    <d v="1996-05-17T00:00:00"/>
    <d v="2016-03-24T00:00:00"/>
    <d v="2018-04-24T00:00:00"/>
    <x v="11"/>
  </r>
  <r>
    <s v="Ethan S"/>
    <s v="Harvard "/>
    <n v="150000"/>
    <s v="Pharmaceutical "/>
    <s v="UAE"/>
    <n v="5"/>
    <s v="Pharmaceutical "/>
    <n v="888856140"/>
    <d v="1996-04-12T00:00:00"/>
    <d v="2016-03-31T00:00:00"/>
    <d v="2018-04-29T00:00:00"/>
    <x v="11"/>
  </r>
  <r>
    <s v="Jacob Williams"/>
    <s v="Boston"/>
    <n v="85000"/>
    <s v="Pharmaceutical "/>
    <s v="UAE"/>
    <n v="0"/>
    <s v="Pharmaceutical "/>
    <n v="888856141"/>
    <d v="1996-11-28T00:00:00"/>
    <d v="2016-03-07T00:00:00"/>
    <d v="2018-09-27T00:00:00"/>
    <x v="11"/>
  </r>
  <r>
    <s v="James Martinez"/>
    <s v="Washington"/>
    <n v="60000"/>
    <s v="Finance"/>
    <s v="USA"/>
    <n v="5"/>
    <s v="IT"/>
    <n v="888856142"/>
    <d v="1993-03-05T00:00:00"/>
    <d v="2016-03-06T00:00:00"/>
    <d v="2018-08-25T00:00:00"/>
    <x v="6"/>
  </r>
  <r>
    <s v="Ruby Wilson"/>
    <s v="Boston"/>
    <n v="50000"/>
    <s v="Finance"/>
    <s v="USA"/>
    <n v="12"/>
    <s v="IT"/>
    <n v="888856143"/>
    <d v="1981-12-26T00:00:00"/>
    <d v="2017-03-30T00:00:00"/>
    <d v="2020-01-03T00:00:00"/>
    <x v="12"/>
  </r>
  <r>
    <s v="Skylar Walker"/>
    <s v="Boston"/>
    <n v="89000"/>
    <s v="Finance"/>
    <s v="Italy"/>
    <n v="5"/>
    <s v="IT"/>
    <s v="KK45268976"/>
    <d v="1994-11-10T00:00:00"/>
    <d v="2017-03-13T00:00:00"/>
    <d v="2020-04-11T00:00:00"/>
    <x v="6"/>
  </r>
  <r>
    <s v="Hailey Allen"/>
    <s v="Boston"/>
    <n v="55000"/>
    <s v="Finance"/>
    <s v="Italy"/>
    <n v="5"/>
    <s v="IT"/>
    <s v="KK45268977"/>
    <d v="1994-02-10T00:00:00"/>
    <d v="2017-03-15T00:00:00"/>
    <d v="2019-09-01T00:00:00"/>
    <x v="6"/>
  </r>
  <r>
    <s v="Jack Wright"/>
    <s v="Washington"/>
    <n v="45000"/>
    <s v="Finance"/>
    <s v="USA"/>
    <n v="2"/>
    <s v="IT"/>
    <s v="KK45268978"/>
    <d v="1996-10-02T00:00:00"/>
    <d v="2017-04-17T00:00:00"/>
    <d v="2019-10-18T00:00:00"/>
    <x v="3"/>
  </r>
  <r>
    <s v="Sophie Adamas"/>
    <s v="Washington"/>
    <n v="40000"/>
    <s v="Finance"/>
    <s v="USA"/>
    <n v="2"/>
    <s v="Finance"/>
    <s v="KK45268979"/>
    <d v="1996-08-01T00:00:00"/>
    <d v="2017-04-23T00:00:00"/>
    <d v="2019-05-04T00:00:00"/>
    <x v="3"/>
  </r>
  <r>
    <s v="Elena Green"/>
    <s v="Washington"/>
    <n v="55000"/>
    <s v="Finance"/>
    <s v="USA"/>
    <n v="4"/>
    <s v="Finance"/>
    <s v="KK45268980"/>
    <d v="1986-04-29T00:00:00"/>
    <d v="2017-03-09T00:00:00"/>
    <d v="2019-02-26T00:00:00"/>
    <x v="13"/>
  </r>
  <r>
    <s v="Michael Baker"/>
    <s v="Washington"/>
    <n v="50000"/>
    <s v="Finance"/>
    <s v="USA"/>
    <n v="3"/>
    <s v="Finance"/>
    <s v="KK45268981"/>
    <d v="1994-08-30T00:00:00"/>
    <d v="2017-04-07T00:00:00"/>
    <d v="2019-08-05T00:00:00"/>
    <x v="6"/>
  </r>
  <r>
    <s v="William Carter"/>
    <s v="Washington"/>
    <n v="50000"/>
    <s v="Finance"/>
    <s v="USA"/>
    <n v="2"/>
    <s v="Finance"/>
    <s v="KK45268982"/>
    <d v="1996-02-18T00:00:00"/>
    <d v="2016-04-12T00:00:00"/>
    <d v="2018-11-22T00:00:00"/>
    <x v="11"/>
  </r>
  <r>
    <s v="Thomas Turner"/>
    <s v="Harvard "/>
    <n v="80000"/>
    <s v="Bank"/>
    <s v="USA"/>
    <n v="3"/>
    <s v="Pharmaceutical "/>
    <s v="KK45268983"/>
    <d v="1995-10-17T00:00:00"/>
    <d v="2017-03-25T00:00:00"/>
    <d v="2021-02-15T00:00:00"/>
    <x v="9"/>
  </r>
  <r>
    <s v="Henry Parker"/>
    <s v="Harvard "/>
    <n v="89700"/>
    <s v="Bank"/>
    <s v="USA"/>
    <n v="4"/>
    <s v="Pharmaceutical "/>
    <s v="KK45268984"/>
    <d v="1994-07-15T00:00:00"/>
    <d v="2016-03-04T00:00:00"/>
    <d v="2018-10-24T00:00:00"/>
    <x v="9"/>
  </r>
  <r>
    <s v="John Edwards"/>
    <s v="Harvard "/>
    <n v="40000"/>
    <s v="Bank"/>
    <s v="USA"/>
    <n v="6"/>
    <s v="Finance"/>
    <s v="KK45268985"/>
    <d v="1995-02-10T00:00:00"/>
    <d v="2016-03-07T00:00:00"/>
    <d v="2021-03-15T00:00:00"/>
    <x v="3"/>
  </r>
  <r>
    <s v="John Parker"/>
    <s v="Harvard "/>
    <n v="45000"/>
    <s v="Pharmaceutical "/>
    <s v="USA"/>
    <n v="2"/>
    <s v="Finance"/>
    <s v="KK45268986"/>
    <d v="1993-11-20T00:00:00"/>
    <d v="2016-03-24T00:00:00"/>
    <d v="2018-12-19T00:00:00"/>
    <x v="6"/>
  </r>
  <r>
    <s v="Thomas Edward"/>
    <s v="Washington"/>
    <n v="50000"/>
    <s v="Pharmaceutical "/>
    <s v="USA"/>
    <n v="3"/>
    <s v="IT"/>
    <s v="KK45268987"/>
    <d v="1988-08-11T00:00:00"/>
    <d v="2016-04-22T00:00:00"/>
    <d v="2021-03-08T00:00:00"/>
    <x v="1"/>
  </r>
  <r>
    <s v="Micheal Roger"/>
    <s v="Boston"/>
    <n v="80000"/>
    <s v="Bank"/>
    <s v="USA"/>
    <n v="4"/>
    <s v="IT"/>
    <s v="KK45268988"/>
    <d v="1988-03-01T00:00:00"/>
    <d v="2017-04-05T00:00:00"/>
    <d v="2019-12-21T00:00:0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s v="Harvard "/>
    <n v="230000"/>
    <x v="0"/>
    <s v="India"/>
    <n v="5"/>
    <s v="Finance"/>
    <s v="F2356145"/>
    <d v="1990-02-25T00:00:00"/>
    <d v="2016-04-03T00:00:00"/>
    <x v="0"/>
    <n v="26"/>
    <x v="0"/>
  </r>
  <r>
    <x v="1"/>
    <s v="Boston"/>
    <n v="40000"/>
    <x v="1"/>
    <s v="India"/>
    <n v="5"/>
    <s v="Pharmaceutical "/>
    <s v="J4563219"/>
    <d v="1990-02-26T00:00:00"/>
    <d v="2017-04-08T00:00:00"/>
    <x v="1"/>
    <n v="27"/>
    <x v="0"/>
  </r>
  <r>
    <x v="2"/>
    <s v="Washington"/>
    <n v="80000"/>
    <x v="2"/>
    <s v="India"/>
    <n v="3"/>
    <s v="IT"/>
    <s v="W4526893"/>
    <d v="1990-02-27T00:00:00"/>
    <d v="2017-03-17T00:00:00"/>
    <x v="2"/>
    <n v="27"/>
    <x v="0"/>
  </r>
  <r>
    <x v="3"/>
    <s v="Boston"/>
    <n v="45000"/>
    <x v="0"/>
    <s v="India"/>
    <n v="5"/>
    <s v="Finance"/>
    <s v="K4578236"/>
    <d v="1990-02-28T00:00:00"/>
    <d v="2016-03-14T00:00:00"/>
    <x v="3"/>
    <n v="26"/>
    <x v="0"/>
  </r>
  <r>
    <x v="4"/>
    <s v="Boston"/>
    <n v="90000"/>
    <x v="0"/>
    <s v="India"/>
    <n v="5"/>
    <s v="Finance"/>
    <s v="K4578237"/>
    <d v="1990-03-01T00:00:00"/>
    <d v="2017-03-15T00:00:00"/>
    <x v="4"/>
    <n v="27"/>
    <x v="1"/>
  </r>
  <r>
    <x v="5"/>
    <s v="Washington"/>
    <n v="89700"/>
    <x v="0"/>
    <s v="India"/>
    <n v="3"/>
    <s v="Finance"/>
    <s v="K4578238"/>
    <d v="1990-03-02T00:00:00"/>
    <d v="2017-03-01T00:00:00"/>
    <x v="5"/>
    <n v="27"/>
    <x v="1"/>
  </r>
  <r>
    <x v="6"/>
    <s v="Washington"/>
    <n v="89700"/>
    <x v="0"/>
    <s v="India"/>
    <n v="4"/>
    <s v="Finance"/>
    <s v="K4578239"/>
    <d v="1990-03-03T00:00:00"/>
    <d v="2016-03-05T00:00:00"/>
    <x v="6"/>
    <n v="26"/>
    <x v="1"/>
  </r>
  <r>
    <x v="7"/>
    <s v="Washington"/>
    <n v="89700"/>
    <x v="0"/>
    <s v="India"/>
    <n v="3"/>
    <s v="IT"/>
    <s v="K4578240"/>
    <d v="1990-03-04T00:00:00"/>
    <d v="2017-03-12T00:00:00"/>
    <x v="7"/>
    <n v="27"/>
    <x v="1"/>
  </r>
  <r>
    <x v="8"/>
    <s v="Harvard "/>
    <n v="89700"/>
    <x v="0"/>
    <s v="India"/>
    <n v="5"/>
    <s v="IT"/>
    <s v="K4578241"/>
    <d v="1990-03-05T00:00:00"/>
    <d v="2017-03-05T00:00:00"/>
    <x v="8"/>
    <n v="27"/>
    <x v="1"/>
  </r>
  <r>
    <x v="9"/>
    <s v="Harvard "/>
    <n v="80000"/>
    <x v="0"/>
    <s v="India"/>
    <n v="5"/>
    <s v="IT"/>
    <s v="K4578242"/>
    <d v="1990-03-06T00:00:00"/>
    <d v="2016-04-23T00:00:00"/>
    <x v="9"/>
    <n v="26"/>
    <x v="1"/>
  </r>
  <r>
    <x v="10"/>
    <s v="Harvard "/>
    <n v="150000"/>
    <x v="0"/>
    <s v="India"/>
    <n v="5"/>
    <s v="Finance"/>
    <s v="K4578243"/>
    <d v="1990-03-07T00:00:00"/>
    <d v="2017-03-07T00:00:00"/>
    <x v="10"/>
    <n v="27"/>
    <x v="1"/>
  </r>
  <r>
    <x v="11"/>
    <s v="Washington"/>
    <n v="150000"/>
    <x v="0"/>
    <s v="India"/>
    <n v="5"/>
    <s v="Finance"/>
    <s v="K4578244"/>
    <d v="1990-03-08T00:00:00"/>
    <d v="2017-04-29T00:00:00"/>
    <x v="11"/>
    <n v="27"/>
    <x v="1"/>
  </r>
  <r>
    <x v="12"/>
    <s v="Harvard "/>
    <n v="89700"/>
    <x v="2"/>
    <s v="India"/>
    <n v="5"/>
    <s v="IT"/>
    <s v="K4578245"/>
    <d v="1990-03-09T00:00:00"/>
    <d v="2016-04-27T00:00:00"/>
    <x v="12"/>
    <n v="26"/>
    <x v="1"/>
  </r>
  <r>
    <x v="13"/>
    <s v="Boston"/>
    <n v="85000"/>
    <x v="1"/>
    <s v="India"/>
    <n v="5"/>
    <s v="Pharmaceutical "/>
    <n v="88885623"/>
    <d v="1990-03-10T00:00:00"/>
    <d v="2017-03-12T00:00:00"/>
    <x v="13"/>
    <n v="27"/>
    <x v="1"/>
  </r>
  <r>
    <x v="14"/>
    <s v="Boston"/>
    <n v="55000"/>
    <x v="1"/>
    <s v="USA"/>
    <n v="5"/>
    <s v="Pharmaceutical "/>
    <n v="888856126"/>
    <d v="1990-03-11T00:00:00"/>
    <d v="2016-04-10T00:00:00"/>
    <x v="14"/>
    <n v="26"/>
    <x v="1"/>
  </r>
  <r>
    <x v="15"/>
    <s v="Boston"/>
    <n v="45000"/>
    <x v="1"/>
    <s v="USA"/>
    <n v="5"/>
    <s v="IT"/>
    <n v="888856127"/>
    <d v="1990-03-12T00:00:00"/>
    <d v="2016-03-13T00:00:00"/>
    <x v="15"/>
    <n v="26"/>
    <x v="1"/>
  </r>
  <r>
    <x v="16"/>
    <s v="Boston"/>
    <n v="110000"/>
    <x v="1"/>
    <s v="USA"/>
    <n v="5"/>
    <s v="Pharmaceutical "/>
    <n v="888856128"/>
    <d v="1990-03-13T00:00:00"/>
    <d v="2017-04-14T00:00:00"/>
    <x v="16"/>
    <n v="27"/>
    <x v="1"/>
  </r>
  <r>
    <x v="17"/>
    <s v="Boston"/>
    <n v="80000"/>
    <x v="0"/>
    <s v="USA"/>
    <n v="5"/>
    <s v="Finance"/>
    <n v="888856129"/>
    <d v="1990-03-14T00:00:00"/>
    <d v="2016-03-17T00:00:00"/>
    <x v="17"/>
    <n v="26"/>
    <x v="1"/>
  </r>
  <r>
    <x v="18"/>
    <s v="Boston"/>
    <n v="70000"/>
    <x v="0"/>
    <s v="USA"/>
    <n v="5"/>
    <s v="Finance"/>
    <n v="888856130"/>
    <d v="1990-03-15T00:00:00"/>
    <d v="2016-04-12T00:00:00"/>
    <x v="18"/>
    <n v="26"/>
    <x v="1"/>
  </r>
  <r>
    <x v="19"/>
    <s v="Washington"/>
    <n v="65000"/>
    <x v="2"/>
    <s v="USA"/>
    <n v="4"/>
    <s v="IT"/>
    <n v="888856131"/>
    <d v="1990-03-16T00:00:00"/>
    <d v="2017-03-20T00:00:00"/>
    <x v="19"/>
    <n v="27"/>
    <x v="1"/>
  </r>
  <r>
    <x v="20"/>
    <s v="Washington"/>
    <n v="70000"/>
    <x v="2"/>
    <s v="USA"/>
    <n v="4"/>
    <s v="IT"/>
    <n v="888856132"/>
    <d v="1990-03-17T00:00:00"/>
    <d v="2017-03-08T00:00:00"/>
    <x v="20"/>
    <n v="27"/>
    <x v="1"/>
  </r>
  <r>
    <x v="21"/>
    <s v="Washington"/>
    <n v="45000"/>
    <x v="2"/>
    <s v="USA"/>
    <n v="2"/>
    <s v="IT"/>
    <n v="888856133"/>
    <d v="1990-03-18T00:00:00"/>
    <d v="2016-04-10T00:00:00"/>
    <x v="21"/>
    <n v="26"/>
    <x v="1"/>
  </r>
  <r>
    <x v="22"/>
    <s v="Washington"/>
    <n v="10000"/>
    <x v="2"/>
    <s v="USA"/>
    <n v="0"/>
    <s v="IT"/>
    <n v="888856134"/>
    <d v="1990-03-19T00:00:00"/>
    <d v="2017-04-17T00:00:00"/>
    <x v="22"/>
    <n v="27"/>
    <x v="1"/>
  </r>
  <r>
    <x v="23"/>
    <s v="Harvard "/>
    <n v="130000"/>
    <x v="2"/>
    <s v="USA"/>
    <n v="2"/>
    <s v="IT"/>
    <n v="888856135"/>
    <d v="1990-03-20T00:00:00"/>
    <d v="2016-03-04T00:00:00"/>
    <x v="23"/>
    <n v="26"/>
    <x v="1"/>
  </r>
  <r>
    <x v="24"/>
    <s v="Harvard "/>
    <n v="130000"/>
    <x v="2"/>
    <s v="USA"/>
    <n v="10"/>
    <s v="IT"/>
    <n v="888856136"/>
    <d v="1990-03-21T00:00:00"/>
    <d v="2017-05-01T00:00:00"/>
    <x v="24"/>
    <n v="27"/>
    <x v="1"/>
  </r>
  <r>
    <x v="25"/>
    <s v="Harvard "/>
    <n v="140000"/>
    <x v="2"/>
    <s v="USA"/>
    <n v="3"/>
    <s v="IT"/>
    <n v="888856137"/>
    <d v="1990-03-22T00:00:00"/>
    <d v="2017-03-08T00:00:00"/>
    <x v="25"/>
    <n v="27"/>
    <x v="1"/>
  </r>
  <r>
    <x v="26"/>
    <s v="Harvard "/>
    <n v="45000"/>
    <x v="1"/>
    <s v="USA"/>
    <n v="5"/>
    <s v="Pharmaceutical "/>
    <n v="888856138"/>
    <d v="1990-03-23T00:00:00"/>
    <d v="2016-04-04T00:00:00"/>
    <x v="26"/>
    <n v="26"/>
    <x v="1"/>
  </r>
  <r>
    <x v="27"/>
    <s v="Harvard "/>
    <n v="89700"/>
    <x v="1"/>
    <s v="USA"/>
    <n v="5"/>
    <s v="Pharmaceutical "/>
    <n v="888856139"/>
    <d v="1990-03-24T00:00:00"/>
    <d v="2016-03-24T00:00:00"/>
    <x v="27"/>
    <n v="26"/>
    <x v="1"/>
  </r>
  <r>
    <x v="28"/>
    <s v="Harvard "/>
    <n v="150000"/>
    <x v="1"/>
    <s v="UAE"/>
    <n v="5"/>
    <s v="Pharmaceutical "/>
    <n v="888856140"/>
    <d v="1990-03-25T00:00:00"/>
    <d v="2016-03-31T00:00:00"/>
    <x v="28"/>
    <n v="26"/>
    <x v="1"/>
  </r>
  <r>
    <x v="29"/>
    <s v="Boston"/>
    <n v="85000"/>
    <x v="1"/>
    <s v="UAE"/>
    <n v="0"/>
    <s v="Pharmaceutical "/>
    <n v="888856141"/>
    <d v="1990-03-26T00:00:00"/>
    <d v="2016-03-07T00:00:00"/>
    <x v="29"/>
    <n v="26"/>
    <x v="1"/>
  </r>
  <r>
    <x v="30"/>
    <s v="Washington"/>
    <n v="60000"/>
    <x v="0"/>
    <s v="USA"/>
    <n v="5"/>
    <s v="IT"/>
    <n v="888856142"/>
    <d v="1990-03-27T00:00:00"/>
    <d v="2016-03-06T00:00:00"/>
    <x v="30"/>
    <n v="26"/>
    <x v="1"/>
  </r>
  <r>
    <x v="31"/>
    <s v="Boston"/>
    <n v="50000"/>
    <x v="0"/>
    <s v="USA"/>
    <n v="12"/>
    <s v="IT"/>
    <n v="888856143"/>
    <d v="1990-03-28T00:00:00"/>
    <d v="2017-03-30T00:00:00"/>
    <x v="31"/>
    <n v="27"/>
    <x v="1"/>
  </r>
  <r>
    <x v="32"/>
    <s v="Boston"/>
    <n v="89000"/>
    <x v="0"/>
    <s v="Italy"/>
    <n v="5"/>
    <s v="IT"/>
    <s v="KK45268976"/>
    <d v="1990-03-29T00:00:00"/>
    <d v="2017-03-13T00:00:00"/>
    <x v="32"/>
    <n v="27"/>
    <x v="1"/>
  </r>
  <r>
    <x v="33"/>
    <s v="Boston"/>
    <n v="55000"/>
    <x v="0"/>
    <s v="Italy"/>
    <n v="5"/>
    <s v="IT"/>
    <s v="KK45268977"/>
    <d v="1990-03-30T00:00:00"/>
    <d v="2017-03-15T00:00:00"/>
    <x v="33"/>
    <n v="27"/>
    <x v="1"/>
  </r>
  <r>
    <x v="34"/>
    <s v="Washington"/>
    <n v="45000"/>
    <x v="0"/>
    <s v="USA"/>
    <n v="2"/>
    <s v="IT"/>
    <s v="KK45268978"/>
    <d v="1990-03-31T00:00:00"/>
    <d v="2017-04-17T00:00:00"/>
    <x v="9"/>
    <n v="27"/>
    <x v="1"/>
  </r>
  <r>
    <x v="35"/>
    <s v="Washington"/>
    <n v="40000"/>
    <x v="0"/>
    <s v="USA"/>
    <n v="2"/>
    <s v="Finance"/>
    <s v="KK45268979"/>
    <d v="1990-04-01T00:00:00"/>
    <d v="2017-04-23T00:00:00"/>
    <x v="34"/>
    <n v="27"/>
    <x v="2"/>
  </r>
  <r>
    <x v="36"/>
    <s v="Washington"/>
    <n v="55000"/>
    <x v="0"/>
    <s v="USA"/>
    <n v="4"/>
    <s v="Finance"/>
    <s v="KK45268980"/>
    <d v="1990-04-02T00:00:00"/>
    <d v="2017-03-09T00:00:00"/>
    <x v="35"/>
    <n v="27"/>
    <x v="2"/>
  </r>
  <r>
    <x v="37"/>
    <s v="Washington"/>
    <n v="50000"/>
    <x v="0"/>
    <s v="USA"/>
    <n v="3"/>
    <s v="Finance"/>
    <s v="KK45268981"/>
    <d v="1990-04-03T00:00:00"/>
    <d v="2017-04-07T00:00:00"/>
    <x v="36"/>
    <n v="27"/>
    <x v="2"/>
  </r>
  <r>
    <x v="38"/>
    <s v="Washington"/>
    <n v="50000"/>
    <x v="0"/>
    <s v="USA"/>
    <n v="2"/>
    <s v="Finance"/>
    <s v="KK45268982"/>
    <d v="1990-04-04T00:00:00"/>
    <d v="2016-04-12T00:00:00"/>
    <x v="37"/>
    <n v="26"/>
    <x v="2"/>
  </r>
  <r>
    <x v="39"/>
    <s v="Harvard "/>
    <n v="80000"/>
    <x v="3"/>
    <s v="USA"/>
    <n v="3"/>
    <s v="Pharmaceutical "/>
    <s v="KK45268983"/>
    <d v="1990-04-05T00:00:00"/>
    <d v="2017-03-25T00:00:00"/>
    <x v="38"/>
    <n v="27"/>
    <x v="2"/>
  </r>
  <r>
    <x v="40"/>
    <s v="Harvard "/>
    <n v="89700"/>
    <x v="3"/>
    <s v="USA"/>
    <n v="4"/>
    <s v="Pharmaceutical "/>
    <s v="KK45268984"/>
    <d v="1990-04-06T00:00:00"/>
    <d v="2016-03-04T00:00:00"/>
    <x v="39"/>
    <n v="26"/>
    <x v="2"/>
  </r>
  <r>
    <x v="41"/>
    <s v="Harvard "/>
    <n v="40000"/>
    <x v="3"/>
    <s v="USA"/>
    <n v="6"/>
    <s v="Finance"/>
    <s v="KK45268985"/>
    <d v="1990-04-07T00:00:00"/>
    <d v="2016-03-07T00:00:00"/>
    <x v="40"/>
    <n v="26"/>
    <x v="2"/>
  </r>
  <r>
    <x v="42"/>
    <s v="Harvard "/>
    <n v="45000"/>
    <x v="1"/>
    <s v="USA"/>
    <n v="2"/>
    <s v="Finance"/>
    <s v="KK45268986"/>
    <d v="1990-04-08T00:00:00"/>
    <d v="2016-03-24T00:00:00"/>
    <x v="41"/>
    <n v="26"/>
    <x v="2"/>
  </r>
  <r>
    <x v="43"/>
    <s v="Washington"/>
    <n v="50000"/>
    <x v="1"/>
    <s v="USA"/>
    <n v="3"/>
    <s v="IT"/>
    <s v="KK45268987"/>
    <d v="1990-04-09T00:00:00"/>
    <d v="2016-04-22T00:00:00"/>
    <x v="42"/>
    <n v="26"/>
    <x v="2"/>
  </r>
  <r>
    <x v="44"/>
    <s v="Boston"/>
    <n v="80000"/>
    <x v="3"/>
    <s v="USA"/>
    <n v="4"/>
    <s v="IT"/>
    <s v="KK45268988"/>
    <d v="1990-04-10T00:00:00"/>
    <d v="2017-04-05T00:00:00"/>
    <x v="43"/>
    <n v="2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12"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ackage Offered" fld="2" subtotal="average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5">
    <pivotField showAll="0">
      <items count="46">
        <item x="1"/>
        <item x="2"/>
        <item x="5"/>
        <item x="21"/>
        <item x="25"/>
        <item x="13"/>
        <item x="8"/>
        <item x="14"/>
        <item x="20"/>
        <item x="24"/>
        <item x="19"/>
        <item x="3"/>
        <item x="36"/>
        <item x="28"/>
        <item x="33"/>
        <item x="40"/>
        <item x="11"/>
        <item x="9"/>
        <item x="22"/>
        <item x="34"/>
        <item x="29"/>
        <item x="30"/>
        <item x="41"/>
        <item x="42"/>
        <item x="12"/>
        <item x="15"/>
        <item x="16"/>
        <item x="37"/>
        <item x="44"/>
        <item x="27"/>
        <item x="23"/>
        <item x="18"/>
        <item x="31"/>
        <item x="0"/>
        <item x="26"/>
        <item x="7"/>
        <item x="32"/>
        <item x="35"/>
        <item x="43"/>
        <item x="39"/>
        <item x="4"/>
        <item x="17"/>
        <item x="6"/>
        <item x="38"/>
        <item x="10"/>
        <item t="default"/>
      </items>
    </pivotField>
    <pivotField showAll="0"/>
    <pivotField numFmtId="165"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dataField="1" showAll="0" maxSubtotal="1">
      <items count="4">
        <item x="0"/>
        <item x="1"/>
        <item x="2"/>
        <item t="max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nth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U15" sqref="U15"/>
    </sheetView>
  </sheetViews>
  <sheetFormatPr defaultRowHeight="15" x14ac:dyDescent="0.25"/>
  <cols>
    <col min="1" max="1" width="15.140625" bestFit="1" customWidth="1"/>
    <col min="2" max="2" width="9.140625" style="1"/>
    <col min="3" max="3" width="17.5703125" customWidth="1"/>
    <col min="4" max="4" width="13.5703125" customWidth="1"/>
    <col min="5" max="5" width="11.85546875" customWidth="1"/>
  </cols>
  <sheetData>
    <row r="1" spans="1:9" x14ac:dyDescent="0.25">
      <c r="A1" s="11" t="s">
        <v>6</v>
      </c>
      <c r="B1" s="4" t="s">
        <v>93</v>
      </c>
      <c r="C1" t="s">
        <v>113</v>
      </c>
    </row>
    <row r="2" spans="1:9" x14ac:dyDescent="0.25">
      <c r="A2" s="1" t="s">
        <v>13</v>
      </c>
      <c r="B2" s="1">
        <v>26</v>
      </c>
      <c r="C2" s="1" t="b">
        <f>OR(B2&gt;$E$14,B2&lt;$E$15)</f>
        <v>0</v>
      </c>
    </row>
    <row r="3" spans="1:9" x14ac:dyDescent="0.25">
      <c r="A3" s="1" t="s">
        <v>18</v>
      </c>
      <c r="B3" s="1">
        <v>28</v>
      </c>
      <c r="C3" s="1" t="b">
        <f t="shared" ref="C3:C46" si="0">OR(B3&gt;$E$14,B3&lt;$E$15)</f>
        <v>0</v>
      </c>
      <c r="E3" s="1"/>
    </row>
    <row r="4" spans="1:9" x14ac:dyDescent="0.25">
      <c r="A4" s="1" t="s">
        <v>22</v>
      </c>
      <c r="B4" s="1">
        <v>26</v>
      </c>
      <c r="C4" s="1" t="b">
        <f t="shared" si="0"/>
        <v>0</v>
      </c>
      <c r="E4" s="1"/>
    </row>
    <row r="5" spans="1:9" x14ac:dyDescent="0.25">
      <c r="A5" s="1" t="s">
        <v>13</v>
      </c>
      <c r="B5" s="1">
        <v>26</v>
      </c>
      <c r="C5" s="1" t="b">
        <f t="shared" si="0"/>
        <v>0</v>
      </c>
      <c r="D5" t="s">
        <v>103</v>
      </c>
      <c r="E5" s="1"/>
    </row>
    <row r="6" spans="1:9" x14ac:dyDescent="0.25">
      <c r="A6" s="1" t="s">
        <v>13</v>
      </c>
      <c r="B6" s="1">
        <v>28</v>
      </c>
      <c r="C6" s="1" t="b">
        <f t="shared" si="0"/>
        <v>0</v>
      </c>
      <c r="D6">
        <f>MAX(B2,B3:B46)</f>
        <v>36</v>
      </c>
      <c r="E6" s="1"/>
    </row>
    <row r="7" spans="1:9" x14ac:dyDescent="0.25">
      <c r="A7" s="1" t="s">
        <v>13</v>
      </c>
      <c r="B7" s="1">
        <v>25</v>
      </c>
      <c r="C7" s="1" t="b">
        <f t="shared" si="0"/>
        <v>0</v>
      </c>
      <c r="E7" s="1"/>
    </row>
    <row r="8" spans="1:9" x14ac:dyDescent="0.25">
      <c r="A8" s="1" t="s">
        <v>13</v>
      </c>
      <c r="B8" s="1">
        <v>21</v>
      </c>
      <c r="C8" s="1" t="b">
        <f t="shared" si="0"/>
        <v>0</v>
      </c>
      <c r="E8" s="1"/>
    </row>
    <row r="9" spans="1:9" x14ac:dyDescent="0.25">
      <c r="A9" s="1" t="s">
        <v>22</v>
      </c>
      <c r="B9" s="1">
        <v>26</v>
      </c>
      <c r="C9" s="1" t="b">
        <f t="shared" si="0"/>
        <v>0</v>
      </c>
      <c r="D9" t="s">
        <v>106</v>
      </c>
      <c r="E9" s="1">
        <f>_xlfn.QUARTILE.EXC(B2:B46,1)</f>
        <v>22</v>
      </c>
      <c r="F9" t="s">
        <v>110</v>
      </c>
    </row>
    <row r="10" spans="1:9" x14ac:dyDescent="0.25">
      <c r="A10" s="1" t="s">
        <v>22</v>
      </c>
      <c r="B10" s="1">
        <v>24</v>
      </c>
      <c r="C10" s="1" t="b">
        <f t="shared" si="0"/>
        <v>0</v>
      </c>
      <c r="D10" t="s">
        <v>107</v>
      </c>
      <c r="E10" s="1">
        <f>_xlfn.QUARTILE.EXC(B2:B46,2)</f>
        <v>24</v>
      </c>
      <c r="F10">
        <f>MEDIAN(B2:B46)</f>
        <v>24</v>
      </c>
    </row>
    <row r="11" spans="1:9" x14ac:dyDescent="0.25">
      <c r="A11" s="1" t="s">
        <v>22</v>
      </c>
      <c r="B11" s="1">
        <v>30</v>
      </c>
      <c r="C11" s="1" t="b">
        <f t="shared" si="0"/>
        <v>0</v>
      </c>
      <c r="D11" t="s">
        <v>108</v>
      </c>
      <c r="E11" s="1">
        <f>_xlfn.QUARTILE.EXC(B2:B46,3)</f>
        <v>26.5</v>
      </c>
    </row>
    <row r="12" spans="1:9" x14ac:dyDescent="0.25">
      <c r="A12" s="1" t="s">
        <v>13</v>
      </c>
      <c r="B12" s="1">
        <v>26</v>
      </c>
      <c r="C12" s="1" t="b">
        <f t="shared" si="0"/>
        <v>0</v>
      </c>
      <c r="D12" t="s">
        <v>109</v>
      </c>
      <c r="E12" s="1">
        <f>E11-E9</f>
        <v>4.5</v>
      </c>
    </row>
    <row r="13" spans="1:9" x14ac:dyDescent="0.25">
      <c r="A13" s="1" t="s">
        <v>13</v>
      </c>
      <c r="B13" s="1">
        <v>28</v>
      </c>
      <c r="C13" s="1" t="b">
        <f t="shared" si="0"/>
        <v>0</v>
      </c>
      <c r="E13" s="1"/>
      <c r="G13" s="1"/>
      <c r="I13" s="1"/>
    </row>
    <row r="14" spans="1:9" x14ac:dyDescent="0.25">
      <c r="A14" s="1" t="s">
        <v>22</v>
      </c>
      <c r="B14" s="1">
        <v>25</v>
      </c>
      <c r="C14" s="1" t="b">
        <f t="shared" si="0"/>
        <v>0</v>
      </c>
      <c r="D14" t="s">
        <v>111</v>
      </c>
      <c r="E14" s="1">
        <f>E11+1.5*E12</f>
        <v>33.25</v>
      </c>
      <c r="G14" s="1"/>
      <c r="I14" s="1"/>
    </row>
    <row r="15" spans="1:9" x14ac:dyDescent="0.25">
      <c r="A15" s="1" t="s">
        <v>18</v>
      </c>
      <c r="B15" s="1">
        <v>26</v>
      </c>
      <c r="C15" s="1" t="b">
        <f t="shared" si="0"/>
        <v>0</v>
      </c>
      <c r="D15" t="s">
        <v>112</v>
      </c>
      <c r="E15" s="1">
        <f>E9-1.5*E12</f>
        <v>15.25</v>
      </c>
      <c r="G15" s="1"/>
      <c r="I15" s="1"/>
    </row>
    <row r="16" spans="1:9" x14ac:dyDescent="0.25">
      <c r="A16" s="1" t="s">
        <v>18</v>
      </c>
      <c r="B16" s="1">
        <v>26</v>
      </c>
      <c r="C16" s="1" t="b">
        <f t="shared" si="0"/>
        <v>0</v>
      </c>
      <c r="E16" s="1"/>
      <c r="G16" s="1"/>
      <c r="I16" s="1"/>
    </row>
    <row r="17" spans="1:9" x14ac:dyDescent="0.25">
      <c r="A17" s="1" t="s">
        <v>22</v>
      </c>
      <c r="B17" s="1">
        <v>25</v>
      </c>
      <c r="C17" s="1" t="b">
        <f t="shared" si="0"/>
        <v>0</v>
      </c>
      <c r="E17" s="1"/>
      <c r="G17" s="1"/>
      <c r="I17" s="1"/>
    </row>
    <row r="18" spans="1:9" x14ac:dyDescent="0.25">
      <c r="A18" s="1" t="s">
        <v>18</v>
      </c>
      <c r="B18" s="1">
        <v>23</v>
      </c>
      <c r="C18" s="1" t="b">
        <f t="shared" si="0"/>
        <v>0</v>
      </c>
      <c r="E18" s="1"/>
      <c r="G18" s="1"/>
      <c r="I18" s="1"/>
    </row>
    <row r="19" spans="1:9" x14ac:dyDescent="0.25">
      <c r="A19" s="1" t="s">
        <v>13</v>
      </c>
      <c r="B19" s="1">
        <v>27</v>
      </c>
      <c r="C19" s="1" t="b">
        <f t="shared" si="0"/>
        <v>0</v>
      </c>
      <c r="E19" s="1"/>
      <c r="G19" s="1"/>
      <c r="I19" s="1"/>
    </row>
    <row r="20" spans="1:9" x14ac:dyDescent="0.25">
      <c r="A20" s="1" t="s">
        <v>13</v>
      </c>
      <c r="B20" s="1">
        <v>29</v>
      </c>
      <c r="C20" s="1" t="b">
        <f t="shared" si="0"/>
        <v>0</v>
      </c>
      <c r="E20" s="1"/>
      <c r="G20" s="1"/>
      <c r="I20" s="1"/>
    </row>
    <row r="21" spans="1:9" x14ac:dyDescent="0.25">
      <c r="A21" s="1" t="s">
        <v>22</v>
      </c>
      <c r="B21" s="1">
        <v>22</v>
      </c>
      <c r="C21" s="1" t="b">
        <f t="shared" si="0"/>
        <v>0</v>
      </c>
      <c r="E21" s="1"/>
      <c r="G21" s="1"/>
      <c r="I21" s="1"/>
    </row>
    <row r="22" spans="1:9" x14ac:dyDescent="0.25">
      <c r="A22" s="1" t="s">
        <v>22</v>
      </c>
      <c r="B22" s="1">
        <v>23</v>
      </c>
      <c r="C22" s="1" t="b">
        <f t="shared" si="0"/>
        <v>0</v>
      </c>
      <c r="E22" s="1"/>
      <c r="G22" s="1"/>
      <c r="I22" s="1"/>
    </row>
    <row r="23" spans="1:9" x14ac:dyDescent="0.25">
      <c r="A23" s="1" t="s">
        <v>22</v>
      </c>
      <c r="B23" s="1">
        <v>22</v>
      </c>
      <c r="C23" s="1" t="b">
        <f t="shared" si="0"/>
        <v>0</v>
      </c>
      <c r="E23" s="1"/>
      <c r="G23" s="1"/>
      <c r="I23" s="1"/>
    </row>
    <row r="24" spans="1:9" x14ac:dyDescent="0.25">
      <c r="A24" s="1" t="s">
        <v>22</v>
      </c>
      <c r="B24" s="1">
        <v>23</v>
      </c>
      <c r="C24" s="1" t="b">
        <f t="shared" si="0"/>
        <v>0</v>
      </c>
      <c r="E24" s="1"/>
      <c r="G24" s="1"/>
      <c r="I24" s="1"/>
    </row>
    <row r="25" spans="1:9" x14ac:dyDescent="0.25">
      <c r="A25" s="1" t="s">
        <v>22</v>
      </c>
      <c r="B25" s="1">
        <v>21</v>
      </c>
      <c r="C25" s="1" t="b">
        <f t="shared" si="0"/>
        <v>0</v>
      </c>
      <c r="E25" s="1"/>
      <c r="G25" s="1"/>
      <c r="I25" s="1"/>
    </row>
    <row r="26" spans="1:9" x14ac:dyDescent="0.25">
      <c r="A26" s="1" t="s">
        <v>22</v>
      </c>
      <c r="B26" s="1">
        <v>32</v>
      </c>
      <c r="C26" s="1" t="b">
        <f t="shared" si="0"/>
        <v>0</v>
      </c>
      <c r="E26" s="1"/>
      <c r="G26" s="1"/>
      <c r="I26" s="1"/>
    </row>
    <row r="27" spans="1:9" x14ac:dyDescent="0.25">
      <c r="A27" s="1" t="s">
        <v>22</v>
      </c>
      <c r="B27" s="1">
        <v>24</v>
      </c>
      <c r="C27" s="1" t="b">
        <f t="shared" si="0"/>
        <v>0</v>
      </c>
      <c r="E27" s="1"/>
      <c r="G27" s="1"/>
      <c r="I27" s="1"/>
    </row>
    <row r="28" spans="1:9" x14ac:dyDescent="0.25">
      <c r="A28" s="1" t="s">
        <v>18</v>
      </c>
      <c r="B28" s="1">
        <v>20</v>
      </c>
      <c r="C28" s="1" t="b">
        <f t="shared" si="0"/>
        <v>0</v>
      </c>
      <c r="E28" s="1"/>
      <c r="G28" s="1"/>
      <c r="I28" s="1"/>
    </row>
    <row r="29" spans="1:9" x14ac:dyDescent="0.25">
      <c r="A29" s="1" t="s">
        <v>18</v>
      </c>
      <c r="B29" s="1">
        <v>20</v>
      </c>
      <c r="C29" s="1" t="b">
        <f t="shared" si="0"/>
        <v>0</v>
      </c>
      <c r="E29" s="1"/>
      <c r="G29" s="1"/>
      <c r="I29" s="1"/>
    </row>
    <row r="30" spans="1:9" x14ac:dyDescent="0.25">
      <c r="A30" s="1" t="s">
        <v>18</v>
      </c>
      <c r="B30" s="1">
        <v>20</v>
      </c>
      <c r="C30" s="1" t="b">
        <f t="shared" si="0"/>
        <v>0</v>
      </c>
      <c r="E30" s="1"/>
      <c r="G30" s="1"/>
      <c r="I30" s="1"/>
    </row>
    <row r="31" spans="1:9" x14ac:dyDescent="0.25">
      <c r="A31" s="1" t="s">
        <v>18</v>
      </c>
      <c r="B31" s="1">
        <v>20</v>
      </c>
      <c r="C31" s="1" t="b">
        <f t="shared" si="0"/>
        <v>0</v>
      </c>
      <c r="E31" s="1"/>
      <c r="G31" s="1"/>
      <c r="I31" s="1"/>
    </row>
    <row r="32" spans="1:9" x14ac:dyDescent="0.25">
      <c r="A32" s="1" t="s">
        <v>22</v>
      </c>
      <c r="B32" s="1">
        <v>23</v>
      </c>
      <c r="C32" s="1" t="b">
        <f t="shared" si="0"/>
        <v>0</v>
      </c>
      <c r="E32" s="1"/>
      <c r="G32" s="1"/>
      <c r="I32" s="1"/>
    </row>
    <row r="33" spans="1:9" x14ac:dyDescent="0.25">
      <c r="A33" s="1" t="s">
        <v>22</v>
      </c>
      <c r="B33" s="1">
        <v>36</v>
      </c>
      <c r="C33" s="1" t="b">
        <f t="shared" si="0"/>
        <v>1</v>
      </c>
      <c r="E33" s="1"/>
      <c r="G33" s="1"/>
      <c r="I33" s="1"/>
    </row>
    <row r="34" spans="1:9" x14ac:dyDescent="0.25">
      <c r="A34" s="1" t="s">
        <v>22</v>
      </c>
      <c r="B34" s="1">
        <v>23</v>
      </c>
      <c r="C34" s="1" t="b">
        <f t="shared" si="0"/>
        <v>0</v>
      </c>
      <c r="E34" s="1"/>
      <c r="G34" s="1"/>
      <c r="I34" s="1"/>
    </row>
    <row r="35" spans="1:9" x14ac:dyDescent="0.25">
      <c r="A35" s="1" t="s">
        <v>22</v>
      </c>
      <c r="B35" s="1">
        <v>23</v>
      </c>
      <c r="C35" s="1" t="b">
        <f t="shared" si="0"/>
        <v>0</v>
      </c>
      <c r="E35" s="1"/>
      <c r="G35" s="1"/>
      <c r="I35" s="1"/>
    </row>
    <row r="36" spans="1:9" x14ac:dyDescent="0.25">
      <c r="A36" s="1" t="s">
        <v>22</v>
      </c>
      <c r="B36" s="1">
        <v>21</v>
      </c>
      <c r="C36" s="1" t="b">
        <f t="shared" si="0"/>
        <v>0</v>
      </c>
      <c r="E36" s="1"/>
      <c r="G36" s="1"/>
      <c r="I36" s="1"/>
    </row>
    <row r="37" spans="1:9" x14ac:dyDescent="0.25">
      <c r="A37" s="1" t="s">
        <v>13</v>
      </c>
      <c r="B37" s="1">
        <v>21</v>
      </c>
      <c r="C37" s="1" t="b">
        <f t="shared" si="0"/>
        <v>0</v>
      </c>
      <c r="E37" s="1"/>
      <c r="G37" s="1"/>
      <c r="I37" s="1"/>
    </row>
    <row r="38" spans="1:9" x14ac:dyDescent="0.25">
      <c r="A38" s="1" t="s">
        <v>13</v>
      </c>
      <c r="B38" s="1">
        <v>31</v>
      </c>
      <c r="C38" s="1" t="b">
        <f t="shared" si="0"/>
        <v>0</v>
      </c>
      <c r="E38" s="1"/>
      <c r="G38" s="1"/>
      <c r="I38" s="1"/>
    </row>
    <row r="39" spans="1:9" x14ac:dyDescent="0.25">
      <c r="A39" s="1" t="s">
        <v>13</v>
      </c>
      <c r="B39" s="1">
        <v>23</v>
      </c>
      <c r="C39" s="1" t="b">
        <f t="shared" si="0"/>
        <v>0</v>
      </c>
      <c r="E39" s="1"/>
      <c r="G39" s="1"/>
      <c r="I39" s="1"/>
    </row>
    <row r="40" spans="1:9" x14ac:dyDescent="0.25">
      <c r="A40" s="1" t="s">
        <v>13</v>
      </c>
      <c r="B40" s="1">
        <v>20</v>
      </c>
      <c r="C40" s="1" t="b">
        <f t="shared" si="0"/>
        <v>0</v>
      </c>
      <c r="E40" s="1"/>
      <c r="G40" s="1"/>
      <c r="I40" s="1"/>
    </row>
    <row r="41" spans="1:9" x14ac:dyDescent="0.25">
      <c r="A41" s="1" t="s">
        <v>18</v>
      </c>
      <c r="B41" s="1">
        <v>22</v>
      </c>
      <c r="C41" s="1" t="b">
        <f t="shared" si="0"/>
        <v>0</v>
      </c>
      <c r="E41" s="1"/>
      <c r="G41" s="1"/>
      <c r="I41" s="1"/>
    </row>
    <row r="42" spans="1:9" x14ac:dyDescent="0.25">
      <c r="A42" s="1" t="s">
        <v>18</v>
      </c>
      <c r="B42" s="1">
        <v>22</v>
      </c>
      <c r="C42" s="1" t="b">
        <f t="shared" si="0"/>
        <v>0</v>
      </c>
      <c r="E42" s="1"/>
      <c r="G42" s="1"/>
      <c r="I42" s="1"/>
    </row>
    <row r="43" spans="1:9" x14ac:dyDescent="0.25">
      <c r="A43" s="1" t="s">
        <v>13</v>
      </c>
      <c r="B43" s="1">
        <v>21</v>
      </c>
      <c r="C43" s="1" t="b">
        <f t="shared" si="0"/>
        <v>0</v>
      </c>
      <c r="E43" s="1"/>
      <c r="G43" s="1"/>
      <c r="I43" s="1"/>
    </row>
    <row r="44" spans="1:9" x14ac:dyDescent="0.25">
      <c r="A44" s="1" t="s">
        <v>13</v>
      </c>
      <c r="B44" s="1">
        <v>23</v>
      </c>
      <c r="C44" s="1" t="b">
        <f t="shared" si="0"/>
        <v>0</v>
      </c>
      <c r="E44" s="1"/>
      <c r="G44" s="1"/>
      <c r="I44" s="1"/>
    </row>
    <row r="45" spans="1:9" x14ac:dyDescent="0.25">
      <c r="A45" s="1" t="s">
        <v>22</v>
      </c>
      <c r="B45" s="1">
        <v>28</v>
      </c>
      <c r="C45" s="1" t="b">
        <f t="shared" si="0"/>
        <v>0</v>
      </c>
      <c r="E45" s="1"/>
      <c r="G45" s="1"/>
      <c r="I45" s="1"/>
    </row>
    <row r="46" spans="1:9" x14ac:dyDescent="0.25">
      <c r="A46" s="1" t="s">
        <v>22</v>
      </c>
      <c r="B46" s="1">
        <v>29</v>
      </c>
      <c r="C46" s="1" t="b">
        <f t="shared" si="0"/>
        <v>0</v>
      </c>
      <c r="E46" s="1"/>
      <c r="G46" s="1"/>
      <c r="I46" s="1"/>
    </row>
    <row r="47" spans="1:9" x14ac:dyDescent="0.25">
      <c r="A47" s="1"/>
      <c r="E47" s="1"/>
      <c r="G47" s="1"/>
      <c r="I47" s="1"/>
    </row>
    <row r="48" spans="1:9" x14ac:dyDescent="0.25">
      <c r="G48" s="1"/>
      <c r="I48" s="1"/>
    </row>
    <row r="49" spans="7:9" x14ac:dyDescent="0.25">
      <c r="G49" s="1"/>
      <c r="I49" s="1"/>
    </row>
    <row r="50" spans="7:9" x14ac:dyDescent="0.25">
      <c r="G50" s="1"/>
      <c r="I50" s="1"/>
    </row>
    <row r="51" spans="7:9" x14ac:dyDescent="0.25">
      <c r="G51" s="1"/>
      <c r="I51" s="1"/>
    </row>
    <row r="52" spans="7:9" x14ac:dyDescent="0.25">
      <c r="G52" s="1"/>
      <c r="I52" s="1"/>
    </row>
    <row r="53" spans="7:9" x14ac:dyDescent="0.25">
      <c r="G53" s="1"/>
      <c r="I53" s="1"/>
    </row>
    <row r="54" spans="7:9" x14ac:dyDescent="0.25">
      <c r="G54" s="1"/>
      <c r="I54" s="1"/>
    </row>
    <row r="55" spans="7:9" x14ac:dyDescent="0.25">
      <c r="G55" s="1"/>
      <c r="I55" s="1"/>
    </row>
    <row r="56" spans="7:9" x14ac:dyDescent="0.25">
      <c r="G56" s="1"/>
      <c r="I56" s="1"/>
    </row>
    <row r="57" spans="7:9" x14ac:dyDescent="0.25">
      <c r="G57" s="1"/>
      <c r="I5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6.140625" bestFit="1" customWidth="1"/>
  </cols>
  <sheetData>
    <row r="3" spans="1:2" x14ac:dyDescent="0.25">
      <c r="A3" s="9" t="s">
        <v>94</v>
      </c>
      <c r="B3" t="s">
        <v>100</v>
      </c>
    </row>
    <row r="4" spans="1:2" x14ac:dyDescent="0.25">
      <c r="A4" s="5" t="s">
        <v>96</v>
      </c>
      <c r="B4" s="10">
        <v>69686.363636363632</v>
      </c>
    </row>
    <row r="5" spans="1:2" x14ac:dyDescent="0.25">
      <c r="A5" s="5" t="s">
        <v>97</v>
      </c>
      <c r="B5" s="10">
        <v>97600</v>
      </c>
    </row>
    <row r="6" spans="1:2" x14ac:dyDescent="0.25">
      <c r="A6" s="5" t="s">
        <v>98</v>
      </c>
      <c r="B6" s="10">
        <v>76875</v>
      </c>
    </row>
    <row r="7" spans="1:2" x14ac:dyDescent="0.25">
      <c r="A7" s="5" t="s">
        <v>99</v>
      </c>
      <c r="B7" s="10">
        <v>90000</v>
      </c>
    </row>
    <row r="8" spans="1:2" x14ac:dyDescent="0.25">
      <c r="A8" s="5" t="s">
        <v>95</v>
      </c>
      <c r="B8" s="10">
        <v>79931.111111111109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D7" sqref="D7"/>
    </sheetView>
  </sheetViews>
  <sheetFormatPr defaultRowHeight="15" x14ac:dyDescent="0.25"/>
  <cols>
    <col min="1" max="1" width="13.140625" customWidth="1"/>
    <col min="2" max="2" width="15.140625" customWidth="1"/>
    <col min="3" max="3" width="7.85546875" customWidth="1"/>
    <col min="4" max="4" width="8" customWidth="1"/>
    <col min="5" max="5" width="15.140625" customWidth="1"/>
    <col min="6" max="6" width="11.28515625" customWidth="1"/>
    <col min="7" max="7" width="16.85546875" customWidth="1"/>
    <col min="8" max="8" width="25.85546875" customWidth="1"/>
    <col min="9" max="9" width="16.85546875" customWidth="1"/>
    <col min="10" max="10" width="30.85546875" customWidth="1"/>
    <col min="11" max="11" width="22" customWidth="1"/>
    <col min="12" max="12" width="4.28515625" customWidth="1"/>
    <col min="13" max="13" width="6.7109375" customWidth="1"/>
    <col min="14" max="14" width="4" customWidth="1"/>
    <col min="15" max="15" width="6.7109375" customWidth="1"/>
    <col min="16" max="16" width="4.42578125" customWidth="1"/>
    <col min="17" max="17" width="4.28515625" customWidth="1"/>
    <col min="18" max="18" width="6.7109375" customWidth="1"/>
    <col min="19" max="19" width="4.5703125" customWidth="1"/>
    <col min="20" max="20" width="4.28515625" customWidth="1"/>
    <col min="21" max="21" width="6.85546875" customWidth="1"/>
    <col min="22" max="22" width="6.7109375" customWidth="1"/>
    <col min="23" max="23" width="6.85546875" customWidth="1"/>
    <col min="24" max="24" width="4.5703125" customWidth="1"/>
    <col min="25" max="25" width="11.28515625" bestFit="1" customWidth="1"/>
    <col min="26" max="45" width="10.7109375" bestFit="1" customWidth="1"/>
    <col min="46" max="46" width="11.28515625" bestFit="1" customWidth="1"/>
  </cols>
  <sheetData>
    <row r="3" spans="1:4" x14ac:dyDescent="0.25">
      <c r="A3" s="9" t="s">
        <v>94</v>
      </c>
      <c r="B3" t="s">
        <v>118</v>
      </c>
    </row>
    <row r="4" spans="1:4" x14ac:dyDescent="0.25">
      <c r="A4" s="5" t="s">
        <v>115</v>
      </c>
      <c r="B4" s="10">
        <v>4</v>
      </c>
    </row>
    <row r="5" spans="1:4" x14ac:dyDescent="0.25">
      <c r="A5" s="5" t="s">
        <v>116</v>
      </c>
      <c r="B5" s="10">
        <v>31</v>
      </c>
    </row>
    <row r="6" spans="1:4" x14ac:dyDescent="0.25">
      <c r="A6" s="5" t="s">
        <v>117</v>
      </c>
      <c r="B6" s="10">
        <v>10</v>
      </c>
      <c r="D6" t="s">
        <v>103</v>
      </c>
    </row>
    <row r="7" spans="1:4" x14ac:dyDescent="0.25">
      <c r="A7" s="5" t="s">
        <v>95</v>
      </c>
      <c r="B7" s="10">
        <v>45</v>
      </c>
      <c r="D7">
        <f>MAX(A5,A4:B6)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F5" sqref="F5"/>
    </sheetView>
  </sheetViews>
  <sheetFormatPr defaultRowHeight="15" x14ac:dyDescent="0.25"/>
  <cols>
    <col min="1" max="11" width="20.7109375" customWidth="1"/>
    <col min="13" max="13" width="13.42578125" customWidth="1"/>
    <col min="14" max="14" width="10.7109375" bestFit="1" customWidth="1"/>
  </cols>
  <sheetData>
    <row r="1" spans="1:14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4" t="s">
        <v>93</v>
      </c>
      <c r="M1" s="4" t="s">
        <v>114</v>
      </c>
    </row>
    <row r="2" spans="1:14" x14ac:dyDescent="0.25">
      <c r="A2" s="1" t="s">
        <v>11</v>
      </c>
      <c r="B2" s="1" t="s">
        <v>12</v>
      </c>
      <c r="C2" s="3">
        <v>230000</v>
      </c>
      <c r="D2" s="1" t="s">
        <v>13</v>
      </c>
      <c r="E2" s="1" t="s">
        <v>14</v>
      </c>
      <c r="F2" s="1">
        <v>5</v>
      </c>
      <c r="G2" s="1" t="s">
        <v>13</v>
      </c>
      <c r="H2" s="5" t="s">
        <v>15</v>
      </c>
      <c r="I2" s="8">
        <v>32929</v>
      </c>
      <c r="J2" s="8">
        <v>42463</v>
      </c>
      <c r="K2" s="7">
        <v>43459</v>
      </c>
      <c r="L2">
        <v>26</v>
      </c>
      <c r="M2" t="str">
        <f>TEXT(I2,"mmmm")</f>
        <v>February</v>
      </c>
    </row>
    <row r="3" spans="1:14" x14ac:dyDescent="0.25">
      <c r="A3" s="1" t="s">
        <v>16</v>
      </c>
      <c r="B3" s="1" t="s">
        <v>17</v>
      </c>
      <c r="C3" s="3">
        <v>40000</v>
      </c>
      <c r="D3" s="1" t="s">
        <v>18</v>
      </c>
      <c r="E3" s="1" t="s">
        <v>14</v>
      </c>
      <c r="F3" s="1">
        <v>5</v>
      </c>
      <c r="G3" s="1" t="s">
        <v>18</v>
      </c>
      <c r="H3" s="5" t="s">
        <v>19</v>
      </c>
      <c r="I3" s="8">
        <v>32930</v>
      </c>
      <c r="J3" s="8">
        <v>42833</v>
      </c>
      <c r="K3" s="7">
        <v>43749</v>
      </c>
      <c r="L3" s="1">
        <f t="shared" ref="L3:L46" si="0">YEAR(J3)-YEAR(I3)</f>
        <v>27</v>
      </c>
      <c r="M3" s="1" t="str">
        <f t="shared" ref="M3:M46" si="1">TEXT(I3,"mmmm")</f>
        <v>February</v>
      </c>
    </row>
    <row r="4" spans="1:14" x14ac:dyDescent="0.25">
      <c r="A4" s="1" t="s">
        <v>20</v>
      </c>
      <c r="B4" s="1" t="s">
        <v>21</v>
      </c>
      <c r="C4" s="3">
        <v>80000</v>
      </c>
      <c r="D4" s="1" t="s">
        <v>22</v>
      </c>
      <c r="E4" s="1" t="s">
        <v>14</v>
      </c>
      <c r="F4" s="1">
        <v>3</v>
      </c>
      <c r="G4" s="1" t="s">
        <v>22</v>
      </c>
      <c r="H4" s="5" t="s">
        <v>23</v>
      </c>
      <c r="I4" s="8">
        <v>32931</v>
      </c>
      <c r="J4" s="8">
        <v>42811</v>
      </c>
      <c r="K4" s="7">
        <v>43484</v>
      </c>
      <c r="L4" s="1">
        <f t="shared" si="0"/>
        <v>27</v>
      </c>
      <c r="M4" s="1" t="str">
        <f t="shared" si="1"/>
        <v>February</v>
      </c>
    </row>
    <row r="5" spans="1:14" x14ac:dyDescent="0.25">
      <c r="A5" s="1" t="s">
        <v>24</v>
      </c>
      <c r="B5" s="1" t="s">
        <v>17</v>
      </c>
      <c r="C5" s="3">
        <v>45000</v>
      </c>
      <c r="D5" s="1" t="s">
        <v>13</v>
      </c>
      <c r="E5" s="1" t="s">
        <v>14</v>
      </c>
      <c r="F5" s="1">
        <v>5</v>
      </c>
      <c r="G5" s="1" t="s">
        <v>13</v>
      </c>
      <c r="H5" s="5" t="s">
        <v>25</v>
      </c>
      <c r="I5" s="8">
        <v>32932</v>
      </c>
      <c r="J5" s="8">
        <v>42443</v>
      </c>
      <c r="K5" s="7">
        <v>44271</v>
      </c>
      <c r="L5" s="1">
        <f t="shared" si="0"/>
        <v>26</v>
      </c>
      <c r="M5" s="1" t="str">
        <f t="shared" si="1"/>
        <v>February</v>
      </c>
    </row>
    <row r="6" spans="1:14" x14ac:dyDescent="0.25">
      <c r="A6" s="1" t="s">
        <v>26</v>
      </c>
      <c r="B6" s="1" t="s">
        <v>17</v>
      </c>
      <c r="C6" s="3">
        <v>90000</v>
      </c>
      <c r="D6" s="1" t="s">
        <v>13</v>
      </c>
      <c r="E6" s="1" t="s">
        <v>14</v>
      </c>
      <c r="F6" s="1">
        <v>5</v>
      </c>
      <c r="G6" s="1" t="s">
        <v>13</v>
      </c>
      <c r="H6" s="5" t="s">
        <v>27</v>
      </c>
      <c r="I6" s="8">
        <v>32933</v>
      </c>
      <c r="J6" s="8">
        <v>42809</v>
      </c>
      <c r="K6" s="7">
        <v>43644</v>
      </c>
      <c r="L6" s="1">
        <f t="shared" si="0"/>
        <v>27</v>
      </c>
      <c r="M6" s="1" t="str">
        <f t="shared" si="1"/>
        <v>March</v>
      </c>
    </row>
    <row r="7" spans="1:14" x14ac:dyDescent="0.25">
      <c r="A7" s="1" t="s">
        <v>28</v>
      </c>
      <c r="B7" s="1" t="s">
        <v>21</v>
      </c>
      <c r="C7" s="3">
        <v>89700</v>
      </c>
      <c r="D7" s="1" t="s">
        <v>13</v>
      </c>
      <c r="E7" s="1" t="s">
        <v>14</v>
      </c>
      <c r="F7" s="1">
        <v>3</v>
      </c>
      <c r="G7" s="1" t="s">
        <v>13</v>
      </c>
      <c r="H7" s="5" t="s">
        <v>29</v>
      </c>
      <c r="I7" s="8">
        <v>32934</v>
      </c>
      <c r="J7" s="8">
        <v>42795</v>
      </c>
      <c r="K7" s="7">
        <v>43689</v>
      </c>
      <c r="L7" s="1">
        <f t="shared" si="0"/>
        <v>27</v>
      </c>
      <c r="M7" s="1" t="str">
        <f t="shared" si="1"/>
        <v>March</v>
      </c>
    </row>
    <row r="8" spans="1:14" x14ac:dyDescent="0.25">
      <c r="A8" s="1" t="s">
        <v>30</v>
      </c>
      <c r="B8" s="1" t="s">
        <v>21</v>
      </c>
      <c r="C8" s="3">
        <v>89700</v>
      </c>
      <c r="D8" s="1" t="s">
        <v>13</v>
      </c>
      <c r="E8" s="1" t="s">
        <v>14</v>
      </c>
      <c r="F8" s="1">
        <v>4</v>
      </c>
      <c r="G8" s="1" t="s">
        <v>13</v>
      </c>
      <c r="H8" s="5" t="s">
        <v>31</v>
      </c>
      <c r="I8" s="8">
        <v>32935</v>
      </c>
      <c r="J8" s="8">
        <v>42434</v>
      </c>
      <c r="K8" s="7">
        <v>43291</v>
      </c>
      <c r="L8" s="1">
        <f t="shared" si="0"/>
        <v>26</v>
      </c>
      <c r="M8" s="1" t="str">
        <f t="shared" si="1"/>
        <v>March</v>
      </c>
    </row>
    <row r="9" spans="1:14" x14ac:dyDescent="0.25">
      <c r="A9" s="1" t="s">
        <v>32</v>
      </c>
      <c r="B9" s="1" t="s">
        <v>21</v>
      </c>
      <c r="C9" s="3">
        <v>89700</v>
      </c>
      <c r="D9" s="1" t="s">
        <v>13</v>
      </c>
      <c r="E9" s="1" t="s">
        <v>14</v>
      </c>
      <c r="F9" s="1">
        <v>3</v>
      </c>
      <c r="G9" s="1" t="s">
        <v>22</v>
      </c>
      <c r="H9" s="5" t="s">
        <v>33</v>
      </c>
      <c r="I9" s="8">
        <v>32936</v>
      </c>
      <c r="J9" s="8">
        <v>42806</v>
      </c>
      <c r="K9" s="7">
        <v>43829</v>
      </c>
      <c r="L9" s="1">
        <f t="shared" si="0"/>
        <v>27</v>
      </c>
      <c r="M9" s="1" t="str">
        <f t="shared" si="1"/>
        <v>March</v>
      </c>
      <c r="N9" s="7"/>
    </row>
    <row r="10" spans="1:14" x14ac:dyDescent="0.25">
      <c r="A10" s="1" t="s">
        <v>34</v>
      </c>
      <c r="B10" s="1" t="s">
        <v>12</v>
      </c>
      <c r="C10" s="3">
        <v>89700</v>
      </c>
      <c r="D10" s="1" t="s">
        <v>13</v>
      </c>
      <c r="E10" s="1" t="s">
        <v>14</v>
      </c>
      <c r="F10" s="1">
        <v>5</v>
      </c>
      <c r="G10" s="1" t="s">
        <v>22</v>
      </c>
      <c r="H10" s="5" t="s">
        <v>35</v>
      </c>
      <c r="I10" s="8">
        <v>32937</v>
      </c>
      <c r="J10" s="8">
        <v>42799</v>
      </c>
      <c r="K10" s="7">
        <v>43361</v>
      </c>
      <c r="L10" s="1">
        <f t="shared" si="0"/>
        <v>27</v>
      </c>
      <c r="M10" s="1" t="str">
        <f t="shared" si="1"/>
        <v>March</v>
      </c>
    </row>
    <row r="11" spans="1:14" x14ac:dyDescent="0.25">
      <c r="A11" s="1" t="s">
        <v>36</v>
      </c>
      <c r="B11" s="1" t="s">
        <v>12</v>
      </c>
      <c r="C11" s="3">
        <v>80000</v>
      </c>
      <c r="D11" s="1" t="s">
        <v>13</v>
      </c>
      <c r="E11" s="1" t="s">
        <v>14</v>
      </c>
      <c r="F11" s="1">
        <v>5</v>
      </c>
      <c r="G11" s="1" t="s">
        <v>22</v>
      </c>
      <c r="H11" s="5" t="s">
        <v>37</v>
      </c>
      <c r="I11" s="8">
        <v>32938</v>
      </c>
      <c r="J11" s="8">
        <v>42483</v>
      </c>
      <c r="K11" s="7">
        <v>43756</v>
      </c>
      <c r="L11" s="1">
        <f t="shared" si="0"/>
        <v>26</v>
      </c>
      <c r="M11" s="1" t="str">
        <f t="shared" si="1"/>
        <v>March</v>
      </c>
    </row>
    <row r="12" spans="1:14" x14ac:dyDescent="0.25">
      <c r="A12" s="1" t="s">
        <v>38</v>
      </c>
      <c r="B12" s="1" t="s">
        <v>12</v>
      </c>
      <c r="C12" s="3">
        <v>150000</v>
      </c>
      <c r="D12" s="1" t="s">
        <v>13</v>
      </c>
      <c r="E12" s="1" t="s">
        <v>14</v>
      </c>
      <c r="F12" s="1">
        <v>5</v>
      </c>
      <c r="G12" s="1" t="s">
        <v>13</v>
      </c>
      <c r="H12" s="5" t="s">
        <v>39</v>
      </c>
      <c r="I12" s="8">
        <v>32939</v>
      </c>
      <c r="J12" s="8">
        <v>42801</v>
      </c>
      <c r="K12" s="7">
        <v>43699</v>
      </c>
      <c r="L12" s="1">
        <f t="shared" si="0"/>
        <v>27</v>
      </c>
      <c r="M12" s="1" t="str">
        <f t="shared" si="1"/>
        <v>March</v>
      </c>
    </row>
    <row r="13" spans="1:14" x14ac:dyDescent="0.25">
      <c r="A13" s="1" t="s">
        <v>40</v>
      </c>
      <c r="B13" s="1" t="s">
        <v>21</v>
      </c>
      <c r="C13" s="3">
        <v>150000</v>
      </c>
      <c r="D13" s="1" t="s">
        <v>13</v>
      </c>
      <c r="E13" s="1" t="s">
        <v>14</v>
      </c>
      <c r="F13" s="1">
        <v>5</v>
      </c>
      <c r="G13" s="1" t="s">
        <v>13</v>
      </c>
      <c r="H13" s="5" t="s">
        <v>41</v>
      </c>
      <c r="I13" s="8">
        <v>32940</v>
      </c>
      <c r="J13" s="8">
        <v>42854</v>
      </c>
      <c r="K13" s="7">
        <v>43643</v>
      </c>
      <c r="L13" s="1">
        <f t="shared" si="0"/>
        <v>27</v>
      </c>
      <c r="M13" s="1" t="str">
        <f t="shared" si="1"/>
        <v>March</v>
      </c>
    </row>
    <row r="14" spans="1:14" x14ac:dyDescent="0.25">
      <c r="A14" s="1" t="s">
        <v>42</v>
      </c>
      <c r="B14" s="1" t="s">
        <v>12</v>
      </c>
      <c r="C14" s="3">
        <v>89700</v>
      </c>
      <c r="D14" s="1" t="s">
        <v>22</v>
      </c>
      <c r="E14" s="1" t="s">
        <v>14</v>
      </c>
      <c r="F14" s="1">
        <v>5</v>
      </c>
      <c r="G14" s="1" t="s">
        <v>22</v>
      </c>
      <c r="H14" s="5" t="s">
        <v>43</v>
      </c>
      <c r="I14" s="8">
        <v>32941</v>
      </c>
      <c r="J14" s="8">
        <v>42487</v>
      </c>
      <c r="K14" s="7">
        <v>43357</v>
      </c>
      <c r="L14" s="1">
        <f t="shared" si="0"/>
        <v>26</v>
      </c>
      <c r="M14" s="1" t="str">
        <f t="shared" si="1"/>
        <v>March</v>
      </c>
    </row>
    <row r="15" spans="1:14" x14ac:dyDescent="0.25">
      <c r="A15" s="1" t="s">
        <v>44</v>
      </c>
      <c r="B15" s="1" t="s">
        <v>17</v>
      </c>
      <c r="C15" s="3">
        <v>85000</v>
      </c>
      <c r="D15" s="1" t="s">
        <v>18</v>
      </c>
      <c r="E15" s="1" t="s">
        <v>14</v>
      </c>
      <c r="F15" s="1">
        <v>5</v>
      </c>
      <c r="G15" s="1" t="s">
        <v>18</v>
      </c>
      <c r="H15" s="5">
        <v>88885623</v>
      </c>
      <c r="I15" s="8">
        <v>32942</v>
      </c>
      <c r="J15" s="8">
        <v>42806</v>
      </c>
      <c r="K15" s="7">
        <v>43775</v>
      </c>
      <c r="L15" s="1">
        <f t="shared" si="0"/>
        <v>27</v>
      </c>
      <c r="M15" s="1" t="str">
        <f t="shared" si="1"/>
        <v>March</v>
      </c>
    </row>
    <row r="16" spans="1:14" x14ac:dyDescent="0.25">
      <c r="A16" s="1" t="s">
        <v>45</v>
      </c>
      <c r="B16" s="1" t="s">
        <v>17</v>
      </c>
      <c r="C16" s="3">
        <v>55000</v>
      </c>
      <c r="D16" s="1" t="s">
        <v>18</v>
      </c>
      <c r="E16" s="1" t="s">
        <v>46</v>
      </c>
      <c r="F16" s="1">
        <v>5</v>
      </c>
      <c r="G16" s="1" t="s">
        <v>18</v>
      </c>
      <c r="H16" s="5">
        <v>888856126</v>
      </c>
      <c r="I16" s="8">
        <v>32943</v>
      </c>
      <c r="J16" s="8">
        <v>42470</v>
      </c>
      <c r="K16" s="7">
        <v>43455</v>
      </c>
      <c r="L16" s="1">
        <f t="shared" si="0"/>
        <v>26</v>
      </c>
      <c r="M16" s="1" t="str">
        <f t="shared" si="1"/>
        <v>March</v>
      </c>
    </row>
    <row r="17" spans="1:13" x14ac:dyDescent="0.25">
      <c r="A17" s="1" t="s">
        <v>47</v>
      </c>
      <c r="B17" s="1" t="s">
        <v>17</v>
      </c>
      <c r="C17" s="3">
        <v>45000</v>
      </c>
      <c r="D17" s="1" t="s">
        <v>18</v>
      </c>
      <c r="E17" s="1" t="s">
        <v>46</v>
      </c>
      <c r="F17" s="1">
        <v>5</v>
      </c>
      <c r="G17" s="1" t="s">
        <v>22</v>
      </c>
      <c r="H17" s="5">
        <v>888856127</v>
      </c>
      <c r="I17" s="8">
        <v>32944</v>
      </c>
      <c r="J17" s="8">
        <v>42442</v>
      </c>
      <c r="K17" s="7">
        <v>43448</v>
      </c>
      <c r="L17" s="1">
        <f t="shared" si="0"/>
        <v>26</v>
      </c>
      <c r="M17" s="1" t="str">
        <f t="shared" si="1"/>
        <v>March</v>
      </c>
    </row>
    <row r="18" spans="1:13" x14ac:dyDescent="0.25">
      <c r="A18" s="1" t="s">
        <v>48</v>
      </c>
      <c r="B18" s="1" t="s">
        <v>17</v>
      </c>
      <c r="C18" s="6">
        <v>110000</v>
      </c>
      <c r="D18" s="1" t="s">
        <v>18</v>
      </c>
      <c r="E18" s="1" t="s">
        <v>46</v>
      </c>
      <c r="F18" s="1">
        <v>5</v>
      </c>
      <c r="G18" s="1" t="s">
        <v>18</v>
      </c>
      <c r="H18" s="5">
        <v>888856128</v>
      </c>
      <c r="I18" s="8">
        <v>32945</v>
      </c>
      <c r="J18" s="8">
        <v>42839</v>
      </c>
      <c r="K18" s="7">
        <v>43491</v>
      </c>
      <c r="L18" s="1">
        <f t="shared" si="0"/>
        <v>27</v>
      </c>
      <c r="M18" s="1" t="str">
        <f t="shared" si="1"/>
        <v>March</v>
      </c>
    </row>
    <row r="19" spans="1:13" x14ac:dyDescent="0.25">
      <c r="A19" s="1" t="s">
        <v>49</v>
      </c>
      <c r="B19" s="1" t="s">
        <v>17</v>
      </c>
      <c r="C19" s="3">
        <v>80000</v>
      </c>
      <c r="D19" s="1" t="s">
        <v>13</v>
      </c>
      <c r="E19" s="1" t="s">
        <v>46</v>
      </c>
      <c r="F19" s="1">
        <v>5</v>
      </c>
      <c r="G19" s="1" t="s">
        <v>13</v>
      </c>
      <c r="H19" s="5">
        <v>888856129</v>
      </c>
      <c r="I19" s="8">
        <v>32946</v>
      </c>
      <c r="J19" s="8">
        <v>42446</v>
      </c>
      <c r="K19" s="7">
        <v>43248</v>
      </c>
      <c r="L19" s="1">
        <f t="shared" si="0"/>
        <v>26</v>
      </c>
      <c r="M19" s="1" t="str">
        <f t="shared" si="1"/>
        <v>March</v>
      </c>
    </row>
    <row r="20" spans="1:13" x14ac:dyDescent="0.25">
      <c r="A20" s="1" t="s">
        <v>50</v>
      </c>
      <c r="B20" s="1" t="s">
        <v>17</v>
      </c>
      <c r="C20" s="3">
        <v>70000</v>
      </c>
      <c r="D20" s="1" t="s">
        <v>13</v>
      </c>
      <c r="E20" s="1" t="s">
        <v>46</v>
      </c>
      <c r="F20" s="1">
        <v>5</v>
      </c>
      <c r="G20" s="1" t="s">
        <v>13</v>
      </c>
      <c r="H20" s="5">
        <v>888856130</v>
      </c>
      <c r="I20" s="8">
        <v>32947</v>
      </c>
      <c r="J20" s="8">
        <v>42472</v>
      </c>
      <c r="K20" s="7">
        <v>43282</v>
      </c>
      <c r="L20" s="1">
        <f t="shared" si="0"/>
        <v>26</v>
      </c>
      <c r="M20" s="1" t="str">
        <f t="shared" si="1"/>
        <v>March</v>
      </c>
    </row>
    <row r="21" spans="1:13" x14ac:dyDescent="0.25">
      <c r="A21" s="1" t="s">
        <v>51</v>
      </c>
      <c r="B21" s="1" t="s">
        <v>21</v>
      </c>
      <c r="C21" s="3">
        <v>65000</v>
      </c>
      <c r="D21" s="1" t="s">
        <v>22</v>
      </c>
      <c r="E21" s="1" t="s">
        <v>46</v>
      </c>
      <c r="F21" s="1">
        <v>4</v>
      </c>
      <c r="G21" s="1" t="s">
        <v>22</v>
      </c>
      <c r="H21" s="5">
        <v>888856131</v>
      </c>
      <c r="I21" s="8">
        <v>32948</v>
      </c>
      <c r="J21" s="8">
        <v>42814</v>
      </c>
      <c r="K21" s="7">
        <v>43516</v>
      </c>
      <c r="L21" s="1">
        <f t="shared" si="0"/>
        <v>27</v>
      </c>
      <c r="M21" s="1" t="str">
        <f t="shared" si="1"/>
        <v>March</v>
      </c>
    </row>
    <row r="22" spans="1:13" x14ac:dyDescent="0.25">
      <c r="A22" s="1" t="s">
        <v>52</v>
      </c>
      <c r="B22" s="1" t="s">
        <v>21</v>
      </c>
      <c r="C22" s="3">
        <v>70000</v>
      </c>
      <c r="D22" s="1" t="s">
        <v>22</v>
      </c>
      <c r="E22" s="1" t="s">
        <v>46</v>
      </c>
      <c r="F22" s="1">
        <v>4</v>
      </c>
      <c r="G22" s="1" t="s">
        <v>22</v>
      </c>
      <c r="H22" s="5">
        <v>888856132</v>
      </c>
      <c r="I22" s="8">
        <v>32949</v>
      </c>
      <c r="J22" s="8">
        <v>42802</v>
      </c>
      <c r="K22" s="7">
        <v>43861</v>
      </c>
      <c r="L22" s="1">
        <f t="shared" si="0"/>
        <v>27</v>
      </c>
      <c r="M22" s="1" t="str">
        <f t="shared" si="1"/>
        <v>March</v>
      </c>
    </row>
    <row r="23" spans="1:13" x14ac:dyDescent="0.25">
      <c r="A23" s="1" t="s">
        <v>53</v>
      </c>
      <c r="B23" s="1" t="s">
        <v>21</v>
      </c>
      <c r="C23" s="3">
        <v>45000</v>
      </c>
      <c r="D23" s="1" t="s">
        <v>22</v>
      </c>
      <c r="E23" s="1" t="s">
        <v>46</v>
      </c>
      <c r="F23" s="1">
        <v>2</v>
      </c>
      <c r="G23" s="1" t="s">
        <v>22</v>
      </c>
      <c r="H23" s="5">
        <v>888856133</v>
      </c>
      <c r="I23" s="8">
        <v>32950</v>
      </c>
      <c r="J23" s="8">
        <v>42470</v>
      </c>
      <c r="K23" s="7">
        <v>43290</v>
      </c>
      <c r="L23" s="1">
        <f t="shared" si="0"/>
        <v>26</v>
      </c>
      <c r="M23" s="1" t="str">
        <f t="shared" si="1"/>
        <v>March</v>
      </c>
    </row>
    <row r="24" spans="1:13" x14ac:dyDescent="0.25">
      <c r="A24" s="1" t="s">
        <v>54</v>
      </c>
      <c r="B24" s="1" t="s">
        <v>21</v>
      </c>
      <c r="C24" s="3">
        <v>10000</v>
      </c>
      <c r="D24" s="1" t="s">
        <v>22</v>
      </c>
      <c r="E24" s="1" t="s">
        <v>46</v>
      </c>
      <c r="F24" s="1">
        <v>0</v>
      </c>
      <c r="G24" s="1" t="s">
        <v>22</v>
      </c>
      <c r="H24" s="5">
        <v>888856134</v>
      </c>
      <c r="I24" s="8">
        <v>32951</v>
      </c>
      <c r="J24" s="8">
        <v>42842</v>
      </c>
      <c r="K24" s="7">
        <v>43286</v>
      </c>
      <c r="L24" s="1">
        <f t="shared" si="0"/>
        <v>27</v>
      </c>
      <c r="M24" s="1" t="str">
        <f t="shared" si="1"/>
        <v>March</v>
      </c>
    </row>
    <row r="25" spans="1:13" x14ac:dyDescent="0.25">
      <c r="A25" s="1" t="s">
        <v>55</v>
      </c>
      <c r="B25" s="1" t="s">
        <v>12</v>
      </c>
      <c r="C25" s="3">
        <v>130000</v>
      </c>
      <c r="D25" s="1" t="s">
        <v>22</v>
      </c>
      <c r="E25" s="1" t="s">
        <v>46</v>
      </c>
      <c r="F25" s="1">
        <v>2</v>
      </c>
      <c r="G25" s="1" t="s">
        <v>22</v>
      </c>
      <c r="H25" s="5">
        <v>888856135</v>
      </c>
      <c r="I25" s="8">
        <v>32952</v>
      </c>
      <c r="J25" s="8">
        <v>42433</v>
      </c>
      <c r="K25" s="7">
        <v>43105</v>
      </c>
      <c r="L25" s="1">
        <f t="shared" si="0"/>
        <v>26</v>
      </c>
      <c r="M25" s="1" t="str">
        <f t="shared" si="1"/>
        <v>March</v>
      </c>
    </row>
    <row r="26" spans="1:13" x14ac:dyDescent="0.25">
      <c r="A26" s="1" t="s">
        <v>56</v>
      </c>
      <c r="B26" s="1" t="s">
        <v>12</v>
      </c>
      <c r="C26" s="3">
        <v>130000</v>
      </c>
      <c r="D26" s="1" t="s">
        <v>22</v>
      </c>
      <c r="E26" s="1" t="s">
        <v>46</v>
      </c>
      <c r="F26" s="1">
        <v>10</v>
      </c>
      <c r="G26" s="1" t="s">
        <v>22</v>
      </c>
      <c r="H26" s="5">
        <v>888856136</v>
      </c>
      <c r="I26" s="8">
        <v>32953</v>
      </c>
      <c r="J26" s="8">
        <v>42856</v>
      </c>
      <c r="K26" s="7">
        <v>43677</v>
      </c>
      <c r="L26" s="1">
        <f t="shared" si="0"/>
        <v>27</v>
      </c>
      <c r="M26" s="1" t="str">
        <f t="shared" si="1"/>
        <v>March</v>
      </c>
    </row>
    <row r="27" spans="1:13" x14ac:dyDescent="0.25">
      <c r="A27" s="1" t="s">
        <v>57</v>
      </c>
      <c r="B27" s="1" t="s">
        <v>12</v>
      </c>
      <c r="C27" s="3">
        <v>140000</v>
      </c>
      <c r="D27" s="1" t="s">
        <v>22</v>
      </c>
      <c r="E27" s="1" t="s">
        <v>46</v>
      </c>
      <c r="F27" s="1">
        <v>3</v>
      </c>
      <c r="G27" s="1" t="s">
        <v>22</v>
      </c>
      <c r="H27" s="5">
        <v>888856137</v>
      </c>
      <c r="I27" s="8">
        <v>32954</v>
      </c>
      <c r="J27" s="8">
        <v>42802</v>
      </c>
      <c r="K27" s="7">
        <v>43431</v>
      </c>
      <c r="L27" s="1">
        <f t="shared" si="0"/>
        <v>27</v>
      </c>
      <c r="M27" s="1" t="str">
        <f t="shared" si="1"/>
        <v>March</v>
      </c>
    </row>
    <row r="28" spans="1:13" x14ac:dyDescent="0.25">
      <c r="A28" s="1" t="s">
        <v>58</v>
      </c>
      <c r="B28" s="1" t="s">
        <v>12</v>
      </c>
      <c r="C28" s="3">
        <v>45000</v>
      </c>
      <c r="D28" s="1" t="s">
        <v>18</v>
      </c>
      <c r="E28" s="1" t="s">
        <v>46</v>
      </c>
      <c r="F28" s="1">
        <v>5</v>
      </c>
      <c r="G28" s="1" t="s">
        <v>18</v>
      </c>
      <c r="H28" s="5">
        <v>888856138</v>
      </c>
      <c r="I28" s="8">
        <v>32955</v>
      </c>
      <c r="J28" s="8">
        <v>42464</v>
      </c>
      <c r="K28" s="7">
        <v>43116</v>
      </c>
      <c r="L28" s="1">
        <f t="shared" si="0"/>
        <v>26</v>
      </c>
      <c r="M28" s="1" t="str">
        <f t="shared" si="1"/>
        <v>March</v>
      </c>
    </row>
    <row r="29" spans="1:13" x14ac:dyDescent="0.25">
      <c r="A29" s="1" t="s">
        <v>59</v>
      </c>
      <c r="B29" s="1" t="s">
        <v>12</v>
      </c>
      <c r="C29" s="3">
        <v>89700</v>
      </c>
      <c r="D29" s="1" t="s">
        <v>18</v>
      </c>
      <c r="E29" s="1" t="s">
        <v>46</v>
      </c>
      <c r="F29" s="1">
        <v>5</v>
      </c>
      <c r="G29" s="1" t="s">
        <v>18</v>
      </c>
      <c r="H29" s="5">
        <v>888856139</v>
      </c>
      <c r="I29" s="8">
        <v>32956</v>
      </c>
      <c r="J29" s="8">
        <v>42453</v>
      </c>
      <c r="K29" s="7">
        <v>43214</v>
      </c>
      <c r="L29" s="1">
        <f t="shared" si="0"/>
        <v>26</v>
      </c>
      <c r="M29" s="1" t="str">
        <f t="shared" si="1"/>
        <v>March</v>
      </c>
    </row>
    <row r="30" spans="1:13" x14ac:dyDescent="0.25">
      <c r="A30" s="1" t="s">
        <v>60</v>
      </c>
      <c r="B30" s="1" t="s">
        <v>12</v>
      </c>
      <c r="C30" s="3">
        <v>150000</v>
      </c>
      <c r="D30" s="1" t="s">
        <v>18</v>
      </c>
      <c r="E30" s="1" t="s">
        <v>61</v>
      </c>
      <c r="F30" s="1">
        <v>5</v>
      </c>
      <c r="G30" s="1" t="s">
        <v>18</v>
      </c>
      <c r="H30" s="5">
        <v>888856140</v>
      </c>
      <c r="I30" s="8">
        <v>32957</v>
      </c>
      <c r="J30" s="8">
        <v>42460</v>
      </c>
      <c r="K30" s="7">
        <v>43219</v>
      </c>
      <c r="L30" s="1">
        <f t="shared" si="0"/>
        <v>26</v>
      </c>
      <c r="M30" s="1" t="str">
        <f t="shared" si="1"/>
        <v>March</v>
      </c>
    </row>
    <row r="31" spans="1:13" x14ac:dyDescent="0.25">
      <c r="A31" s="1" t="s">
        <v>62</v>
      </c>
      <c r="B31" s="1" t="s">
        <v>17</v>
      </c>
      <c r="C31" s="3">
        <v>85000</v>
      </c>
      <c r="D31" s="1" t="s">
        <v>18</v>
      </c>
      <c r="E31" s="1" t="s">
        <v>61</v>
      </c>
      <c r="F31" s="1">
        <v>0</v>
      </c>
      <c r="G31" s="1" t="s">
        <v>18</v>
      </c>
      <c r="H31" s="5">
        <v>888856141</v>
      </c>
      <c r="I31" s="8">
        <v>32958</v>
      </c>
      <c r="J31" s="8">
        <v>42436</v>
      </c>
      <c r="K31" s="7">
        <v>43370</v>
      </c>
      <c r="L31" s="1">
        <f t="shared" si="0"/>
        <v>26</v>
      </c>
      <c r="M31" s="1" t="str">
        <f t="shared" si="1"/>
        <v>March</v>
      </c>
    </row>
    <row r="32" spans="1:13" x14ac:dyDescent="0.25">
      <c r="A32" s="1" t="s">
        <v>63</v>
      </c>
      <c r="B32" s="1" t="s">
        <v>21</v>
      </c>
      <c r="C32" s="3">
        <v>60000</v>
      </c>
      <c r="D32" s="1" t="s">
        <v>13</v>
      </c>
      <c r="E32" s="1" t="s">
        <v>46</v>
      </c>
      <c r="F32" s="1">
        <v>5</v>
      </c>
      <c r="G32" s="1" t="s">
        <v>22</v>
      </c>
      <c r="H32" s="5">
        <v>888856142</v>
      </c>
      <c r="I32" s="8">
        <v>32959</v>
      </c>
      <c r="J32" s="8">
        <v>42435</v>
      </c>
      <c r="K32" s="7">
        <v>43337</v>
      </c>
      <c r="L32" s="1">
        <f t="shared" si="0"/>
        <v>26</v>
      </c>
      <c r="M32" s="1" t="str">
        <f t="shared" si="1"/>
        <v>March</v>
      </c>
    </row>
    <row r="33" spans="1:13" x14ac:dyDescent="0.25">
      <c r="A33" s="1" t="s">
        <v>64</v>
      </c>
      <c r="B33" s="1" t="s">
        <v>17</v>
      </c>
      <c r="C33" s="3">
        <v>50000</v>
      </c>
      <c r="D33" s="1" t="s">
        <v>13</v>
      </c>
      <c r="E33" s="1" t="s">
        <v>46</v>
      </c>
      <c r="F33" s="1">
        <v>12</v>
      </c>
      <c r="G33" s="1" t="s">
        <v>22</v>
      </c>
      <c r="H33" s="5">
        <v>888856143</v>
      </c>
      <c r="I33" s="8">
        <v>32960</v>
      </c>
      <c r="J33" s="8">
        <v>42824</v>
      </c>
      <c r="K33" s="7">
        <v>43833</v>
      </c>
      <c r="L33" s="1">
        <f t="shared" si="0"/>
        <v>27</v>
      </c>
      <c r="M33" s="1" t="str">
        <f t="shared" si="1"/>
        <v>March</v>
      </c>
    </row>
    <row r="34" spans="1:13" x14ac:dyDescent="0.25">
      <c r="A34" s="1" t="s">
        <v>65</v>
      </c>
      <c r="B34" s="1" t="s">
        <v>17</v>
      </c>
      <c r="C34" s="3">
        <v>89000</v>
      </c>
      <c r="D34" s="1" t="s">
        <v>13</v>
      </c>
      <c r="E34" s="1" t="s">
        <v>66</v>
      </c>
      <c r="F34" s="1">
        <v>5</v>
      </c>
      <c r="G34" s="1" t="s">
        <v>22</v>
      </c>
      <c r="H34" s="5" t="s">
        <v>67</v>
      </c>
      <c r="I34" s="8">
        <v>32961</v>
      </c>
      <c r="J34" s="8">
        <v>42807</v>
      </c>
      <c r="K34" s="7">
        <v>43932</v>
      </c>
      <c r="L34" s="1">
        <f t="shared" si="0"/>
        <v>27</v>
      </c>
      <c r="M34" s="1" t="str">
        <f t="shared" si="1"/>
        <v>March</v>
      </c>
    </row>
    <row r="35" spans="1:13" x14ac:dyDescent="0.25">
      <c r="A35" s="1" t="s">
        <v>68</v>
      </c>
      <c r="B35" s="1" t="s">
        <v>17</v>
      </c>
      <c r="C35" s="3">
        <v>55000</v>
      </c>
      <c r="D35" s="1" t="s">
        <v>13</v>
      </c>
      <c r="E35" s="1" t="s">
        <v>66</v>
      </c>
      <c r="F35" s="1">
        <v>5</v>
      </c>
      <c r="G35" s="1" t="s">
        <v>22</v>
      </c>
      <c r="H35" s="5" t="s">
        <v>69</v>
      </c>
      <c r="I35" s="8">
        <v>32962</v>
      </c>
      <c r="J35" s="8">
        <v>42809</v>
      </c>
      <c r="K35" s="7">
        <v>43709</v>
      </c>
      <c r="L35" s="1">
        <f t="shared" si="0"/>
        <v>27</v>
      </c>
      <c r="M35" s="1" t="str">
        <f t="shared" si="1"/>
        <v>March</v>
      </c>
    </row>
    <row r="36" spans="1:13" x14ac:dyDescent="0.25">
      <c r="A36" s="1" t="s">
        <v>70</v>
      </c>
      <c r="B36" s="1" t="s">
        <v>21</v>
      </c>
      <c r="C36" s="3">
        <v>45000</v>
      </c>
      <c r="D36" s="1" t="s">
        <v>13</v>
      </c>
      <c r="E36" s="1" t="s">
        <v>46</v>
      </c>
      <c r="F36" s="1">
        <v>2</v>
      </c>
      <c r="G36" s="1" t="s">
        <v>22</v>
      </c>
      <c r="H36" s="5" t="s">
        <v>71</v>
      </c>
      <c r="I36" s="8">
        <v>32963</v>
      </c>
      <c r="J36" s="8">
        <v>42842</v>
      </c>
      <c r="K36" s="7">
        <v>43756</v>
      </c>
      <c r="L36" s="1">
        <f t="shared" si="0"/>
        <v>27</v>
      </c>
      <c r="M36" s="1" t="str">
        <f t="shared" si="1"/>
        <v>March</v>
      </c>
    </row>
    <row r="37" spans="1:13" x14ac:dyDescent="0.25">
      <c r="A37" s="1" t="s">
        <v>72</v>
      </c>
      <c r="B37" s="1" t="s">
        <v>21</v>
      </c>
      <c r="C37" s="3">
        <v>40000</v>
      </c>
      <c r="D37" s="1" t="s">
        <v>13</v>
      </c>
      <c r="E37" s="1" t="s">
        <v>46</v>
      </c>
      <c r="F37" s="1">
        <v>2</v>
      </c>
      <c r="G37" s="1" t="s">
        <v>13</v>
      </c>
      <c r="H37" s="5" t="s">
        <v>73</v>
      </c>
      <c r="I37" s="8">
        <v>32964</v>
      </c>
      <c r="J37" s="8">
        <v>42848</v>
      </c>
      <c r="K37" s="7">
        <v>43589</v>
      </c>
      <c r="L37" s="1">
        <f t="shared" si="0"/>
        <v>27</v>
      </c>
      <c r="M37" s="1" t="str">
        <f t="shared" si="1"/>
        <v>April</v>
      </c>
    </row>
    <row r="38" spans="1:13" x14ac:dyDescent="0.25">
      <c r="A38" s="1" t="s">
        <v>74</v>
      </c>
      <c r="B38" s="1" t="s">
        <v>21</v>
      </c>
      <c r="C38" s="3">
        <v>55000</v>
      </c>
      <c r="D38" s="1" t="s">
        <v>13</v>
      </c>
      <c r="E38" s="1" t="s">
        <v>46</v>
      </c>
      <c r="F38" s="1">
        <v>4</v>
      </c>
      <c r="G38" s="1" t="s">
        <v>13</v>
      </c>
      <c r="H38" s="5" t="s">
        <v>75</v>
      </c>
      <c r="I38" s="8">
        <v>32965</v>
      </c>
      <c r="J38" s="8">
        <v>42803</v>
      </c>
      <c r="K38" s="7">
        <v>43522</v>
      </c>
      <c r="L38" s="1">
        <f t="shared" si="0"/>
        <v>27</v>
      </c>
      <c r="M38" s="1" t="str">
        <f t="shared" si="1"/>
        <v>April</v>
      </c>
    </row>
    <row r="39" spans="1:13" x14ac:dyDescent="0.25">
      <c r="A39" s="1" t="s">
        <v>76</v>
      </c>
      <c r="B39" s="1" t="s">
        <v>21</v>
      </c>
      <c r="C39" s="3">
        <v>50000</v>
      </c>
      <c r="D39" s="1" t="s">
        <v>13</v>
      </c>
      <c r="E39" s="1" t="s">
        <v>46</v>
      </c>
      <c r="F39" s="1">
        <v>3</v>
      </c>
      <c r="G39" s="1" t="s">
        <v>13</v>
      </c>
      <c r="H39" s="5" t="s">
        <v>77</v>
      </c>
      <c r="I39" s="8">
        <v>32966</v>
      </c>
      <c r="J39" s="8">
        <v>42832</v>
      </c>
      <c r="K39" s="7">
        <v>43682</v>
      </c>
      <c r="L39" s="1">
        <f t="shared" si="0"/>
        <v>27</v>
      </c>
      <c r="M39" s="1" t="str">
        <f t="shared" si="1"/>
        <v>April</v>
      </c>
    </row>
    <row r="40" spans="1:13" x14ac:dyDescent="0.25">
      <c r="A40" s="1" t="s">
        <v>78</v>
      </c>
      <c r="B40" s="1" t="s">
        <v>21</v>
      </c>
      <c r="C40" s="3">
        <v>50000</v>
      </c>
      <c r="D40" s="1" t="s">
        <v>13</v>
      </c>
      <c r="E40" s="1" t="s">
        <v>46</v>
      </c>
      <c r="F40" s="1">
        <v>2</v>
      </c>
      <c r="G40" s="1" t="s">
        <v>13</v>
      </c>
      <c r="H40" s="5" t="s">
        <v>79</v>
      </c>
      <c r="I40" s="8">
        <v>32967</v>
      </c>
      <c r="J40" s="8">
        <v>42472</v>
      </c>
      <c r="K40" s="7">
        <v>43426</v>
      </c>
      <c r="L40" s="1">
        <f t="shared" si="0"/>
        <v>26</v>
      </c>
      <c r="M40" s="1" t="str">
        <f t="shared" si="1"/>
        <v>April</v>
      </c>
    </row>
    <row r="41" spans="1:13" x14ac:dyDescent="0.25">
      <c r="A41" s="1" t="s">
        <v>80</v>
      </c>
      <c r="B41" s="1" t="s">
        <v>12</v>
      </c>
      <c r="C41" s="3">
        <v>80000</v>
      </c>
      <c r="D41" s="1" t="s">
        <v>81</v>
      </c>
      <c r="E41" s="1" t="s">
        <v>46</v>
      </c>
      <c r="F41" s="1">
        <v>3</v>
      </c>
      <c r="G41" s="1" t="s">
        <v>18</v>
      </c>
      <c r="H41" s="5" t="s">
        <v>82</v>
      </c>
      <c r="I41" s="8">
        <v>32968</v>
      </c>
      <c r="J41" s="8">
        <v>42819</v>
      </c>
      <c r="K41" s="7">
        <v>44242</v>
      </c>
      <c r="L41" s="1">
        <f t="shared" si="0"/>
        <v>27</v>
      </c>
      <c r="M41" s="1" t="str">
        <f t="shared" si="1"/>
        <v>April</v>
      </c>
    </row>
    <row r="42" spans="1:13" x14ac:dyDescent="0.25">
      <c r="A42" s="1" t="s">
        <v>83</v>
      </c>
      <c r="B42" s="1" t="s">
        <v>12</v>
      </c>
      <c r="C42" s="3">
        <v>89700</v>
      </c>
      <c r="D42" s="1" t="s">
        <v>81</v>
      </c>
      <c r="E42" s="1" t="s">
        <v>46</v>
      </c>
      <c r="F42" s="1">
        <v>4</v>
      </c>
      <c r="G42" s="1" t="s">
        <v>18</v>
      </c>
      <c r="H42" s="5" t="s">
        <v>84</v>
      </c>
      <c r="I42" s="8">
        <v>32969</v>
      </c>
      <c r="J42" s="8">
        <v>42433</v>
      </c>
      <c r="K42" s="7">
        <v>43397</v>
      </c>
      <c r="L42" s="1">
        <f t="shared" si="0"/>
        <v>26</v>
      </c>
      <c r="M42" s="1" t="str">
        <f t="shared" si="1"/>
        <v>April</v>
      </c>
    </row>
    <row r="43" spans="1:13" x14ac:dyDescent="0.25">
      <c r="A43" s="1" t="s">
        <v>85</v>
      </c>
      <c r="B43" s="1" t="s">
        <v>12</v>
      </c>
      <c r="C43" s="3">
        <v>40000</v>
      </c>
      <c r="D43" s="1" t="s">
        <v>81</v>
      </c>
      <c r="E43" s="1" t="s">
        <v>46</v>
      </c>
      <c r="F43" s="1">
        <v>6</v>
      </c>
      <c r="G43" s="1" t="s">
        <v>13</v>
      </c>
      <c r="H43" s="5" t="s">
        <v>86</v>
      </c>
      <c r="I43" s="8">
        <v>32970</v>
      </c>
      <c r="J43" s="8">
        <v>42436</v>
      </c>
      <c r="K43" s="7">
        <v>44270</v>
      </c>
      <c r="L43" s="1">
        <f t="shared" si="0"/>
        <v>26</v>
      </c>
      <c r="M43" s="1" t="str">
        <f t="shared" si="1"/>
        <v>April</v>
      </c>
    </row>
    <row r="44" spans="1:13" x14ac:dyDescent="0.25">
      <c r="A44" s="1" t="s">
        <v>87</v>
      </c>
      <c r="B44" s="1" t="s">
        <v>12</v>
      </c>
      <c r="C44" s="6">
        <v>45000</v>
      </c>
      <c r="D44" s="1" t="s">
        <v>18</v>
      </c>
      <c r="E44" s="1" t="s">
        <v>46</v>
      </c>
      <c r="F44" s="1">
        <v>2</v>
      </c>
      <c r="G44" s="1" t="s">
        <v>13</v>
      </c>
      <c r="H44" s="5" t="s">
        <v>88</v>
      </c>
      <c r="I44" s="8">
        <v>32971</v>
      </c>
      <c r="J44" s="8">
        <v>42453</v>
      </c>
      <c r="K44" s="7">
        <v>43453</v>
      </c>
      <c r="L44" s="1">
        <f t="shared" si="0"/>
        <v>26</v>
      </c>
      <c r="M44" s="1" t="str">
        <f t="shared" si="1"/>
        <v>April</v>
      </c>
    </row>
    <row r="45" spans="1:13" x14ac:dyDescent="0.25">
      <c r="A45" s="1" t="s">
        <v>89</v>
      </c>
      <c r="B45" s="1" t="s">
        <v>21</v>
      </c>
      <c r="C45" s="6">
        <v>50000</v>
      </c>
      <c r="D45" s="1" t="s">
        <v>18</v>
      </c>
      <c r="E45" s="1" t="s">
        <v>46</v>
      </c>
      <c r="F45" s="1">
        <v>3</v>
      </c>
      <c r="G45" s="1" t="s">
        <v>22</v>
      </c>
      <c r="H45" s="5" t="s">
        <v>90</v>
      </c>
      <c r="I45" s="8">
        <v>32972</v>
      </c>
      <c r="J45" s="8">
        <v>42482</v>
      </c>
      <c r="K45" s="7">
        <v>44263</v>
      </c>
      <c r="L45" s="1">
        <f t="shared" si="0"/>
        <v>26</v>
      </c>
      <c r="M45" s="1" t="str">
        <f t="shared" si="1"/>
        <v>April</v>
      </c>
    </row>
    <row r="46" spans="1:13" x14ac:dyDescent="0.25">
      <c r="A46" s="1" t="s">
        <v>91</v>
      </c>
      <c r="B46" s="1" t="s">
        <v>17</v>
      </c>
      <c r="C46" s="3">
        <v>80000</v>
      </c>
      <c r="D46" s="1" t="s">
        <v>81</v>
      </c>
      <c r="E46" s="1" t="s">
        <v>46</v>
      </c>
      <c r="F46" s="1">
        <v>4</v>
      </c>
      <c r="G46" s="1" t="s">
        <v>22</v>
      </c>
      <c r="H46" s="5" t="s">
        <v>92</v>
      </c>
      <c r="I46" s="8">
        <v>32973</v>
      </c>
      <c r="J46" s="8">
        <v>42830</v>
      </c>
      <c r="K46" s="7">
        <v>43820</v>
      </c>
      <c r="L46" s="1">
        <f t="shared" si="0"/>
        <v>27</v>
      </c>
      <c r="M46" s="1" t="str">
        <f t="shared" si="1"/>
        <v>April</v>
      </c>
    </row>
  </sheetData>
  <autoFilter ref="A1:L4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J1" activeCellId="2" sqref="B1:B1048576 G1:G1048576 J1:J1048576"/>
    </sheetView>
  </sheetViews>
  <sheetFormatPr defaultRowHeight="15" x14ac:dyDescent="0.25"/>
  <cols>
    <col min="2" max="3" width="10.5703125" bestFit="1" customWidth="1"/>
    <col min="5" max="5" width="10.5703125" bestFit="1" customWidth="1"/>
    <col min="7" max="8" width="10.5703125" bestFit="1" customWidth="1"/>
    <col min="10" max="11" width="10.5703125" bestFit="1" customWidth="1"/>
  </cols>
  <sheetData>
    <row r="2" spans="2:11" x14ac:dyDescent="0.25">
      <c r="B2" t="s">
        <v>13</v>
      </c>
      <c r="G2" t="s">
        <v>101</v>
      </c>
      <c r="J2" t="s">
        <v>102</v>
      </c>
    </row>
    <row r="3" spans="2:11" x14ac:dyDescent="0.25">
      <c r="B3" s="3">
        <v>230000</v>
      </c>
      <c r="G3" s="3">
        <v>80000</v>
      </c>
      <c r="J3" s="3">
        <v>40000</v>
      </c>
    </row>
    <row r="4" spans="2:11" x14ac:dyDescent="0.25">
      <c r="B4" s="3">
        <v>45000</v>
      </c>
      <c r="G4" s="3">
        <v>89700</v>
      </c>
      <c r="J4" s="3">
        <v>85000</v>
      </c>
    </row>
    <row r="5" spans="2:11" x14ac:dyDescent="0.25">
      <c r="B5" s="3">
        <v>90000</v>
      </c>
      <c r="C5" t="s">
        <v>103</v>
      </c>
      <c r="D5" t="s">
        <v>104</v>
      </c>
      <c r="E5" t="s">
        <v>105</v>
      </c>
      <c r="G5" s="3">
        <v>89700</v>
      </c>
      <c r="J5" s="3">
        <v>55000</v>
      </c>
    </row>
    <row r="6" spans="2:11" x14ac:dyDescent="0.25">
      <c r="B6" s="3">
        <v>89700</v>
      </c>
      <c r="C6" s="6">
        <f>MAX(B3,B4:B17)</f>
        <v>230000</v>
      </c>
      <c r="D6" s="6">
        <f>MIN(B3,B4:B17)</f>
        <v>40000</v>
      </c>
      <c r="E6" s="6">
        <f>C6-D6</f>
        <v>190000</v>
      </c>
      <c r="G6" s="3">
        <v>80000</v>
      </c>
      <c r="H6" t="s">
        <v>103</v>
      </c>
      <c r="J6" s="6">
        <v>110000</v>
      </c>
      <c r="K6" t="s">
        <v>103</v>
      </c>
    </row>
    <row r="7" spans="2:11" x14ac:dyDescent="0.25">
      <c r="B7" s="3">
        <v>89700</v>
      </c>
      <c r="G7" s="3">
        <v>89700</v>
      </c>
      <c r="H7" s="6">
        <f>MAX(G3,G4:G22)</f>
        <v>140000</v>
      </c>
      <c r="J7" s="3">
        <v>45000</v>
      </c>
      <c r="K7" s="6">
        <f>MAX(J3,J4:J12)</f>
        <v>150000</v>
      </c>
    </row>
    <row r="8" spans="2:11" x14ac:dyDescent="0.25">
      <c r="B8" s="3">
        <v>150000</v>
      </c>
      <c r="G8" s="3">
        <v>45000</v>
      </c>
      <c r="H8" t="s">
        <v>104</v>
      </c>
      <c r="J8" s="3">
        <v>89700</v>
      </c>
      <c r="K8" t="s">
        <v>104</v>
      </c>
    </row>
    <row r="9" spans="2:11" x14ac:dyDescent="0.25">
      <c r="B9" s="3">
        <v>150000</v>
      </c>
      <c r="G9" s="3">
        <v>65000</v>
      </c>
      <c r="H9" s="6">
        <f>MIN(G3,G4:G22)</f>
        <v>10000</v>
      </c>
      <c r="J9" s="3">
        <v>150000</v>
      </c>
      <c r="K9" s="6">
        <f>MIN(J3,J4:J12)</f>
        <v>40000</v>
      </c>
    </row>
    <row r="10" spans="2:11" x14ac:dyDescent="0.25">
      <c r="B10" s="3">
        <v>80000</v>
      </c>
      <c r="G10" s="3">
        <v>70000</v>
      </c>
      <c r="J10" s="3">
        <v>85000</v>
      </c>
    </row>
    <row r="11" spans="2:11" x14ac:dyDescent="0.25">
      <c r="B11" s="3">
        <v>70000</v>
      </c>
      <c r="G11" s="3">
        <v>45000</v>
      </c>
      <c r="J11" s="3">
        <v>80000</v>
      </c>
      <c r="K11" t="s">
        <v>105</v>
      </c>
    </row>
    <row r="12" spans="2:11" x14ac:dyDescent="0.25">
      <c r="B12" s="3">
        <v>40000</v>
      </c>
      <c r="G12" s="3">
        <v>10000</v>
      </c>
      <c r="H12" t="s">
        <v>105</v>
      </c>
      <c r="J12" s="3">
        <v>89700</v>
      </c>
      <c r="K12" s="6">
        <f>K7-K9</f>
        <v>110000</v>
      </c>
    </row>
    <row r="13" spans="2:11" x14ac:dyDescent="0.25">
      <c r="B13" s="3">
        <v>55000</v>
      </c>
      <c r="G13" s="3">
        <v>130000</v>
      </c>
      <c r="H13" s="6">
        <f>H7-H9</f>
        <v>130000</v>
      </c>
    </row>
    <row r="14" spans="2:11" x14ac:dyDescent="0.25">
      <c r="B14" s="3">
        <v>50000</v>
      </c>
      <c r="G14" s="3">
        <v>130000</v>
      </c>
    </row>
    <row r="15" spans="2:11" x14ac:dyDescent="0.25">
      <c r="B15" s="3">
        <v>50000</v>
      </c>
      <c r="G15" s="3">
        <v>140000</v>
      </c>
    </row>
    <row r="16" spans="2:11" x14ac:dyDescent="0.25">
      <c r="B16" s="3">
        <v>40000</v>
      </c>
      <c r="G16" s="3">
        <v>60000</v>
      </c>
    </row>
    <row r="17" spans="2:7" x14ac:dyDescent="0.25">
      <c r="B17" s="6">
        <v>45000</v>
      </c>
      <c r="G17" s="3">
        <v>50000</v>
      </c>
    </row>
    <row r="18" spans="2:7" x14ac:dyDescent="0.25">
      <c r="G18" s="3">
        <v>89000</v>
      </c>
    </row>
    <row r="19" spans="2:7" x14ac:dyDescent="0.25">
      <c r="G19" s="3">
        <v>55000</v>
      </c>
    </row>
    <row r="20" spans="2:7" x14ac:dyDescent="0.25">
      <c r="G20" s="3">
        <v>45000</v>
      </c>
    </row>
    <row r="21" spans="2:7" x14ac:dyDescent="0.25">
      <c r="G21" s="6">
        <v>50000</v>
      </c>
    </row>
    <row r="22" spans="2:7" x14ac:dyDescent="0.25">
      <c r="G22" s="3">
        <v>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3</vt:lpstr>
      <vt:lpstr>task 2</vt:lpstr>
      <vt:lpstr>task 4</vt:lpstr>
      <vt:lpstr>Sheet3</vt:lpstr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Sivanandha</dc:creator>
  <cp:lastModifiedBy>Sivanandha</cp:lastModifiedBy>
  <dcterms:created xsi:type="dcterms:W3CDTF">2023-03-17T11:52:20Z</dcterms:created>
  <dcterms:modified xsi:type="dcterms:W3CDTF">2023-03-19T09:36:03Z</dcterms:modified>
</cp:coreProperties>
</file>