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1EEC950-6F9D-4666-A0E7-4F433639144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N22" i="1" l="1"/>
  <c r="O4" i="1" l="1"/>
  <c r="O5" i="1"/>
  <c r="O6" i="1"/>
  <c r="O7" i="1"/>
  <c r="O8" i="1"/>
  <c r="O9" i="1"/>
  <c r="O18" i="1" s="1"/>
  <c r="O19" i="1" s="1"/>
  <c r="O10" i="1"/>
  <c r="O11" i="1"/>
  <c r="O12" i="1"/>
  <c r="O3" i="1"/>
  <c r="N4" i="1"/>
  <c r="N14" i="1" l="1"/>
  <c r="N12" i="1" l="1"/>
  <c r="N3" i="1"/>
  <c r="N5" i="1"/>
  <c r="N6" i="1"/>
  <c r="N7" i="1"/>
  <c r="N8" i="1"/>
  <c r="N9" i="1"/>
  <c r="N18" i="1" s="1"/>
  <c r="N19" i="1" s="1"/>
  <c r="N10" i="1"/>
  <c r="N11" i="1"/>
</calcChain>
</file>

<file path=xl/sharedStrings.xml><?xml version="1.0" encoding="utf-8"?>
<sst xmlns="http://schemas.openxmlformats.org/spreadsheetml/2006/main" count="63" uniqueCount="45">
  <si>
    <t>Name</t>
  </si>
  <si>
    <t>Footprint</t>
  </si>
  <si>
    <t>Link</t>
  </si>
  <si>
    <t>Note</t>
  </si>
  <si>
    <t>Digikey</t>
  </si>
  <si>
    <t>SMD</t>
  </si>
  <si>
    <t>10k ohm resistor</t>
  </si>
  <si>
    <t>through hole</t>
  </si>
  <si>
    <t>2x4 header male</t>
  </si>
  <si>
    <t>Pull up resistor for I2C</t>
  </si>
  <si>
    <t>2.5mm audio jack - 4 conductors</t>
  </si>
  <si>
    <t>Price</t>
  </si>
  <si>
    <t>Linear voltage regulator 3.3  100mA</t>
  </si>
  <si>
    <t>SOT23-5</t>
  </si>
  <si>
    <t>Power regulator for depth sensor</t>
  </si>
  <si>
    <t>1x6 angle female header</t>
  </si>
  <si>
    <t>1x6 angle male header</t>
  </si>
  <si>
    <t>Part Number</t>
  </si>
  <si>
    <t>Amount</t>
  </si>
  <si>
    <t>Unit Price</t>
  </si>
  <si>
    <t>Total without PCB</t>
  </si>
  <si>
    <t>Pressure Sensor MS5803-02BA</t>
  </si>
  <si>
    <t>8-SMD</t>
  </si>
  <si>
    <t>1206</t>
  </si>
  <si>
    <t>311-1488-1-ND</t>
  </si>
  <si>
    <t>223-1624-5-ND</t>
  </si>
  <si>
    <t>A130183CT-ND</t>
  </si>
  <si>
    <t>CF14JT10K0CT-ND</t>
  </si>
  <si>
    <t>609-3362-ND</t>
  </si>
  <si>
    <t>S5481-ND</t>
  </si>
  <si>
    <t>PCB</t>
  </si>
  <si>
    <t>JST 2.5mm 5pos</t>
  </si>
  <si>
    <t>455-2270-ND</t>
  </si>
  <si>
    <t>30k ohm resistor 5%</t>
  </si>
  <si>
    <t>P30KECT-ND</t>
  </si>
  <si>
    <t>Extra</t>
  </si>
  <si>
    <t>Price w extra</t>
  </si>
  <si>
    <t>102-4772-ND</t>
  </si>
  <si>
    <t>2.5mm audio jack 4 conductors</t>
  </si>
  <si>
    <t>S1111EC-40-ND</t>
  </si>
  <si>
    <t>Capacitor 0.1uF</t>
  </si>
  <si>
    <t>Total with PCB</t>
  </si>
  <si>
    <t>2.5 mm Aux right angle</t>
  </si>
  <si>
    <t>839-1400-ND</t>
  </si>
  <si>
    <t>CP-SJ-2504A-SMT-CT-ND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</si>
</sst>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1" fillId="0" borderId="0" xfId="1" applyFill="1" applyBorder="1"/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ullins-connector-solutions/PPPC061LGBN-RC/S5481-ND/775939" TargetMode="External"/><Relationship Id="rId13" Type="http://schemas.openxmlformats.org/officeDocument/2006/relationships/hyperlink" Target="https://www.digikey.com/product-detail/en/tensility-international-corp/10-02144/839-1400-ND/7606593" TargetMode="External"/><Relationship Id="rId3" Type="http://schemas.openxmlformats.org/officeDocument/2006/relationships/hyperlink" Target="https://www.digikey.com/product-detail/en/te-connectivity-passive-product/CRGCQ1206J10K/A130183CT-ND/8578015" TargetMode="External"/><Relationship Id="rId7" Type="http://schemas.openxmlformats.org/officeDocument/2006/relationships/hyperlink" Target="https://www.digikey.com/product-detail/en/amphenol-icc-fci/68602-108HLF/609-3362-ND/1878479" TargetMode="External"/><Relationship Id="rId12" Type="http://schemas.openxmlformats.org/officeDocument/2006/relationships/hyperlink" Target="https://www.digikey.com/product-detail/en/sullins-connector-solutions/PRPC040SBAN-M71RC/S1111EC-40-ND/2775294" TargetMode="External"/><Relationship Id="rId2" Type="http://schemas.openxmlformats.org/officeDocument/2006/relationships/hyperlink" Target="https://www.digikey.com/product-detail/en/texas-instruments/LP2981-33DBVR/296-17360-1-ND/691778" TargetMode="External"/><Relationship Id="rId1" Type="http://schemas.openxmlformats.org/officeDocument/2006/relationships/hyperlink" Target="https://www.digikey.com/product-detail/en/cui-devices/SJ-2504A-SMT-TR/CP-SJ-2504A-SMT-CT-ND/6619340" TargetMode="External"/><Relationship Id="rId6" Type="http://schemas.openxmlformats.org/officeDocument/2006/relationships/hyperlink" Target="https://www.digikey.com/product-detail/en/yageo/CC1206KKX7R0BB104/311-1488-1-ND/2833794" TargetMode="External"/><Relationship Id="rId11" Type="http://schemas.openxmlformats.org/officeDocument/2006/relationships/hyperlink" Target="https://www.digikey.com/product-detail/en/cui-inc/SP-2544/102-4772-ND/9486666" TargetMode="External"/><Relationship Id="rId5" Type="http://schemas.openxmlformats.org/officeDocument/2006/relationships/hyperlink" Target="https://www.digikey.com/product-detail/en/te-connectivity-measurement-specialties/MS580302BA01-00/223-1624-5-ND/5277629" TargetMode="External"/><Relationship Id="rId10" Type="http://schemas.openxmlformats.org/officeDocument/2006/relationships/hyperlink" Target="https://www.digikey.com/product-detail/en/panasonic-electronic-components/ERJ-8GEYJ303V/P30KECT-ND/203313" TargetMode="External"/><Relationship Id="rId4" Type="http://schemas.openxmlformats.org/officeDocument/2006/relationships/hyperlink" Target="https://www.digikey.com/product-detail/en/stackpole-electronics-inc/CF14JT10K0/CF14JT10K0CT-ND/1830374" TargetMode="External"/><Relationship Id="rId9" Type="http://schemas.openxmlformats.org/officeDocument/2006/relationships/hyperlink" Target="https://www.digikey.com/product-detail/en/jst-sales-america-inc/B5B-XH-A-LF-SN/455-2270-ND/153048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workbookViewId="0">
      <selection activeCell="H3" sqref="H3"/>
    </sheetView>
  </sheetViews>
  <sheetFormatPr defaultRowHeight="14.4" x14ac:dyDescent="0.3"/>
  <cols>
    <col min="8" max="8" width="23.44140625" style="7" bestFit="1" customWidth="1"/>
    <col min="10" max="10" width="8.88671875" style="14"/>
    <col min="11" max="11" width="13.33203125" customWidth="1"/>
    <col min="12" max="12" width="10.5546875" style="2" customWidth="1"/>
    <col min="13" max="13" width="9.5546875" bestFit="1" customWidth="1"/>
    <col min="14" max="14" width="7.109375" customWidth="1"/>
    <col min="15" max="15" width="13.33203125" style="2" customWidth="1"/>
  </cols>
  <sheetData>
    <row r="1" spans="2:16" x14ac:dyDescent="0.3">
      <c r="N1" s="2"/>
    </row>
    <row r="2" spans="2:16" x14ac:dyDescent="0.3">
      <c r="B2" t="s">
        <v>0</v>
      </c>
      <c r="H2" s="7" t="s">
        <v>17</v>
      </c>
      <c r="I2" t="s">
        <v>18</v>
      </c>
      <c r="J2" s="14" t="s">
        <v>35</v>
      </c>
      <c r="K2" t="s">
        <v>1</v>
      </c>
      <c r="L2" t="s">
        <v>2</v>
      </c>
      <c r="M2" s="2" t="s">
        <v>19</v>
      </c>
      <c r="N2" s="2" t="s">
        <v>11</v>
      </c>
      <c r="O2" s="2" t="s">
        <v>36</v>
      </c>
      <c r="P2" t="s">
        <v>3</v>
      </c>
    </row>
    <row r="3" spans="2:16" x14ac:dyDescent="0.3">
      <c r="B3" s="15" t="s">
        <v>10</v>
      </c>
      <c r="C3" s="15"/>
      <c r="D3" s="15"/>
      <c r="E3" s="15"/>
      <c r="F3" s="15"/>
      <c r="G3" s="15"/>
      <c r="H3" s="11" t="s">
        <v>44</v>
      </c>
      <c r="I3">
        <v>5</v>
      </c>
      <c r="J3" s="14">
        <v>0</v>
      </c>
      <c r="K3" s="3" t="s">
        <v>5</v>
      </c>
      <c r="L3" s="1" t="s">
        <v>4</v>
      </c>
      <c r="M3" s="5">
        <v>1.1399999999999999</v>
      </c>
      <c r="N3" s="5">
        <f t="shared" ref="N3:N10" si="0">M3*I3</f>
        <v>5.6999999999999993</v>
      </c>
      <c r="O3" s="2">
        <f>M3*(I3+J3)</f>
        <v>5.6999999999999993</v>
      </c>
    </row>
    <row r="4" spans="2:16" s="13" customFormat="1" x14ac:dyDescent="0.3">
      <c r="B4" s="15" t="s">
        <v>33</v>
      </c>
      <c r="C4" s="15"/>
      <c r="D4" s="15"/>
      <c r="E4" s="15"/>
      <c r="F4" s="15"/>
      <c r="G4" s="15"/>
      <c r="H4" s="11" t="s">
        <v>34</v>
      </c>
      <c r="I4" s="13">
        <v>6</v>
      </c>
      <c r="J4" s="14">
        <v>2</v>
      </c>
      <c r="K4" s="3" t="s">
        <v>23</v>
      </c>
      <c r="L4" s="1" t="s">
        <v>4</v>
      </c>
      <c r="M4" s="5">
        <v>0.1</v>
      </c>
      <c r="N4" s="5">
        <f>M4*I4</f>
        <v>0.60000000000000009</v>
      </c>
      <c r="O4" s="14">
        <f t="shared" ref="O4:O12" si="1">M4*(I4+J4)</f>
        <v>0.8</v>
      </c>
    </row>
    <row r="5" spans="2:16" x14ac:dyDescent="0.3">
      <c r="B5" s="15" t="s">
        <v>6</v>
      </c>
      <c r="C5" s="15"/>
      <c r="D5" s="15"/>
      <c r="E5" s="15"/>
      <c r="F5" s="15"/>
      <c r="G5" s="15"/>
      <c r="H5" s="11" t="s">
        <v>26</v>
      </c>
      <c r="I5">
        <v>2</v>
      </c>
      <c r="J5" s="14">
        <v>1</v>
      </c>
      <c r="K5" s="3">
        <v>1206</v>
      </c>
      <c r="L5" s="1" t="s">
        <v>4</v>
      </c>
      <c r="M5" s="5">
        <v>0.1</v>
      </c>
      <c r="N5" s="5">
        <f t="shared" si="0"/>
        <v>0.2</v>
      </c>
      <c r="O5" s="14">
        <f t="shared" si="1"/>
        <v>0.30000000000000004</v>
      </c>
    </row>
    <row r="6" spans="2:16" x14ac:dyDescent="0.3">
      <c r="B6" s="15" t="s">
        <v>6</v>
      </c>
      <c r="C6" s="15"/>
      <c r="D6" s="15"/>
      <c r="E6" s="15"/>
      <c r="F6" s="15"/>
      <c r="G6" s="15"/>
      <c r="H6" s="12" t="s">
        <v>27</v>
      </c>
      <c r="I6">
        <v>2</v>
      </c>
      <c r="J6" s="14">
        <v>1</v>
      </c>
      <c r="K6" s="3" t="s">
        <v>7</v>
      </c>
      <c r="L6" s="1" t="s">
        <v>4</v>
      </c>
      <c r="M6" s="5">
        <v>0.1</v>
      </c>
      <c r="N6" s="5">
        <f t="shared" si="0"/>
        <v>0.2</v>
      </c>
      <c r="O6" s="14">
        <f t="shared" si="1"/>
        <v>0.30000000000000004</v>
      </c>
      <c r="P6" t="s">
        <v>9</v>
      </c>
    </row>
    <row r="7" spans="2:16" x14ac:dyDescent="0.3">
      <c r="B7" s="16" t="s">
        <v>8</v>
      </c>
      <c r="C7" s="16"/>
      <c r="D7" s="16"/>
      <c r="E7" s="16"/>
      <c r="F7" s="16"/>
      <c r="G7" s="16"/>
      <c r="H7" s="12" t="s">
        <v>28</v>
      </c>
      <c r="I7" s="12">
        <v>5</v>
      </c>
      <c r="J7" s="12">
        <v>0</v>
      </c>
      <c r="K7" s="3" t="s">
        <v>7</v>
      </c>
      <c r="L7" s="1" t="s">
        <v>4</v>
      </c>
      <c r="M7" s="5">
        <v>0.48</v>
      </c>
      <c r="N7" s="5">
        <f t="shared" si="0"/>
        <v>2.4</v>
      </c>
      <c r="O7" s="14">
        <f t="shared" si="1"/>
        <v>2.4</v>
      </c>
    </row>
    <row r="8" spans="2:16" x14ac:dyDescent="0.3">
      <c r="B8" s="16" t="s">
        <v>15</v>
      </c>
      <c r="C8" s="16"/>
      <c r="D8" s="16"/>
      <c r="E8" s="16"/>
      <c r="F8" s="16"/>
      <c r="G8" s="16"/>
      <c r="H8" s="11" t="s">
        <v>29</v>
      </c>
      <c r="I8">
        <v>1</v>
      </c>
      <c r="J8" s="14">
        <v>1</v>
      </c>
      <c r="K8" s="3" t="s">
        <v>7</v>
      </c>
      <c r="L8" s="1" t="s">
        <v>4</v>
      </c>
      <c r="M8" s="5">
        <v>0.66</v>
      </c>
      <c r="N8" s="5">
        <f t="shared" si="0"/>
        <v>0.66</v>
      </c>
      <c r="O8" s="14">
        <f t="shared" si="1"/>
        <v>1.32</v>
      </c>
    </row>
    <row r="9" spans="2:16" s="6" customFormat="1" x14ac:dyDescent="0.3">
      <c r="B9" s="16" t="s">
        <v>16</v>
      </c>
      <c r="C9" s="16"/>
      <c r="D9" s="16"/>
      <c r="E9" s="16"/>
      <c r="F9" s="16"/>
      <c r="G9" s="16"/>
      <c r="H9" s="11" t="s">
        <v>39</v>
      </c>
      <c r="I9" s="6">
        <v>1</v>
      </c>
      <c r="J9" s="14"/>
      <c r="K9" s="3" t="s">
        <v>7</v>
      </c>
      <c r="L9" s="1" t="s">
        <v>4</v>
      </c>
      <c r="M9" s="5">
        <v>0.83</v>
      </c>
      <c r="N9" s="5">
        <f t="shared" si="0"/>
        <v>0.83</v>
      </c>
      <c r="O9" s="14">
        <f t="shared" si="1"/>
        <v>0.83</v>
      </c>
    </row>
    <row r="10" spans="2:16" s="7" customFormat="1" x14ac:dyDescent="0.3">
      <c r="B10" s="16" t="s">
        <v>31</v>
      </c>
      <c r="C10" s="16"/>
      <c r="D10" s="16"/>
      <c r="E10" s="16"/>
      <c r="F10" s="16"/>
      <c r="G10" s="16"/>
      <c r="H10" s="11" t="s">
        <v>32</v>
      </c>
      <c r="I10" s="7">
        <v>1</v>
      </c>
      <c r="J10" s="14"/>
      <c r="K10" s="3" t="s">
        <v>7</v>
      </c>
      <c r="L10" s="1" t="s">
        <v>4</v>
      </c>
      <c r="M10" s="5">
        <v>0.25</v>
      </c>
      <c r="N10" s="5">
        <f t="shared" si="0"/>
        <v>0.25</v>
      </c>
      <c r="O10" s="14">
        <f t="shared" si="1"/>
        <v>0.25</v>
      </c>
    </row>
    <row r="11" spans="2:16" s="9" customFormat="1" x14ac:dyDescent="0.3">
      <c r="B11" s="16" t="s">
        <v>21</v>
      </c>
      <c r="C11" s="16"/>
      <c r="D11" s="16"/>
      <c r="E11" s="16"/>
      <c r="F11" s="16"/>
      <c r="G11" s="16"/>
      <c r="H11" s="11" t="s">
        <v>25</v>
      </c>
      <c r="I11" s="9">
        <v>1</v>
      </c>
      <c r="J11" s="14"/>
      <c r="K11" s="3" t="s">
        <v>22</v>
      </c>
      <c r="L11" s="1" t="s">
        <v>4</v>
      </c>
      <c r="M11" s="5">
        <v>10.72</v>
      </c>
      <c r="N11" s="5">
        <f>M11*I11</f>
        <v>10.72</v>
      </c>
      <c r="O11" s="14">
        <f t="shared" si="1"/>
        <v>10.72</v>
      </c>
    </row>
    <row r="12" spans="2:16" s="9" customFormat="1" x14ac:dyDescent="0.3">
      <c r="B12" s="16" t="s">
        <v>40</v>
      </c>
      <c r="C12" s="16"/>
      <c r="D12" s="16"/>
      <c r="E12" s="16"/>
      <c r="F12" s="16"/>
      <c r="G12" s="16"/>
      <c r="H12" s="11" t="s">
        <v>24</v>
      </c>
      <c r="I12" s="9">
        <v>1</v>
      </c>
      <c r="J12" s="14">
        <v>1</v>
      </c>
      <c r="K12" s="3" t="s">
        <v>23</v>
      </c>
      <c r="L12" s="10" t="s">
        <v>4</v>
      </c>
      <c r="M12" s="5">
        <v>0.19</v>
      </c>
      <c r="N12" s="5">
        <f>M12*I12</f>
        <v>0.19</v>
      </c>
      <c r="O12" s="14">
        <f t="shared" si="1"/>
        <v>0.38</v>
      </c>
    </row>
    <row r="13" spans="2:16" s="17" customFormat="1" x14ac:dyDescent="0.3">
      <c r="B13" s="16" t="s">
        <v>42</v>
      </c>
      <c r="C13" s="16"/>
      <c r="D13" s="16"/>
      <c r="E13" s="16"/>
      <c r="F13" s="16"/>
      <c r="G13" s="16"/>
      <c r="H13" s="11" t="s">
        <v>43</v>
      </c>
      <c r="I13" s="17">
        <v>2</v>
      </c>
      <c r="K13" s="3"/>
      <c r="L13" s="10" t="s">
        <v>4</v>
      </c>
      <c r="M13" s="5">
        <v>4.34</v>
      </c>
      <c r="N13" s="5">
        <f>M13*I13</f>
        <v>8.68</v>
      </c>
    </row>
    <row r="14" spans="2:16" x14ac:dyDescent="0.3">
      <c r="B14" s="19" t="s">
        <v>30</v>
      </c>
      <c r="C14" s="19"/>
      <c r="D14" s="19"/>
      <c r="E14" s="19"/>
      <c r="F14" s="19"/>
      <c r="G14" s="19"/>
      <c r="K14" s="3"/>
      <c r="L14"/>
      <c r="M14" s="5">
        <v>21.7</v>
      </c>
      <c r="N14" s="5">
        <f>M14/3</f>
        <v>7.2333333333333334</v>
      </c>
      <c r="O14" s="14"/>
    </row>
    <row r="15" spans="2:16" x14ac:dyDescent="0.3">
      <c r="B15" s="20"/>
      <c r="C15" s="20"/>
      <c r="D15" s="20"/>
      <c r="E15" s="20"/>
      <c r="F15" s="20"/>
      <c r="G15" s="20"/>
      <c r="H15" s="8"/>
      <c r="K15" s="3"/>
      <c r="L15" s="1"/>
      <c r="M15" s="5"/>
      <c r="N15" s="5"/>
    </row>
    <row r="16" spans="2:16" x14ac:dyDescent="0.3">
      <c r="B16" s="20"/>
      <c r="C16" s="20"/>
      <c r="D16" s="20"/>
      <c r="E16" s="20"/>
      <c r="F16" s="20"/>
      <c r="G16" s="20"/>
      <c r="H16" s="8"/>
      <c r="K16" s="3"/>
      <c r="L16" s="1"/>
      <c r="M16" s="5"/>
      <c r="N16" s="4"/>
    </row>
    <row r="17" spans="2:16" x14ac:dyDescent="0.3">
      <c r="B17" s="18"/>
      <c r="C17" s="18"/>
      <c r="D17" s="18"/>
      <c r="E17" s="18"/>
      <c r="F17" s="18"/>
      <c r="G17" s="18"/>
      <c r="L17"/>
      <c r="M17" s="2"/>
      <c r="N17" s="2"/>
    </row>
    <row r="18" spans="2:16" x14ac:dyDescent="0.3">
      <c r="B18" s="18"/>
      <c r="C18" s="18"/>
      <c r="D18" s="18"/>
      <c r="E18" s="18"/>
      <c r="F18" s="18"/>
      <c r="G18" s="18"/>
      <c r="L18" t="s">
        <v>20</v>
      </c>
      <c r="M18" s="2"/>
      <c r="N18" s="5">
        <f>SUM(N3:N12)</f>
        <v>21.750000000000004</v>
      </c>
      <c r="O18" s="2">
        <f>SUM(O3:O12)</f>
        <v>22.999999999999996</v>
      </c>
    </row>
    <row r="19" spans="2:16" x14ac:dyDescent="0.3">
      <c r="L19" t="s">
        <v>41</v>
      </c>
      <c r="M19" s="2"/>
      <c r="N19" s="5">
        <f>N18+N14</f>
        <v>28.983333333333338</v>
      </c>
      <c r="O19" s="5">
        <f>O18+N14</f>
        <v>30.233333333333331</v>
      </c>
    </row>
    <row r="20" spans="2:16" x14ac:dyDescent="0.3">
      <c r="L20"/>
      <c r="M20" s="2"/>
      <c r="N20" s="2"/>
    </row>
    <row r="21" spans="2:16" x14ac:dyDescent="0.3">
      <c r="B21" t="s">
        <v>12</v>
      </c>
      <c r="I21">
        <v>1</v>
      </c>
      <c r="K21" t="s">
        <v>13</v>
      </c>
      <c r="L21" s="1" t="s">
        <v>4</v>
      </c>
      <c r="M21" s="2">
        <v>0.64</v>
      </c>
      <c r="N21" s="2">
        <v>0.64</v>
      </c>
      <c r="P21" t="s">
        <v>14</v>
      </c>
    </row>
    <row r="22" spans="2:16" x14ac:dyDescent="0.3">
      <c r="B22" t="s">
        <v>38</v>
      </c>
      <c r="H22" s="11" t="s">
        <v>37</v>
      </c>
      <c r="I22">
        <v>4</v>
      </c>
      <c r="L22" s="1" t="s">
        <v>4</v>
      </c>
      <c r="M22">
        <v>1.85</v>
      </c>
      <c r="N22" s="2">
        <f>M22*I22</f>
        <v>7.4</v>
      </c>
    </row>
  </sheetData>
  <mergeCells count="5">
    <mergeCell ref="B18:G18"/>
    <mergeCell ref="B14:G14"/>
    <mergeCell ref="B15:G15"/>
    <mergeCell ref="B16:G16"/>
    <mergeCell ref="B17:G17"/>
  </mergeCells>
  <hyperlinks>
    <hyperlink ref="L3" r:id="rId1" xr:uid="{DE831BEC-05F0-4F49-97CE-3ECCD87285E2}"/>
    <hyperlink ref="L21" r:id="rId2" xr:uid="{B4696F6B-2FFA-4AA0-8736-F76F3BB2B29C}"/>
    <hyperlink ref="L5" r:id="rId3" xr:uid="{FC8F66BD-85B1-4041-B146-F73C61D944ED}"/>
    <hyperlink ref="L6" r:id="rId4" xr:uid="{3A049ED6-3ED2-4604-B74E-9E4E3D30E206}"/>
    <hyperlink ref="L11" r:id="rId5" xr:uid="{552441A0-68F9-41D3-B598-0EEDBACCFF51}"/>
    <hyperlink ref="L12" r:id="rId6" xr:uid="{AF2B61CD-CB2A-4E4C-9385-160A6620B4A3}"/>
    <hyperlink ref="L7" r:id="rId7" xr:uid="{063BF713-BBBC-4485-913C-192B0383DF0C}"/>
    <hyperlink ref="L8" r:id="rId8" xr:uid="{06552046-9DB6-481A-82C4-B8DB83497F44}"/>
    <hyperlink ref="L10" r:id="rId9" xr:uid="{94B3CAE7-8682-4E7D-97AE-DD1656DF8983}"/>
    <hyperlink ref="L4" r:id="rId10" xr:uid="{671D67B3-3609-4871-9FA0-CB3D49B8B140}"/>
    <hyperlink ref="L22" r:id="rId11" xr:uid="{5818C876-43B5-4E84-8119-7439C496FBBD}"/>
    <hyperlink ref="L9" r:id="rId12" xr:uid="{830A2E8A-4F2F-4D69-B69A-9EC83FBEBCCD}"/>
    <hyperlink ref="L13" r:id="rId13" xr:uid="{DDA488A1-F718-441D-AC75-060F471FE222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2019-11-26T20:00:47Z</dcterms:modified>
</cp:coreProperties>
</file>