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4" windowWidth="22116" windowHeight="9792"/>
  </bookViews>
  <sheets>
    <sheet name="Feuil1" sheetId="1" r:id="rId1"/>
    <sheet name="Feuil2" sheetId="2" r:id="rId2"/>
    <sheet name="Feuil3" sheetId="3" r:id="rId3"/>
  </sheets>
  <definedNames>
    <definedName name="solver_adj" localSheetId="0" hidden="1">Feuil1!$A$25,Feuil1!$C$25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Feuil1!$A$25</definedName>
    <definedName name="solver_lhs2" localSheetId="0" hidden="1">Feuil1!$A$25</definedName>
    <definedName name="solver_lhs3" localSheetId="0" hidden="1">Feuil1!$C$25</definedName>
    <definedName name="solver_lhs4" localSheetId="0" hidden="1">Feuil1!$C$25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0.001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Feuil1!$E$25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4</definedName>
    <definedName name="solver_rel4" localSheetId="0" hidden="1">3</definedName>
    <definedName name="solver_rhs1" localSheetId="0" hidden="1">entier</definedName>
    <definedName name="solver_rhs2" localSheetId="0" hidden="1">0</definedName>
    <definedName name="solver_rhs3" localSheetId="0" hidden="1">entier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0.1</definedName>
    <definedName name="solver_ver" localSheetId="0" hidden="1">3</definedName>
  </definedNames>
  <calcPr calcId="125725"/>
</workbook>
</file>

<file path=xl/calcChain.xml><?xml version="1.0" encoding="utf-8"?>
<calcChain xmlns="http://schemas.openxmlformats.org/spreadsheetml/2006/main">
  <c r="O3" i="1"/>
  <c r="P3" s="1"/>
  <c r="O4"/>
  <c r="P4" s="1"/>
  <c r="O5"/>
  <c r="P5" s="1"/>
  <c r="O6"/>
  <c r="P6" s="1"/>
  <c r="O7"/>
  <c r="P7" s="1"/>
  <c r="O9"/>
  <c r="P9" s="1"/>
  <c r="O10"/>
  <c r="P10" s="1"/>
  <c r="O11"/>
  <c r="P11" s="1"/>
  <c r="O12"/>
  <c r="P12" s="1"/>
  <c r="O13"/>
  <c r="P13" s="1"/>
  <c r="O14"/>
  <c r="P14" s="1"/>
  <c r="O15"/>
  <c r="P15" s="1"/>
  <c r="O16"/>
  <c r="P16" s="1"/>
  <c r="O17"/>
  <c r="P17" s="1"/>
  <c r="O18"/>
  <c r="P18" s="1"/>
  <c r="O19"/>
  <c r="P19" s="1"/>
  <c r="O20"/>
  <c r="P20" s="1"/>
  <c r="O21"/>
  <c r="P21" s="1"/>
  <c r="O22"/>
  <c r="P22" s="1"/>
  <c r="O23"/>
  <c r="P23" s="1"/>
  <c r="O24"/>
  <c r="P24" s="1"/>
  <c r="O25"/>
  <c r="P25" s="1"/>
  <c r="O27"/>
  <c r="P27" s="1"/>
  <c r="O28"/>
  <c r="P28" s="1"/>
  <c r="O29"/>
  <c r="P29" s="1"/>
  <c r="O30"/>
  <c r="P30" s="1"/>
  <c r="O31"/>
  <c r="P31" s="1"/>
  <c r="O32"/>
  <c r="P32" s="1"/>
  <c r="O33"/>
  <c r="P33" s="1"/>
  <c r="O34"/>
  <c r="P34" s="1"/>
  <c r="O35"/>
  <c r="P35" s="1"/>
  <c r="O36"/>
  <c r="P36" s="1"/>
  <c r="O37"/>
  <c r="P37" s="1"/>
  <c r="O38"/>
  <c r="P38" s="1"/>
  <c r="O39"/>
  <c r="P39" s="1"/>
  <c r="O40"/>
  <c r="P40" s="1"/>
  <c r="O41"/>
  <c r="P41" s="1"/>
  <c r="O42"/>
  <c r="P42" s="1"/>
  <c r="O43"/>
  <c r="P43" s="1"/>
  <c r="O44"/>
  <c r="P44" s="1"/>
  <c r="O45"/>
  <c r="P45" s="1"/>
  <c r="O46"/>
  <c r="P46" s="1"/>
  <c r="O47"/>
  <c r="P47" s="1"/>
  <c r="O48"/>
  <c r="P48" s="1"/>
  <c r="O49"/>
  <c r="P49" s="1"/>
  <c r="O50"/>
  <c r="P50" s="1"/>
  <c r="O51"/>
  <c r="P51" s="1"/>
  <c r="O52"/>
  <c r="P52" s="1"/>
  <c r="O53"/>
  <c r="P53" s="1"/>
  <c r="O2"/>
  <c r="P2" s="1"/>
  <c r="I4"/>
  <c r="J4" s="1"/>
  <c r="I5"/>
  <c r="J5" s="1"/>
  <c r="I7"/>
  <c r="J7" s="1"/>
  <c r="I8"/>
  <c r="J8" s="1"/>
  <c r="I9"/>
  <c r="J9" s="1"/>
  <c r="I10"/>
  <c r="J10" s="1"/>
  <c r="I11"/>
  <c r="J11" s="1"/>
  <c r="I12"/>
  <c r="J12" s="1"/>
  <c r="I13"/>
  <c r="J13" s="1"/>
  <c r="I14"/>
  <c r="J14" s="1"/>
  <c r="I15"/>
  <c r="J15" s="1"/>
  <c r="I16"/>
  <c r="J16" s="1"/>
  <c r="I17"/>
  <c r="J17" s="1"/>
  <c r="I18"/>
  <c r="J18" s="1"/>
  <c r="I19"/>
  <c r="J19" s="1"/>
  <c r="I20"/>
  <c r="J20" s="1"/>
  <c r="I21"/>
  <c r="J21" s="1"/>
  <c r="I22"/>
  <c r="J22" s="1"/>
  <c r="I23"/>
  <c r="J23" s="1"/>
  <c r="I24"/>
  <c r="J24" s="1"/>
  <c r="I25"/>
  <c r="J25" s="1"/>
  <c r="I26"/>
  <c r="J26" s="1"/>
  <c r="I27"/>
  <c r="J27" s="1"/>
  <c r="I28"/>
  <c r="J28" s="1"/>
  <c r="I29"/>
  <c r="J29" s="1"/>
  <c r="I30"/>
  <c r="J30" s="1"/>
  <c r="I31"/>
  <c r="J31" s="1"/>
  <c r="I32"/>
  <c r="J32" s="1"/>
  <c r="I33"/>
  <c r="J33" s="1"/>
  <c r="I34"/>
  <c r="J34" s="1"/>
  <c r="I35"/>
  <c r="J35" s="1"/>
  <c r="H18"/>
  <c r="H3"/>
  <c r="D2"/>
  <c r="E2" s="1"/>
  <c r="D3"/>
  <c r="E3" s="1"/>
  <c r="D4"/>
  <c r="E4" s="1"/>
  <c r="D5"/>
  <c r="E5" s="1"/>
  <c r="N54"/>
  <c r="O54" s="1"/>
  <c r="P54" s="1"/>
  <c r="N28"/>
  <c r="N26"/>
  <c r="O26" s="1"/>
  <c r="P26" s="1"/>
  <c r="N10"/>
  <c r="N8"/>
  <c r="O8" s="1"/>
  <c r="P8" s="1"/>
  <c r="N4"/>
  <c r="N5" s="1"/>
  <c r="N6" s="1"/>
  <c r="N7" s="1"/>
  <c r="N2"/>
  <c r="H36"/>
  <c r="I36" s="1"/>
  <c r="J36" s="1"/>
  <c r="H6"/>
  <c r="I6" s="1"/>
  <c r="J6" s="1"/>
  <c r="H5"/>
  <c r="H8" s="1"/>
  <c r="H9" s="1"/>
  <c r="H10" s="1"/>
  <c r="H11" s="1"/>
  <c r="H12" s="1"/>
  <c r="H13" s="1"/>
  <c r="H14" s="1"/>
  <c r="H15" s="1"/>
  <c r="H16" s="1"/>
  <c r="H17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K6" l="1"/>
  <c r="L6" s="1"/>
  <c r="K32"/>
  <c r="K29"/>
  <c r="K13"/>
  <c r="K31"/>
  <c r="L31" s="1"/>
  <c r="K15"/>
  <c r="K25"/>
  <c r="L25" s="1"/>
  <c r="K9"/>
  <c r="L9" s="1"/>
  <c r="K7"/>
  <c r="L7" s="1"/>
  <c r="K16"/>
  <c r="L16" s="1"/>
  <c r="K3"/>
  <c r="L3" s="1"/>
  <c r="K24"/>
  <c r="L24" s="1"/>
  <c r="K8"/>
  <c r="L8" s="1"/>
  <c r="K23"/>
  <c r="L23" s="1"/>
  <c r="K21"/>
  <c r="L21" s="1"/>
  <c r="K5"/>
  <c r="L5" s="1"/>
  <c r="K33"/>
  <c r="L33" s="1"/>
  <c r="K17"/>
  <c r="L17" s="1"/>
  <c r="K12"/>
  <c r="L12" s="1"/>
  <c r="K36"/>
  <c r="L36" s="1"/>
  <c r="K28"/>
  <c r="L28" s="1"/>
  <c r="K20"/>
  <c r="L20" s="1"/>
  <c r="K4"/>
  <c r="L4" s="1"/>
  <c r="K35"/>
  <c r="L35" s="1"/>
  <c r="K27"/>
  <c r="K19"/>
  <c r="L19" s="1"/>
  <c r="K11"/>
  <c r="L11" s="1"/>
  <c r="I3"/>
  <c r="J3" s="1"/>
  <c r="E16" s="1"/>
  <c r="K34"/>
  <c r="L34" s="1"/>
  <c r="K26"/>
  <c r="K18"/>
  <c r="L18" s="1"/>
  <c r="K10"/>
  <c r="L10" s="1"/>
  <c r="K30"/>
  <c r="L30" s="1"/>
  <c r="K22"/>
  <c r="L22" s="1"/>
  <c r="K14"/>
  <c r="L14" s="1"/>
  <c r="E25"/>
  <c r="L15"/>
  <c r="L13"/>
  <c r="L32"/>
  <c r="L29"/>
  <c r="L27"/>
  <c r="L26"/>
  <c r="N11"/>
  <c r="C12"/>
  <c r="N29"/>
  <c r="N30" l="1"/>
  <c r="N12"/>
  <c r="N13" l="1"/>
  <c r="N31"/>
  <c r="N32" l="1"/>
  <c r="N14"/>
  <c r="N15" l="1"/>
  <c r="N33"/>
  <c r="N34" l="1"/>
  <c r="N16"/>
  <c r="N17" l="1"/>
  <c r="N35"/>
  <c r="N36" l="1"/>
  <c r="N18"/>
  <c r="N19" l="1"/>
  <c r="N37"/>
  <c r="N38" l="1"/>
  <c r="N20"/>
  <c r="N21" l="1"/>
  <c r="N39"/>
  <c r="N40" l="1"/>
  <c r="N22"/>
  <c r="N23" l="1"/>
  <c r="N41"/>
  <c r="N42" l="1"/>
  <c r="N24"/>
  <c r="N25" l="1"/>
  <c r="N43"/>
  <c r="N44" l="1"/>
  <c r="N45" l="1"/>
  <c r="N46" l="1"/>
  <c r="N47" l="1"/>
  <c r="N48" l="1"/>
  <c r="N49" l="1"/>
  <c r="N50" l="1"/>
  <c r="N51" l="1"/>
  <c r="N52" l="1"/>
  <c r="N53" l="1"/>
</calcChain>
</file>

<file path=xl/sharedStrings.xml><?xml version="1.0" encoding="utf-8"?>
<sst xmlns="http://schemas.openxmlformats.org/spreadsheetml/2006/main" count="20" uniqueCount="16">
  <si>
    <t>a</t>
  </si>
  <si>
    <t>b</t>
  </si>
  <si>
    <t>a90</t>
  </si>
  <si>
    <t>b90</t>
  </si>
  <si>
    <t>R</t>
  </si>
  <si>
    <t>lamda90</t>
  </si>
  <si>
    <t>IT</t>
  </si>
  <si>
    <t>YF_90</t>
  </si>
  <si>
    <t>YF_99</t>
  </si>
  <si>
    <t>YF_FIT</t>
  </si>
  <si>
    <t>f=90%</t>
  </si>
  <si>
    <t>IT_Ln</t>
  </si>
  <si>
    <t>alpha</t>
  </si>
  <si>
    <t>IT_puiss_alpha</t>
  </si>
  <si>
    <t>"-a(X^b-X0^b)"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</si>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</sst>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f=90%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v>X90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FF0000"/>
              </a:solidFill>
            </c:spPr>
          </c:marker>
          <c:xVal>
            <c:numRef>
              <c:f>Feuil1!$C$2:$C$5</c:f>
              <c:numCache>
                <c:formatCode>General</c:formatCode>
                <c:ptCount val="4"/>
                <c:pt idx="0">
                  <c:v>9.6</c:v>
                </c:pt>
                <c:pt idx="1">
                  <c:v>14.628299999999999</c:v>
                </c:pt>
                <c:pt idx="2">
                  <c:v>23.757000000000001</c:v>
                </c:pt>
                <c:pt idx="3">
                  <c:v>31.895199999999999</c:v>
                </c:pt>
              </c:numCache>
            </c:numRef>
          </c:xVal>
          <c:yVal>
            <c:numRef>
              <c:f>Feuil1!$A$2:$A$5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</c:ser>
        <c:ser>
          <c:idx val="1"/>
          <c:order val="1"/>
          <c:tx>
            <c:v>XFIT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Feuil1!$H$3:$H$36</c:f>
              <c:numCache>
                <c:formatCode>General</c:formatCode>
                <c:ptCount val="34"/>
                <c:pt idx="0">
                  <c:v>9.6</c:v>
                </c:pt>
                <c:pt idx="1">
                  <c:v>10</c:v>
                </c:pt>
                <c:pt idx="2">
                  <c:v>10.5</c:v>
                </c:pt>
                <c:pt idx="3">
                  <c:v>14.628299999999999</c:v>
                </c:pt>
                <c:pt idx="4">
                  <c:v>11</c:v>
                </c:pt>
                <c:pt idx="5">
                  <c:v>11.5</c:v>
                </c:pt>
                <c:pt idx="6">
                  <c:v>12</c:v>
                </c:pt>
                <c:pt idx="7">
                  <c:v>12.5</c:v>
                </c:pt>
                <c:pt idx="8">
                  <c:v>13</c:v>
                </c:pt>
                <c:pt idx="9">
                  <c:v>13.5</c:v>
                </c:pt>
                <c:pt idx="10">
                  <c:v>14</c:v>
                </c:pt>
                <c:pt idx="11">
                  <c:v>14.5</c:v>
                </c:pt>
                <c:pt idx="12">
                  <c:v>15</c:v>
                </c:pt>
                <c:pt idx="13">
                  <c:v>15.5</c:v>
                </c:pt>
                <c:pt idx="14">
                  <c:v>16</c:v>
                </c:pt>
                <c:pt idx="15">
                  <c:v>23.757000000000001</c:v>
                </c:pt>
                <c:pt idx="16">
                  <c:v>16.5</c:v>
                </c:pt>
                <c:pt idx="17">
                  <c:v>17</c:v>
                </c:pt>
                <c:pt idx="18">
                  <c:v>17.5</c:v>
                </c:pt>
                <c:pt idx="19">
                  <c:v>18</c:v>
                </c:pt>
                <c:pt idx="20">
                  <c:v>18.5</c:v>
                </c:pt>
                <c:pt idx="21">
                  <c:v>19</c:v>
                </c:pt>
                <c:pt idx="22">
                  <c:v>19.5</c:v>
                </c:pt>
                <c:pt idx="23">
                  <c:v>20</c:v>
                </c:pt>
                <c:pt idx="24">
                  <c:v>20.5</c:v>
                </c:pt>
                <c:pt idx="25">
                  <c:v>21</c:v>
                </c:pt>
                <c:pt idx="26">
                  <c:v>21.5</c:v>
                </c:pt>
                <c:pt idx="27">
                  <c:v>22</c:v>
                </c:pt>
                <c:pt idx="28">
                  <c:v>22.5</c:v>
                </c:pt>
                <c:pt idx="29">
                  <c:v>23</c:v>
                </c:pt>
                <c:pt idx="30">
                  <c:v>23.5</c:v>
                </c:pt>
                <c:pt idx="31">
                  <c:v>24</c:v>
                </c:pt>
                <c:pt idx="32">
                  <c:v>24.5</c:v>
                </c:pt>
                <c:pt idx="33">
                  <c:v>31.895199999999999</c:v>
                </c:pt>
              </c:numCache>
            </c:numRef>
          </c:xVal>
          <c:yVal>
            <c:numRef>
              <c:f>Feuil1!$J$3:$J$36</c:f>
              <c:numCache>
                <c:formatCode>General</c:formatCode>
                <c:ptCount val="34"/>
                <c:pt idx="0">
                  <c:v>0</c:v>
                </c:pt>
                <c:pt idx="1">
                  <c:v>9.8642233540720096E-3</c:v>
                </c:pt>
                <c:pt idx="2">
                  <c:v>2.1639011492605009E-2</c:v>
                </c:pt>
                <c:pt idx="3">
                  <c:v>0.10124241377013965</c:v>
                </c:pt>
                <c:pt idx="4">
                  <c:v>3.2850970089781953E-2</c:v>
                </c:pt>
                <c:pt idx="5">
                  <c:v>4.3550906946728446E-2</c:v>
                </c:pt>
                <c:pt idx="6">
                  <c:v>5.3783071828803902E-2</c:v>
                </c:pt>
                <c:pt idx="7">
                  <c:v>6.3586236544605684E-2</c:v>
                </c:pt>
                <c:pt idx="8">
                  <c:v>7.2994561691697837E-2</c:v>
                </c:pt>
                <c:pt idx="9">
                  <c:v>8.2038298678803079E-2</c:v>
                </c:pt>
                <c:pt idx="10">
                  <c:v>9.0744363190449762E-2</c:v>
                </c:pt>
                <c:pt idx="11">
                  <c:v>9.9136807327361534E-2</c:v>
                </c:pt>
                <c:pt idx="12">
                  <c:v>0.10723721115794632</c:v>
                </c:pt>
                <c:pt idx="13">
                  <c:v>0.11506500963124086</c:v>
                </c:pt>
                <c:pt idx="14">
                  <c:v>0.12263776723793211</c:v>
                </c:pt>
                <c:pt idx="15">
                  <c:v>0.21640019730294718</c:v>
                </c:pt>
                <c:pt idx="16">
                  <c:v>0.12997141012388203</c:v>
                </c:pt>
                <c:pt idx="17">
                  <c:v>0.13708042332200066</c:v>
                </c:pt>
                <c:pt idx="18">
                  <c:v>0.14397801920472611</c:v>
                </c:pt>
                <c:pt idx="19">
                  <c:v>0.15067628204981554</c:v>
                </c:pt>
                <c:pt idx="20">
                  <c:v>0.15718629266895451</c:v>
                </c:pt>
                <c:pt idx="21">
                  <c:v>0.16351823630763923</c:v>
                </c:pt>
                <c:pt idx="22">
                  <c:v>0.16968149643846037</c:v>
                </c:pt>
                <c:pt idx="23">
                  <c:v>0.17568473660286096</c:v>
                </c:pt>
                <c:pt idx="24">
                  <c:v>0.18153597208206901</c:v>
                </c:pt>
                <c:pt idx="25">
                  <c:v>0.18724263287605147</c:v>
                </c:pt>
                <c:pt idx="26">
                  <c:v>0.192811619224528</c:v>
                </c:pt>
                <c:pt idx="27">
                  <c:v>0.19824935070452404</c:v>
                </c:pt>
                <c:pt idx="28">
                  <c:v>0.20356180977539373</c:v>
                </c:pt>
                <c:pt idx="29">
                  <c:v>0.20875458050761969</c:v>
                </c:pt>
                <c:pt idx="30">
                  <c:v>0.21383288312027943</c:v>
                </c:pt>
                <c:pt idx="31">
                  <c:v>0.21880160485955144</c:v>
                </c:pt>
                <c:pt idx="32">
                  <c:v>0.22366532767341735</c:v>
                </c:pt>
                <c:pt idx="33">
                  <c:v>0.28566828383151033</c:v>
                </c:pt>
              </c:numCache>
            </c:numRef>
          </c:yVal>
        </c:ser>
        <c:dLbls/>
        <c:axId val="92762880"/>
        <c:axId val="92764800"/>
      </c:scatterChart>
      <c:valAx>
        <c:axId val="927628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YF [%]</a:t>
                </a:r>
              </a:p>
            </c:rich>
          </c:tx>
          <c:layout/>
        </c:title>
        <c:numFmt formatCode="General" sourceLinked="1"/>
        <c:tickLblPos val="nextTo"/>
        <c:crossAx val="92764800"/>
        <c:crosses val="autoZero"/>
        <c:crossBetween val="midCat"/>
      </c:valAx>
      <c:valAx>
        <c:axId val="927648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IT [mm]</a:t>
                </a:r>
              </a:p>
            </c:rich>
          </c:tx>
          <c:layout/>
        </c:title>
        <c:numFmt formatCode="General" sourceLinked="1"/>
        <c:tickLblPos val="nextTo"/>
        <c:crossAx val="9276288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f=99%</a:t>
            </a:r>
          </a:p>
        </c:rich>
      </c:tx>
      <c:layout>
        <c:manualLayout>
          <c:xMode val="edge"/>
          <c:yMode val="edge"/>
          <c:x val="0.42773600174978132"/>
          <c:y val="3.2407407407407413E-2"/>
        </c:manualLayout>
      </c:layout>
      <c:overlay val="1"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0070C0"/>
              </a:solidFill>
            </c:spPr>
          </c:marker>
          <c:xVal>
            <c:numRef>
              <c:f>Feuil1!$F$2:$F$5</c:f>
              <c:numCache>
                <c:formatCode>General</c:formatCode>
                <c:ptCount val="4"/>
                <c:pt idx="0">
                  <c:v>13.67</c:v>
                </c:pt>
                <c:pt idx="1">
                  <c:v>20.931799999999999</c:v>
                </c:pt>
                <c:pt idx="2">
                  <c:v>34.862499999999997</c:v>
                </c:pt>
                <c:pt idx="3">
                  <c:v>45.883299999999998</c:v>
                </c:pt>
              </c:numCache>
            </c:numRef>
          </c:xVal>
          <c:yVal>
            <c:numRef>
              <c:f>Feuil1!$A$2:$A$5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yVal>
        </c:ser>
        <c:ser>
          <c:idx val="2"/>
          <c:order val="1"/>
          <c:spPr>
            <a:ln w="2857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Feuil1!$N$2:$N$54</c:f>
              <c:numCache>
                <c:formatCode>General</c:formatCode>
                <c:ptCount val="53"/>
                <c:pt idx="0">
                  <c:v>13.67</c:v>
                </c:pt>
                <c:pt idx="1">
                  <c:v>13.5</c:v>
                </c:pt>
                <c:pt idx="2">
                  <c:v>14</c:v>
                </c:pt>
                <c:pt idx="3">
                  <c:v>14.5</c:v>
                </c:pt>
                <c:pt idx="4">
                  <c:v>15</c:v>
                </c:pt>
                <c:pt idx="5">
                  <c:v>15.5</c:v>
                </c:pt>
                <c:pt idx="6">
                  <c:v>20.931799999999999</c:v>
                </c:pt>
                <c:pt idx="7">
                  <c:v>16</c:v>
                </c:pt>
                <c:pt idx="8">
                  <c:v>16.5</c:v>
                </c:pt>
                <c:pt idx="9">
                  <c:v>17</c:v>
                </c:pt>
                <c:pt idx="10">
                  <c:v>17.5</c:v>
                </c:pt>
                <c:pt idx="11">
                  <c:v>18</c:v>
                </c:pt>
                <c:pt idx="12">
                  <c:v>18.5</c:v>
                </c:pt>
                <c:pt idx="13">
                  <c:v>19</c:v>
                </c:pt>
                <c:pt idx="14">
                  <c:v>19.5</c:v>
                </c:pt>
                <c:pt idx="15">
                  <c:v>20</c:v>
                </c:pt>
                <c:pt idx="16">
                  <c:v>20.5</c:v>
                </c:pt>
                <c:pt idx="17">
                  <c:v>21</c:v>
                </c:pt>
                <c:pt idx="18">
                  <c:v>21.5</c:v>
                </c:pt>
                <c:pt idx="19">
                  <c:v>22</c:v>
                </c:pt>
                <c:pt idx="20">
                  <c:v>22.5</c:v>
                </c:pt>
                <c:pt idx="21">
                  <c:v>23</c:v>
                </c:pt>
                <c:pt idx="22">
                  <c:v>23.5</c:v>
                </c:pt>
                <c:pt idx="23">
                  <c:v>24</c:v>
                </c:pt>
                <c:pt idx="24">
                  <c:v>34.862499999999997</c:v>
                </c:pt>
                <c:pt idx="25">
                  <c:v>24.5</c:v>
                </c:pt>
                <c:pt idx="26">
                  <c:v>25</c:v>
                </c:pt>
                <c:pt idx="27">
                  <c:v>25.5</c:v>
                </c:pt>
                <c:pt idx="28">
                  <c:v>26</c:v>
                </c:pt>
                <c:pt idx="29">
                  <c:v>26.5</c:v>
                </c:pt>
                <c:pt idx="30">
                  <c:v>27</c:v>
                </c:pt>
                <c:pt idx="31">
                  <c:v>27.5</c:v>
                </c:pt>
                <c:pt idx="32">
                  <c:v>28</c:v>
                </c:pt>
                <c:pt idx="33">
                  <c:v>28.5</c:v>
                </c:pt>
                <c:pt idx="34">
                  <c:v>29</c:v>
                </c:pt>
                <c:pt idx="35">
                  <c:v>29.5</c:v>
                </c:pt>
                <c:pt idx="36">
                  <c:v>30</c:v>
                </c:pt>
                <c:pt idx="37">
                  <c:v>30.5</c:v>
                </c:pt>
                <c:pt idx="38">
                  <c:v>31</c:v>
                </c:pt>
                <c:pt idx="39">
                  <c:v>31.5</c:v>
                </c:pt>
                <c:pt idx="40">
                  <c:v>32</c:v>
                </c:pt>
                <c:pt idx="41">
                  <c:v>32.5</c:v>
                </c:pt>
                <c:pt idx="42">
                  <c:v>33</c:v>
                </c:pt>
                <c:pt idx="43">
                  <c:v>33.5</c:v>
                </c:pt>
                <c:pt idx="44">
                  <c:v>34</c:v>
                </c:pt>
                <c:pt idx="45">
                  <c:v>34.5</c:v>
                </c:pt>
                <c:pt idx="46">
                  <c:v>35</c:v>
                </c:pt>
                <c:pt idx="47">
                  <c:v>35.5</c:v>
                </c:pt>
                <c:pt idx="48">
                  <c:v>36</c:v>
                </c:pt>
                <c:pt idx="49">
                  <c:v>36.5</c:v>
                </c:pt>
                <c:pt idx="50">
                  <c:v>37</c:v>
                </c:pt>
                <c:pt idx="51">
                  <c:v>37.5</c:v>
                </c:pt>
                <c:pt idx="52">
                  <c:v>45.883299999999998</c:v>
                </c:pt>
              </c:numCache>
            </c:numRef>
          </c:xVal>
          <c:yVal>
            <c:numRef>
              <c:f>Feuil1!$P$2:$P$54</c:f>
              <c:numCache>
                <c:formatCode>General</c:formatCode>
                <c:ptCount val="53"/>
                <c:pt idx="0">
                  <c:v>0</c:v>
                </c:pt>
                <c:pt idx="1">
                  <c:v>-2.9668177182959727E-3</c:v>
                </c:pt>
                <c:pt idx="2">
                  <c:v>5.6530248612973698E-3</c:v>
                </c:pt>
                <c:pt idx="3">
                  <c:v>1.3963957524217988E-2</c:v>
                </c:pt>
                <c:pt idx="4">
                  <c:v>2.1987169678795323E-2</c:v>
                </c:pt>
                <c:pt idx="5">
                  <c:v>2.9741749255094502E-2</c:v>
                </c:pt>
                <c:pt idx="6">
                  <c:v>0.10054221158869267</c:v>
                </c:pt>
                <c:pt idx="7">
                  <c:v>3.7244951291596828E-2</c:v>
                </c:pt>
                <c:pt idx="8">
                  <c:v>4.4512424977807566E-2</c:v>
                </c:pt>
                <c:pt idx="9">
                  <c:v>5.1558406628230552E-2</c:v>
                </c:pt>
                <c:pt idx="10">
                  <c:v>5.8395884540120638E-2</c:v>
                </c:pt>
                <c:pt idx="11">
                  <c:v>6.5036740508877464E-2</c:v>
                </c:pt>
                <c:pt idx="12">
                  <c:v>7.1491871855695444E-2</c:v>
                </c:pt>
                <c:pt idx="13">
                  <c:v>7.7771297099637524E-2</c:v>
                </c:pt>
                <c:pt idx="14">
                  <c:v>8.3884247834540376E-2</c:v>
                </c:pt>
                <c:pt idx="15">
                  <c:v>8.9839248915608128E-2</c:v>
                </c:pt>
                <c:pt idx="16">
                  <c:v>9.5644188695308344E-2</c:v>
                </c:pt>
                <c:pt idx="17">
                  <c:v>0.10130638075359878</c:v>
                </c:pt>
                <c:pt idx="18">
                  <c:v>0.10683261832858895</c:v>
                </c:pt>
                <c:pt idx="19">
                  <c:v>0.1122292224588871</c:v>
                </c:pt>
                <c:pt idx="20">
                  <c:v>0.11750208468920523</c:v>
                </c:pt>
                <c:pt idx="21">
                  <c:v>0.12265670505927677</c:v>
                </c:pt>
                <c:pt idx="22">
                  <c:v>0.12769822598732553</c:v>
                </c:pt>
                <c:pt idx="23">
                  <c:v>0.13263146256891536</c:v>
                </c:pt>
                <c:pt idx="24">
                  <c:v>0.21977123832795997</c:v>
                </c:pt>
                <c:pt idx="25">
                  <c:v>0.13746092973654303</c:v>
                </c:pt>
                <c:pt idx="26">
                  <c:v>0.14219086666212091</c:v>
                </c:pt>
                <c:pt idx="27">
                  <c:v>0.14682525873133004</c:v>
                </c:pt>
                <c:pt idx="28">
                  <c:v>0.15136785737393743</c:v>
                </c:pt>
                <c:pt idx="29">
                  <c:v>0.15582219799614619</c:v>
                </c:pt>
                <c:pt idx="30">
                  <c:v>0.16019161622874251</c:v>
                </c:pt>
                <c:pt idx="31">
                  <c:v>0.16447926267723353</c:v>
                </c:pt>
                <c:pt idx="32">
                  <c:v>0.16868811633660774</c:v>
                </c:pt>
                <c:pt idx="33">
                  <c:v>0.17282099681312421</c:v>
                </c:pt>
                <c:pt idx="34">
                  <c:v>0.17688057547812955</c:v>
                </c:pt>
                <c:pt idx="35">
                  <c:v>0.18086938566390554</c:v>
                </c:pt>
                <c:pt idx="36">
                  <c:v>0.18478983199854254</c:v>
                </c:pt>
                <c:pt idx="37">
                  <c:v>0.18864419896558729</c:v>
                </c:pt>
                <c:pt idx="38">
                  <c:v>0.19243465876440286</c:v>
                </c:pt>
                <c:pt idx="39">
                  <c:v>0.1961632785386562</c:v>
                </c:pt>
                <c:pt idx="40">
                  <c:v>0.199832027032882</c:v>
                </c:pt>
                <c:pt idx="41">
                  <c:v>0.20344278073054331</c:v>
                </c:pt>
                <c:pt idx="42">
                  <c:v>0.20699732952128261</c:v>
                </c:pt>
                <c:pt idx="43">
                  <c:v>0.21049738194001411</c:v>
                </c:pt>
                <c:pt idx="44">
                  <c:v>0.21394457001607547</c:v>
                </c:pt>
                <c:pt idx="45">
                  <c:v>0.21734045376672953</c:v>
                </c:pt>
                <c:pt idx="46">
                  <c:v>0.22068652536584762</c:v>
                </c:pt>
                <c:pt idx="47">
                  <c:v>0.22398421301553073</c:v>
                </c:pt>
                <c:pt idx="48">
                  <c:v>0.22723488454569751</c:v>
                </c:pt>
                <c:pt idx="49">
                  <c:v>0.23043985076424411</c:v>
                </c:pt>
                <c:pt idx="50">
                  <c:v>0.23360036857821995</c:v>
                </c:pt>
                <c:pt idx="51">
                  <c:v>0.2367176439045332</c:v>
                </c:pt>
                <c:pt idx="52">
                  <c:v>0.28347616446127355</c:v>
                </c:pt>
              </c:numCache>
            </c:numRef>
          </c:yVal>
        </c:ser>
        <c:dLbls/>
        <c:axId val="103397248"/>
        <c:axId val="106205184"/>
      </c:scatterChart>
      <c:valAx>
        <c:axId val="103397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YF [%]</a:t>
                </a:r>
              </a:p>
            </c:rich>
          </c:tx>
          <c:layout/>
        </c:title>
        <c:numFmt formatCode="General" sourceLinked="1"/>
        <c:tickLblPos val="nextTo"/>
        <c:crossAx val="106205184"/>
        <c:crosses val="autoZero"/>
        <c:crossBetween val="midCat"/>
      </c:valAx>
      <c:valAx>
        <c:axId val="1062051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IT [mm]</a:t>
                </a:r>
              </a:p>
            </c:rich>
          </c:tx>
          <c:layout/>
        </c:title>
        <c:numFmt formatCode="General" sourceLinked="1"/>
        <c:tickLblPos val="nextTo"/>
        <c:crossAx val="10339724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33</xdr:row>
      <xdr:rowOff>19050</xdr:rowOff>
    </xdr:from>
    <xdr:to>
      <xdr:col>7</xdr:col>
      <xdr:colOff>320040</xdr:colOff>
      <xdr:row>48</xdr:row>
      <xdr:rowOff>19050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33</xdr:row>
      <xdr:rowOff>38100</xdr:rowOff>
    </xdr:from>
    <xdr:to>
      <xdr:col>13</xdr:col>
      <xdr:colOff>281940</xdr:colOff>
      <xdr:row>48</xdr:row>
      <xdr:rowOff>38100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>
      <selection activeCell="E25" sqref="E25"/>
    </sheetView>
  </sheetViews>
  <sheetFormatPr baseColWidth="10" defaultRowHeight="14.4"/>
  <sheetData>
    <row r="1" spans="1:16">
      <c r="A1" t="s">
        <v>6</v>
      </c>
      <c r="C1" t="s">
        <v>7</v>
      </c>
      <c r="D1" t="s">
        <v>14</v>
      </c>
      <c r="F1" t="s">
        <v>8</v>
      </c>
      <c r="H1" s="7" t="s">
        <v>10</v>
      </c>
      <c r="I1" s="7"/>
      <c r="J1" s="7"/>
      <c r="K1" s="7"/>
      <c r="L1" s="7"/>
      <c r="M1" s="3"/>
      <c r="O1" s="7"/>
      <c r="P1" s="7"/>
    </row>
    <row r="2" spans="1:16">
      <c r="A2">
        <v>0</v>
      </c>
      <c r="C2">
        <v>9.6</v>
      </c>
      <c r="D2">
        <f>-$A$22*(C2^$B$22-$C$2^$B$22)</f>
        <v>0</v>
      </c>
      <c r="E2">
        <f>$D$22*(1-EXP(D2))</f>
        <v>0</v>
      </c>
      <c r="F2">
        <v>13.67</v>
      </c>
      <c r="H2" t="s">
        <v>9</v>
      </c>
      <c r="I2" t="s">
        <v>15</v>
      </c>
      <c r="J2" t="s">
        <v>11</v>
      </c>
      <c r="L2" t="s">
        <v>13</v>
      </c>
      <c r="N2">
        <f>F2</f>
        <v>13.67</v>
      </c>
      <c r="O2">
        <f>(N2^$C$25-$F$2^$C$25+1)</f>
        <v>1</v>
      </c>
      <c r="P2">
        <f>$A$25*LN(O2)</f>
        <v>0</v>
      </c>
    </row>
    <row r="3" spans="1:16">
      <c r="A3">
        <v>0.1</v>
      </c>
      <c r="C3">
        <v>14.628299999999999</v>
      </c>
      <c r="D3">
        <f t="shared" ref="D3:D5" si="0">-$A$22*(C3^$B$22-$C$2^$B$22)</f>
        <v>0</v>
      </c>
      <c r="E3">
        <f>$D$22*(1-EXP(D3))</f>
        <v>0</v>
      </c>
      <c r="F3">
        <v>20.931799999999999</v>
      </c>
      <c r="H3">
        <f>C2</f>
        <v>9.6</v>
      </c>
      <c r="I3">
        <f>(H3^$C$16-$C$2^$C$16+1)</f>
        <v>1</v>
      </c>
      <c r="J3">
        <f>$A$16*LN(I3)</f>
        <v>0</v>
      </c>
      <c r="K3">
        <f>-$A$22*(H3^$B$22-$H$3^$B$22)</f>
        <v>0</v>
      </c>
      <c r="L3">
        <f>$D$22*(1-EXP(K3))</f>
        <v>0</v>
      </c>
      <c r="N3">
        <v>13.5</v>
      </c>
      <c r="O3">
        <f t="shared" ref="O3:O54" si="1">(N3^$C$25-$F$2^$C$25+1)</f>
        <v>0.9986568483952063</v>
      </c>
      <c r="P3">
        <f t="shared" ref="P3:P54" si="2">$A$25*LN(O3)</f>
        <v>-2.9668177182959727E-3</v>
      </c>
    </row>
    <row r="4" spans="1:16">
      <c r="A4">
        <v>0.2</v>
      </c>
      <c r="C4">
        <v>23.757000000000001</v>
      </c>
      <c r="D4">
        <f t="shared" si="0"/>
        <v>0</v>
      </c>
      <c r="E4">
        <f>$D$22*(1-EXP(D4))</f>
        <v>0</v>
      </c>
      <c r="F4">
        <v>34.862499999999997</v>
      </c>
      <c r="H4">
        <v>10</v>
      </c>
      <c r="I4">
        <f t="shared" ref="I4:I36" si="3">(H4^$C$16-$C$2^$C$16+1)</f>
        <v>1.0054664400433257</v>
      </c>
      <c r="J4">
        <f t="shared" ref="J4:J36" si="4">$A$16*LN(I4)</f>
        <v>9.8642233540720096E-3</v>
      </c>
      <c r="K4">
        <f t="shared" ref="K4:K36" si="5">-$A$22*(H4^$B$22-$H$3^$B$22)</f>
        <v>0</v>
      </c>
      <c r="L4">
        <f t="shared" ref="L4:L36" si="6">$D$22*(1-EXP(K4))</f>
        <v>0</v>
      </c>
      <c r="N4">
        <f>N3+0.5</f>
        <v>14</v>
      </c>
      <c r="O4">
        <f t="shared" si="1"/>
        <v>1.0025642662778405</v>
      </c>
      <c r="P4">
        <f t="shared" si="2"/>
        <v>5.6530248612973698E-3</v>
      </c>
    </row>
    <row r="5" spans="1:16">
      <c r="A5">
        <v>0.3</v>
      </c>
      <c r="C5">
        <v>31.895199999999999</v>
      </c>
      <c r="D5">
        <f t="shared" si="0"/>
        <v>0</v>
      </c>
      <c r="E5">
        <f>$D$22*(1-EXP(D5))</f>
        <v>0</v>
      </c>
      <c r="F5">
        <v>45.883299999999998</v>
      </c>
      <c r="H5">
        <f t="shared" ref="H5:H35" si="7">H4+0.5</f>
        <v>10.5</v>
      </c>
      <c r="I5">
        <f t="shared" si="3"/>
        <v>1.0120307924074172</v>
      </c>
      <c r="J5">
        <f t="shared" si="4"/>
        <v>2.1639011492605009E-2</v>
      </c>
      <c r="K5">
        <f t="shared" si="5"/>
        <v>0</v>
      </c>
      <c r="L5">
        <f t="shared" si="6"/>
        <v>0</v>
      </c>
      <c r="N5">
        <f t="shared" ref="N5:N6" si="8">N4+0.5</f>
        <v>14.5</v>
      </c>
      <c r="O5">
        <f t="shared" si="1"/>
        <v>1.0063461294964506</v>
      </c>
      <c r="P5">
        <f t="shared" si="2"/>
        <v>1.3963957524217988E-2</v>
      </c>
    </row>
    <row r="6" spans="1:16">
      <c r="H6">
        <f>C3</f>
        <v>14.628299999999999</v>
      </c>
      <c r="I6">
        <f t="shared" si="3"/>
        <v>1.0575474979657766</v>
      </c>
      <c r="J6">
        <f t="shared" si="4"/>
        <v>0.10124241377013965</v>
      </c>
      <c r="K6">
        <f t="shared" si="5"/>
        <v>0</v>
      </c>
      <c r="L6">
        <f t="shared" si="6"/>
        <v>0</v>
      </c>
      <c r="N6">
        <f t="shared" si="8"/>
        <v>15</v>
      </c>
      <c r="O6">
        <f t="shared" si="1"/>
        <v>1.0100105994715696</v>
      </c>
      <c r="P6">
        <f t="shared" si="2"/>
        <v>2.1987169678795323E-2</v>
      </c>
    </row>
    <row r="7" spans="1:16">
      <c r="H7">
        <v>11</v>
      </c>
      <c r="I7">
        <f t="shared" si="3"/>
        <v>1.0183212001949951</v>
      </c>
      <c r="J7">
        <f t="shared" si="4"/>
        <v>3.2850970089781953E-2</v>
      </c>
      <c r="K7">
        <f t="shared" si="5"/>
        <v>0</v>
      </c>
      <c r="L7">
        <f t="shared" si="6"/>
        <v>0</v>
      </c>
      <c r="N7">
        <f>N6+0.5</f>
        <v>15.5</v>
      </c>
      <c r="O7">
        <f t="shared" si="1"/>
        <v>1.0135650564091105</v>
      </c>
      <c r="P7">
        <f t="shared" si="2"/>
        <v>2.9741749255094502E-2</v>
      </c>
    </row>
    <row r="8" spans="1:16">
      <c r="H8">
        <f t="shared" si="7"/>
        <v>11.5</v>
      </c>
      <c r="I8">
        <f t="shared" si="3"/>
        <v>1.0243607988466179</v>
      </c>
      <c r="J8">
        <f t="shared" si="4"/>
        <v>4.3550906946728446E-2</v>
      </c>
      <c r="K8">
        <f t="shared" si="5"/>
        <v>0</v>
      </c>
      <c r="L8">
        <f t="shared" si="6"/>
        <v>0</v>
      </c>
      <c r="N8">
        <f>F3</f>
        <v>20.931799999999999</v>
      </c>
      <c r="O8">
        <f t="shared" si="1"/>
        <v>1.0466018020893262</v>
      </c>
      <c r="P8">
        <f t="shared" si="2"/>
        <v>0.10054221158869267</v>
      </c>
    </row>
    <row r="9" spans="1:16">
      <c r="H9">
        <f t="shared" si="7"/>
        <v>12</v>
      </c>
      <c r="I9">
        <f t="shared" si="3"/>
        <v>1.0301698656200213</v>
      </c>
      <c r="J9">
        <f t="shared" si="4"/>
        <v>5.3783071828803902E-2</v>
      </c>
      <c r="K9">
        <f t="shared" si="5"/>
        <v>0</v>
      </c>
      <c r="L9">
        <f t="shared" si="6"/>
        <v>0</v>
      </c>
      <c r="N9">
        <v>16</v>
      </c>
      <c r="O9">
        <f t="shared" si="1"/>
        <v>1.0170161965533238</v>
      </c>
      <c r="P9">
        <f t="shared" si="2"/>
        <v>3.7244951291596828E-2</v>
      </c>
    </row>
    <row r="10" spans="1:16">
      <c r="H10">
        <f t="shared" si="7"/>
        <v>12.5</v>
      </c>
      <c r="I10">
        <f t="shared" si="3"/>
        <v>1.0357662753008798</v>
      </c>
      <c r="J10">
        <f t="shared" si="4"/>
        <v>6.3586236544605684E-2</v>
      </c>
      <c r="K10">
        <f t="shared" si="5"/>
        <v>0</v>
      </c>
      <c r="L10">
        <f t="shared" si="6"/>
        <v>0</v>
      </c>
      <c r="N10">
        <f>N9+0.5</f>
        <v>16.5</v>
      </c>
      <c r="O10">
        <f t="shared" si="1"/>
        <v>1.0203701147069637</v>
      </c>
      <c r="P10">
        <f t="shared" si="2"/>
        <v>4.4512424977807566E-2</v>
      </c>
    </row>
    <row r="11" spans="1:16">
      <c r="A11" t="s">
        <v>2</v>
      </c>
      <c r="B11" t="s">
        <v>5</v>
      </c>
      <c r="C11" t="s">
        <v>3</v>
      </c>
      <c r="H11">
        <f t="shared" si="7"/>
        <v>13</v>
      </c>
      <c r="I11">
        <f t="shared" si="3"/>
        <v>1.0411658681776177</v>
      </c>
      <c r="J11">
        <f t="shared" si="4"/>
        <v>7.2994561691697837E-2</v>
      </c>
      <c r="K11">
        <f t="shared" si="5"/>
        <v>0</v>
      </c>
      <c r="L11">
        <f t="shared" si="6"/>
        <v>0</v>
      </c>
      <c r="N11">
        <f t="shared" ref="N11:N20" si="9">N10+0.5</f>
        <v>17</v>
      </c>
      <c r="O11">
        <f t="shared" si="1"/>
        <v>1.023632374624577</v>
      </c>
      <c r="P11">
        <f t="shared" si="2"/>
        <v>5.1558406628230552E-2</v>
      </c>
    </row>
    <row r="12" spans="1:16">
      <c r="A12">
        <v>0.2</v>
      </c>
      <c r="B12">
        <v>0.5</v>
      </c>
      <c r="C12">
        <f>-$A$12*$H$3^$B$12</f>
        <v>-0.61967733539318681</v>
      </c>
      <c r="H12">
        <f t="shared" si="7"/>
        <v>13.5</v>
      </c>
      <c r="I12">
        <f t="shared" si="3"/>
        <v>1.0463827498553577</v>
      </c>
      <c r="J12">
        <f t="shared" si="4"/>
        <v>8.2038298678803079E-2</v>
      </c>
      <c r="K12">
        <f t="shared" si="5"/>
        <v>0</v>
      </c>
      <c r="L12">
        <f t="shared" si="6"/>
        <v>0</v>
      </c>
      <c r="N12">
        <f t="shared" si="9"/>
        <v>17.5</v>
      </c>
      <c r="O12">
        <f t="shared" si="1"/>
        <v>1.0268080693615689</v>
      </c>
      <c r="P12">
        <f t="shared" si="2"/>
        <v>5.8395884540120638E-2</v>
      </c>
    </row>
    <row r="13" spans="1:16">
      <c r="H13">
        <f t="shared" si="7"/>
        <v>14</v>
      </c>
      <c r="I13">
        <f t="shared" si="3"/>
        <v>1.0514295375614118</v>
      </c>
      <c r="J13">
        <f t="shared" si="4"/>
        <v>9.0744363190449762E-2</v>
      </c>
      <c r="K13">
        <f t="shared" si="5"/>
        <v>0</v>
      </c>
      <c r="L13">
        <f t="shared" si="6"/>
        <v>0</v>
      </c>
      <c r="N13">
        <f t="shared" si="9"/>
        <v>18</v>
      </c>
      <c r="O13">
        <f t="shared" si="1"/>
        <v>1.0299018732553202</v>
      </c>
      <c r="P13">
        <f t="shared" si="2"/>
        <v>6.5036740508877464E-2</v>
      </c>
    </row>
    <row r="14" spans="1:16">
      <c r="H14">
        <f t="shared" si="7"/>
        <v>14.5</v>
      </c>
      <c r="I14">
        <f t="shared" si="3"/>
        <v>1.0563175640397959</v>
      </c>
      <c r="J14">
        <f t="shared" si="4"/>
        <v>9.9136807327361534E-2</v>
      </c>
      <c r="K14">
        <f t="shared" si="5"/>
        <v>0</v>
      </c>
      <c r="L14">
        <f t="shared" si="6"/>
        <v>0</v>
      </c>
      <c r="N14">
        <f t="shared" si="9"/>
        <v>18.5</v>
      </c>
      <c r="O14">
        <f t="shared" si="1"/>
        <v>1.0329180868965344</v>
      </c>
      <c r="P14">
        <f t="shared" si="2"/>
        <v>7.1491871855695444E-2</v>
      </c>
    </row>
    <row r="15" spans="1:16">
      <c r="A15" s="1" t="s">
        <v>0</v>
      </c>
      <c r="B15" s="1" t="s">
        <v>1</v>
      </c>
      <c r="C15" s="1" t="s">
        <v>12</v>
      </c>
      <c r="E15" s="2" t="s">
        <v>4</v>
      </c>
      <c r="H15">
        <f t="shared" si="7"/>
        <v>15</v>
      </c>
      <c r="I15">
        <f t="shared" si="3"/>
        <v>1.0610570475314445</v>
      </c>
      <c r="J15">
        <f t="shared" si="4"/>
        <v>0.10723721115794632</v>
      </c>
      <c r="K15">
        <f t="shared" si="5"/>
        <v>0</v>
      </c>
      <c r="L15">
        <f t="shared" si="6"/>
        <v>0</v>
      </c>
      <c r="N15">
        <f t="shared" si="9"/>
        <v>19</v>
      </c>
      <c r="O15">
        <f t="shared" si="1"/>
        <v>1.0358606761981384</v>
      </c>
      <c r="P15">
        <f t="shared" si="2"/>
        <v>7.7771297099637524E-2</v>
      </c>
    </row>
    <row r="16" spans="1:16">
      <c r="A16" s="1">
        <v>1.8094335384307887</v>
      </c>
      <c r="B16" s="1">
        <v>1</v>
      </c>
      <c r="C16" s="1">
        <v>0.10530294852953787</v>
      </c>
      <c r="E16" s="2">
        <f>10000*((J3-A2)^2+(J6-A3)^2+(J18-A4)^2+(J36-A5)^2)</f>
        <v>4.7590815188597624</v>
      </c>
      <c r="H16">
        <f t="shared" si="7"/>
        <v>15.5</v>
      </c>
      <c r="I16">
        <f t="shared" si="3"/>
        <v>1.0656572344110384</v>
      </c>
      <c r="J16">
        <f t="shared" si="4"/>
        <v>0.11506500963124086</v>
      </c>
      <c r="K16">
        <f t="shared" si="5"/>
        <v>0</v>
      </c>
      <c r="L16">
        <f t="shared" si="6"/>
        <v>0</v>
      </c>
      <c r="N16">
        <f>N15+0.5</f>
        <v>19.5</v>
      </c>
      <c r="O16">
        <f t="shared" si="1"/>
        <v>1.0387333064698754</v>
      </c>
      <c r="P16">
        <f t="shared" si="2"/>
        <v>8.3884247834540376E-2</v>
      </c>
    </row>
    <row r="17" spans="1:16">
      <c r="H17">
        <f t="shared" si="7"/>
        <v>16</v>
      </c>
      <c r="I17">
        <f t="shared" si="3"/>
        <v>1.0701265196095198</v>
      </c>
      <c r="J17">
        <f t="shared" si="4"/>
        <v>0.12263776723793211</v>
      </c>
      <c r="K17">
        <f t="shared" si="5"/>
        <v>0</v>
      </c>
      <c r="L17">
        <f t="shared" si="6"/>
        <v>0</v>
      </c>
      <c r="N17">
        <f t="shared" si="9"/>
        <v>20</v>
      </c>
      <c r="O17">
        <f t="shared" si="1"/>
        <v>1.0415393722475093</v>
      </c>
      <c r="P17">
        <f t="shared" si="2"/>
        <v>8.9839248915608128E-2</v>
      </c>
    </row>
    <row r="18" spans="1:16">
      <c r="A18" s="1"/>
      <c r="B18" s="1"/>
      <c r="E18" s="2"/>
      <c r="H18">
        <f>C4</f>
        <v>23.757000000000001</v>
      </c>
      <c r="I18">
        <f t="shared" si="3"/>
        <v>1.1270409264909267</v>
      </c>
      <c r="J18">
        <f t="shared" si="4"/>
        <v>0.21640019730294718</v>
      </c>
      <c r="K18">
        <f t="shared" si="5"/>
        <v>0</v>
      </c>
      <c r="L18">
        <f t="shared" si="6"/>
        <v>0</v>
      </c>
      <c r="N18">
        <f t="shared" si="9"/>
        <v>20.5</v>
      </c>
      <c r="O18">
        <f t="shared" si="1"/>
        <v>1.0442820234975059</v>
      </c>
      <c r="P18">
        <f t="shared" si="2"/>
        <v>9.5644188695308344E-2</v>
      </c>
    </row>
    <row r="19" spans="1:16">
      <c r="A19" s="1"/>
      <c r="B19" s="1"/>
      <c r="E19" s="2"/>
      <c r="H19">
        <v>16.5</v>
      </c>
      <c r="I19">
        <f t="shared" si="3"/>
        <v>1.0744725488606499</v>
      </c>
      <c r="J19">
        <f t="shared" si="4"/>
        <v>0.12997141012388203</v>
      </c>
      <c r="K19">
        <f t="shared" si="5"/>
        <v>0</v>
      </c>
      <c r="L19">
        <f t="shared" si="6"/>
        <v>0</v>
      </c>
      <c r="N19">
        <f t="shared" si="9"/>
        <v>21</v>
      </c>
      <c r="O19">
        <f t="shared" si="1"/>
        <v>1.0469641887144616</v>
      </c>
      <c r="P19">
        <f t="shared" si="2"/>
        <v>0.10130638075359878</v>
      </c>
    </row>
    <row r="20" spans="1:16">
      <c r="H20">
        <f t="shared" si="7"/>
        <v>17</v>
      </c>
      <c r="I20">
        <f t="shared" si="3"/>
        <v>1.0787023059769096</v>
      </c>
      <c r="J20">
        <f t="shared" si="4"/>
        <v>0.13708042332200066</v>
      </c>
      <c r="K20">
        <f t="shared" si="5"/>
        <v>0</v>
      </c>
      <c r="L20">
        <f t="shared" si="6"/>
        <v>0</v>
      </c>
      <c r="N20">
        <f t="shared" si="9"/>
        <v>21.5</v>
      </c>
      <c r="O20">
        <f t="shared" si="1"/>
        <v>1.0495885953442783</v>
      </c>
      <c r="P20">
        <f t="shared" si="2"/>
        <v>0.10683261832858895</v>
      </c>
    </row>
    <row r="21" spans="1:16">
      <c r="A21" s="4"/>
      <c r="B21" s="4"/>
      <c r="C21" s="4"/>
      <c r="D21" s="6"/>
      <c r="E21" s="5"/>
      <c r="H21">
        <f>H20+0.5</f>
        <v>17.5</v>
      </c>
      <c r="I21">
        <f t="shared" si="3"/>
        <v>1.0828221877180533</v>
      </c>
      <c r="J21">
        <f t="shared" si="4"/>
        <v>0.14397801920472611</v>
      </c>
      <c r="K21">
        <f t="shared" si="5"/>
        <v>0</v>
      </c>
      <c r="L21">
        <f>$D$22*(1-EXP(K21))</f>
        <v>0</v>
      </c>
      <c r="N21">
        <f>N20+0.5</f>
        <v>22</v>
      </c>
      <c r="O21">
        <f t="shared" si="1"/>
        <v>1.0521577878971577</v>
      </c>
      <c r="P21">
        <f t="shared" si="2"/>
        <v>0.1122292224588871</v>
      </c>
    </row>
    <row r="22" spans="1:16">
      <c r="A22" s="4"/>
      <c r="B22" s="4"/>
      <c r="C22" s="4"/>
      <c r="D22" s="6"/>
      <c r="E22" s="5"/>
      <c r="H22">
        <f>H21+0.5</f>
        <v>18</v>
      </c>
      <c r="I22">
        <f t="shared" si="3"/>
        <v>1.0868380683167329</v>
      </c>
      <c r="J22">
        <f t="shared" si="4"/>
        <v>0.15067628204981554</v>
      </c>
      <c r="K22">
        <f t="shared" si="5"/>
        <v>0</v>
      </c>
      <c r="L22">
        <f t="shared" si="6"/>
        <v>0</v>
      </c>
      <c r="N22">
        <f>N21+0.5</f>
        <v>22.5</v>
      </c>
      <c r="O22">
        <f t="shared" si="1"/>
        <v>1.0546741440578491</v>
      </c>
      <c r="P22">
        <f t="shared" si="2"/>
        <v>0.11750208468920523</v>
      </c>
    </row>
    <row r="23" spans="1:16">
      <c r="H23">
        <f>H22+0.5</f>
        <v>18.5</v>
      </c>
      <c r="I23">
        <f t="shared" si="3"/>
        <v>1.0907553553348477</v>
      </c>
      <c r="J23">
        <f t="shared" si="4"/>
        <v>0.15718629266895451</v>
      </c>
      <c r="K23">
        <f t="shared" si="5"/>
        <v>0</v>
      </c>
      <c r="L23">
        <f t="shared" si="6"/>
        <v>0</v>
      </c>
      <c r="N23">
        <f>N22+0.5</f>
        <v>23</v>
      </c>
      <c r="O23">
        <f t="shared" si="1"/>
        <v>1.0571398890538009</v>
      </c>
      <c r="P23">
        <f t="shared" si="2"/>
        <v>0.12265670505927677</v>
      </c>
    </row>
    <row r="24" spans="1:16">
      <c r="A24" s="1" t="s">
        <v>0</v>
      </c>
      <c r="B24" s="1" t="s">
        <v>1</v>
      </c>
      <c r="C24" s="1" t="s">
        <v>12</v>
      </c>
      <c r="E24" s="2" t="s">
        <v>4</v>
      </c>
      <c r="H24">
        <f t="shared" si="7"/>
        <v>19</v>
      </c>
      <c r="I24">
        <f t="shared" si="3"/>
        <v>1.0945790382159433</v>
      </c>
      <c r="J24">
        <f t="shared" si="4"/>
        <v>0.16351823630763923</v>
      </c>
      <c r="K24">
        <f t="shared" si="5"/>
        <v>0</v>
      </c>
      <c r="L24">
        <f t="shared" si="6"/>
        <v>0</v>
      </c>
      <c r="N24">
        <f>N23+0.5</f>
        <v>23.5</v>
      </c>
      <c r="O24">
        <f t="shared" si="1"/>
        <v>1.0595571085030611</v>
      </c>
      <c r="P24">
        <f t="shared" si="2"/>
        <v>0.12769822598732553</v>
      </c>
    </row>
    <row r="25" spans="1:16">
      <c r="A25" s="1">
        <v>2.207364245703539</v>
      </c>
      <c r="B25" s="1">
        <v>1</v>
      </c>
      <c r="C25" s="1">
        <v>8.5804357413697338E-2</v>
      </c>
      <c r="E25" s="2">
        <f>10000*((P2-A2)^2+(P8-A3)^2+(P26-A4)^2+(P54-A5)^2)</f>
        <v>6.642329993387845</v>
      </c>
      <c r="H25">
        <f t="shared" si="7"/>
        <v>19.5</v>
      </c>
      <c r="I25">
        <f t="shared" si="3"/>
        <v>1.0983137306540207</v>
      </c>
      <c r="J25">
        <f t="shared" si="4"/>
        <v>0.16968149643846037</v>
      </c>
      <c r="K25">
        <f t="shared" si="5"/>
        <v>0</v>
      </c>
      <c r="L25">
        <f t="shared" si="6"/>
        <v>0</v>
      </c>
      <c r="N25">
        <f>N24+0.5</f>
        <v>24</v>
      </c>
      <c r="O25">
        <f t="shared" si="1"/>
        <v>1.0619277599314414</v>
      </c>
      <c r="P25">
        <f t="shared" si="2"/>
        <v>0.13263146256891536</v>
      </c>
    </row>
    <row r="26" spans="1:16">
      <c r="H26">
        <f t="shared" si="7"/>
        <v>20</v>
      </c>
      <c r="I26">
        <f t="shared" si="3"/>
        <v>1.1019637077031896</v>
      </c>
      <c r="J26">
        <f t="shared" si="4"/>
        <v>0.17568473660286096</v>
      </c>
      <c r="K26">
        <f t="shared" si="5"/>
        <v>0</v>
      </c>
      <c r="L26">
        <f t="shared" si="6"/>
        <v>0</v>
      </c>
      <c r="N26">
        <f>F4</f>
        <v>34.862499999999997</v>
      </c>
      <c r="O26">
        <f t="shared" si="1"/>
        <v>1.1046877796034171</v>
      </c>
      <c r="P26">
        <f t="shared" si="2"/>
        <v>0.21977123832795997</v>
      </c>
    </row>
    <row r="27" spans="1:16">
      <c r="H27">
        <f t="shared" si="7"/>
        <v>20.5</v>
      </c>
      <c r="I27">
        <f t="shared" si="3"/>
        <v>1.1055329383949393</v>
      </c>
      <c r="J27">
        <f t="shared" si="4"/>
        <v>0.18153597208206901</v>
      </c>
      <c r="K27">
        <f t="shared" si="5"/>
        <v>0</v>
      </c>
      <c r="L27">
        <f t="shared" si="6"/>
        <v>0</v>
      </c>
      <c r="N27">
        <v>24.5</v>
      </c>
      <c r="O27">
        <f t="shared" si="1"/>
        <v>1.0642536831214062</v>
      </c>
      <c r="P27">
        <f t="shared" si="2"/>
        <v>0.13746092973654303</v>
      </c>
    </row>
    <row r="28" spans="1:16">
      <c r="H28">
        <f t="shared" si="7"/>
        <v>21</v>
      </c>
      <c r="I28">
        <f t="shared" si="3"/>
        <v>1.1090251145022005</v>
      </c>
      <c r="J28">
        <f t="shared" si="4"/>
        <v>0.18724263287605147</v>
      </c>
      <c r="K28">
        <f t="shared" si="5"/>
        <v>0</v>
      </c>
      <c r="L28">
        <f t="shared" si="6"/>
        <v>0</v>
      </c>
      <c r="N28">
        <f t="shared" ref="N28:N53" si="10">N27+0.5</f>
        <v>25</v>
      </c>
      <c r="O28">
        <f t="shared" si="1"/>
        <v>1.0665366094324291</v>
      </c>
      <c r="P28">
        <f t="shared" si="2"/>
        <v>0.14219086666212091</v>
      </c>
    </row>
    <row r="29" spans="1:16">
      <c r="H29">
        <f t="shared" si="7"/>
        <v>21.5</v>
      </c>
      <c r="I29">
        <f t="shared" si="3"/>
        <v>1.1124436759854972</v>
      </c>
      <c r="J29">
        <f t="shared" si="4"/>
        <v>0.192811619224528</v>
      </c>
      <c r="K29">
        <f t="shared" si="5"/>
        <v>0</v>
      </c>
      <c r="L29">
        <f t="shared" si="6"/>
        <v>0</v>
      </c>
      <c r="N29">
        <f t="shared" si="10"/>
        <v>25.5</v>
      </c>
      <c r="O29">
        <f t="shared" si="1"/>
        <v>1.0687781702134067</v>
      </c>
      <c r="P29">
        <f t="shared" si="2"/>
        <v>0.14682525873133004</v>
      </c>
    </row>
    <row r="30" spans="1:16">
      <c r="H30">
        <f t="shared" si="7"/>
        <v>22</v>
      </c>
      <c r="I30">
        <f t="shared" si="3"/>
        <v>1.1157918335715078</v>
      </c>
      <c r="J30">
        <f t="shared" si="4"/>
        <v>0.19824935070452404</v>
      </c>
      <c r="K30">
        <f t="shared" si="5"/>
        <v>0</v>
      </c>
      <c r="L30">
        <f t="shared" si="6"/>
        <v>0</v>
      </c>
      <c r="N30">
        <f t="shared" si="10"/>
        <v>26</v>
      </c>
      <c r="O30">
        <f t="shared" si="1"/>
        <v>1.0709799044115098</v>
      </c>
      <c r="P30">
        <f t="shared" si="2"/>
        <v>0.15136785737393743</v>
      </c>
    </row>
    <row r="31" spans="1:16">
      <c r="H31">
        <f t="shared" si="7"/>
        <v>22.5</v>
      </c>
      <c r="I31">
        <f t="shared" si="3"/>
        <v>1.1190725888444688</v>
      </c>
      <c r="J31">
        <f t="shared" si="4"/>
        <v>0.20356180977539373</v>
      </c>
      <c r="K31">
        <f t="shared" si="5"/>
        <v>0</v>
      </c>
      <c r="L31">
        <f t="shared" si="6"/>
        <v>0</v>
      </c>
      <c r="N31">
        <f t="shared" si="10"/>
        <v>26.5</v>
      </c>
      <c r="O31">
        <f t="shared" si="1"/>
        <v>1.0731432654680881</v>
      </c>
      <c r="P31">
        <f t="shared" si="2"/>
        <v>0.15582219799614619</v>
      </c>
    </row>
    <row r="32" spans="1:16">
      <c r="H32">
        <f t="shared" si="7"/>
        <v>23</v>
      </c>
      <c r="I32">
        <f t="shared" si="3"/>
        <v>1.1222887521731291</v>
      </c>
      <c r="J32">
        <f t="shared" si="4"/>
        <v>0.20875458050761969</v>
      </c>
      <c r="K32">
        <f t="shared" si="5"/>
        <v>0</v>
      </c>
      <c r="L32">
        <f t="shared" si="6"/>
        <v>0</v>
      </c>
      <c r="N32">
        <f t="shared" si="10"/>
        <v>27</v>
      </c>
      <c r="O32">
        <f t="shared" si="1"/>
        <v>1.0752696275805262</v>
      </c>
      <c r="P32">
        <f t="shared" si="2"/>
        <v>0.16019161622874251</v>
      </c>
    </row>
    <row r="33" spans="8:16">
      <c r="H33">
        <f t="shared" si="7"/>
        <v>23.5</v>
      </c>
      <c r="I33">
        <f t="shared" si="3"/>
        <v>1.1254429587480261</v>
      </c>
      <c r="J33">
        <f t="shared" si="4"/>
        <v>0.21383288312027943</v>
      </c>
      <c r="K33">
        <f t="shared" si="5"/>
        <v>0</v>
      </c>
      <c r="L33">
        <f t="shared" si="6"/>
        <v>0</v>
      </c>
      <c r="N33">
        <f t="shared" si="10"/>
        <v>27.5</v>
      </c>
      <c r="O33">
        <f t="shared" si="1"/>
        <v>1.0773602913989233</v>
      </c>
      <c r="P33">
        <f t="shared" si="2"/>
        <v>0.16447926267723353</v>
      </c>
    </row>
    <row r="34" spans="8:16">
      <c r="H34">
        <f t="shared" si="7"/>
        <v>24</v>
      </c>
      <c r="I34">
        <f t="shared" si="3"/>
        <v>1.1285376829639269</v>
      </c>
      <c r="J34">
        <f t="shared" si="4"/>
        <v>0.21880160485955144</v>
      </c>
      <c r="K34">
        <f t="shared" si="5"/>
        <v>0</v>
      </c>
      <c r="L34">
        <f t="shared" si="6"/>
        <v>0</v>
      </c>
      <c r="N34">
        <f t="shared" si="10"/>
        <v>28</v>
      </c>
      <c r="O34">
        <f t="shared" si="1"/>
        <v>1.0794164892178837</v>
      </c>
      <c r="P34">
        <f t="shared" si="2"/>
        <v>0.16868811633660774</v>
      </c>
    </row>
    <row r="35" spans="8:16">
      <c r="H35">
        <f t="shared" si="7"/>
        <v>24.5</v>
      </c>
      <c r="I35">
        <f t="shared" si="3"/>
        <v>1.1315752513488393</v>
      </c>
      <c r="J35">
        <f t="shared" si="4"/>
        <v>0.22366532767341735</v>
      </c>
      <c r="K35">
        <f t="shared" si="5"/>
        <v>0</v>
      </c>
      <c r="L35">
        <f t="shared" si="6"/>
        <v>0</v>
      </c>
      <c r="N35">
        <f t="shared" si="10"/>
        <v>28.5</v>
      </c>
      <c r="O35">
        <f t="shared" si="1"/>
        <v>1.0814393897163199</v>
      </c>
      <c r="P35">
        <f t="shared" si="2"/>
        <v>0.17282099681312421</v>
      </c>
    </row>
    <row r="36" spans="8:16">
      <c r="H36">
        <f>C5</f>
        <v>31.895199999999999</v>
      </c>
      <c r="I36">
        <f t="shared" si="3"/>
        <v>1.1710223734552196</v>
      </c>
      <c r="J36">
        <f t="shared" si="4"/>
        <v>0.28566828383151033</v>
      </c>
      <c r="K36">
        <f t="shared" si="5"/>
        <v>0</v>
      </c>
      <c r="L36">
        <f t="shared" si="6"/>
        <v>0</v>
      </c>
      <c r="N36">
        <f t="shared" si="10"/>
        <v>29</v>
      </c>
      <c r="O36">
        <f t="shared" si="1"/>
        <v>1.0834301022917985</v>
      </c>
      <c r="P36">
        <f t="shared" si="2"/>
        <v>0.17688057547812955</v>
      </c>
    </row>
    <row r="37" spans="8:16">
      <c r="N37">
        <f t="shared" si="10"/>
        <v>29.5</v>
      </c>
      <c r="O37">
        <f t="shared" si="1"/>
        <v>1.0853896810304617</v>
      </c>
      <c r="P37">
        <f t="shared" si="2"/>
        <v>0.18086938566390554</v>
      </c>
    </row>
    <row r="38" spans="8:16">
      <c r="N38">
        <f t="shared" si="10"/>
        <v>30</v>
      </c>
      <c r="O38">
        <f t="shared" si="1"/>
        <v>1.0873191283487775</v>
      </c>
      <c r="P38">
        <f t="shared" si="2"/>
        <v>0.18478983199854254</v>
      </c>
    </row>
    <row r="39" spans="8:16">
      <c r="N39">
        <f t="shared" si="10"/>
        <v>30.5</v>
      </c>
      <c r="O39">
        <f t="shared" si="1"/>
        <v>1.0892193983392293</v>
      </c>
      <c r="P39">
        <f t="shared" si="2"/>
        <v>0.18864419896558729</v>
      </c>
    </row>
    <row r="40" spans="8:16">
      <c r="N40">
        <f t="shared" si="10"/>
        <v>31</v>
      </c>
      <c r="O40">
        <f t="shared" si="1"/>
        <v>1.0910913998484391</v>
      </c>
      <c r="P40">
        <f t="shared" si="2"/>
        <v>0.19243465876440286</v>
      </c>
    </row>
    <row r="41" spans="8:16">
      <c r="N41">
        <f t="shared" si="10"/>
        <v>31.5</v>
      </c>
      <c r="O41">
        <f t="shared" si="1"/>
        <v>1.0929359993130661</v>
      </c>
      <c r="P41">
        <f t="shared" si="2"/>
        <v>0.1961632785386562</v>
      </c>
    </row>
    <row r="42" spans="8:16">
      <c r="N42">
        <f t="shared" si="10"/>
        <v>32</v>
      </c>
      <c r="O42">
        <f t="shared" si="1"/>
        <v>1.0947540233760602</v>
      </c>
      <c r="P42">
        <f t="shared" si="2"/>
        <v>0.199832027032882</v>
      </c>
    </row>
    <row r="43" spans="8:16">
      <c r="N43">
        <f t="shared" si="10"/>
        <v>32.5</v>
      </c>
      <c r="O43">
        <f t="shared" si="1"/>
        <v>1.0965462613034251</v>
      </c>
      <c r="P43">
        <f t="shared" si="2"/>
        <v>0.20344278073054331</v>
      </c>
    </row>
    <row r="44" spans="8:16">
      <c r="N44">
        <f t="shared" si="10"/>
        <v>33</v>
      </c>
      <c r="O44">
        <f t="shared" si="1"/>
        <v>1.0983134672195201</v>
      </c>
      <c r="P44">
        <f t="shared" si="2"/>
        <v>0.20699732952128261</v>
      </c>
    </row>
    <row r="45" spans="8:16">
      <c r="N45">
        <f t="shared" si="10"/>
        <v>33.5</v>
      </c>
      <c r="O45">
        <f t="shared" si="1"/>
        <v>1.1000563621770494</v>
      </c>
      <c r="P45">
        <f t="shared" si="2"/>
        <v>0.21049738194001411</v>
      </c>
    </row>
    <row r="46" spans="8:16">
      <c r="N46">
        <f t="shared" si="10"/>
        <v>34</v>
      </c>
      <c r="O46">
        <f t="shared" si="1"/>
        <v>1.1017756360762383</v>
      </c>
      <c r="P46">
        <f t="shared" si="2"/>
        <v>0.21394457001607547</v>
      </c>
    </row>
    <row r="47" spans="8:16">
      <c r="N47">
        <f t="shared" si="10"/>
        <v>34.5</v>
      </c>
      <c r="O47">
        <f t="shared" si="1"/>
        <v>1.1034719494462226</v>
      </c>
      <c r="P47">
        <f t="shared" si="2"/>
        <v>0.21734045376672953</v>
      </c>
    </row>
    <row r="48" spans="8:16">
      <c r="N48">
        <f t="shared" si="10"/>
        <v>35</v>
      </c>
      <c r="O48">
        <f t="shared" si="1"/>
        <v>1.1051459351003887</v>
      </c>
      <c r="P48">
        <f t="shared" si="2"/>
        <v>0.22068652536584762</v>
      </c>
    </row>
    <row r="49" spans="14:16">
      <c r="N49">
        <f t="shared" si="10"/>
        <v>35.5</v>
      </c>
      <c r="O49">
        <f t="shared" si="1"/>
        <v>1.1067981996762448</v>
      </c>
      <c r="P49">
        <f t="shared" si="2"/>
        <v>0.22398421301553073</v>
      </c>
    </row>
    <row r="50" spans="14:16">
      <c r="N50">
        <f t="shared" si="10"/>
        <v>36</v>
      </c>
      <c r="O50">
        <f t="shared" si="1"/>
        <v>1.108429325069382</v>
      </c>
      <c r="P50">
        <f t="shared" si="2"/>
        <v>0.22723488454569751</v>
      </c>
    </row>
    <row r="51" spans="14:16">
      <c r="N51">
        <f t="shared" si="10"/>
        <v>36.5</v>
      </c>
      <c r="O51">
        <f t="shared" si="1"/>
        <v>1.1100398697701703</v>
      </c>
      <c r="P51">
        <f t="shared" si="2"/>
        <v>0.23043985076424411</v>
      </c>
    </row>
    <row r="52" spans="14:16">
      <c r="N52">
        <f t="shared" si="10"/>
        <v>37</v>
      </c>
      <c r="O52">
        <f t="shared" si="1"/>
        <v>1.1116303701110233</v>
      </c>
      <c r="P52">
        <f t="shared" si="2"/>
        <v>0.23360036857821995</v>
      </c>
    </row>
    <row r="53" spans="14:16">
      <c r="N53">
        <f t="shared" si="10"/>
        <v>37.5</v>
      </c>
      <c r="O53">
        <f t="shared" si="1"/>
        <v>1.1132013414313322</v>
      </c>
      <c r="P53">
        <f t="shared" si="2"/>
        <v>0.2367176439045332</v>
      </c>
    </row>
    <row r="54" spans="14:16">
      <c r="N54">
        <f>F5</f>
        <v>45.883299999999998</v>
      </c>
      <c r="O54">
        <f t="shared" si="1"/>
        <v>1.1370337766503362</v>
      </c>
      <c r="P54">
        <f t="shared" si="2"/>
        <v>0.28347616446127355</v>
      </c>
    </row>
  </sheetData>
  <mergeCells count="2">
    <mergeCell ref="H1:L1"/>
    <mergeCell ref="O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de Bordeaux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 ASKRI</dc:creator>
  <cp:lastModifiedBy>Marielle GOGNIAT CHANLON (mgogniat)</cp:lastModifiedBy>
  <dcterms:created xsi:type="dcterms:W3CDTF">2016-10-14T12:37:45Z</dcterms:created>
  <dcterms:modified xsi:type="dcterms:W3CDTF">2017-02-17T16:13:19Z</dcterms:modified>
</cp:coreProperties>
</file>