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630" yWindow="585" windowWidth="20175" windowHeight="9645"/>
  </bookViews>
  <sheets>
    <sheet name="lion" sheetId="1" r:id="rId1"/>
    <sheet name="stn" sheetId="2" r:id="rId2"/>
  </sheets>
  <definedNames>
    <definedName name="_xlnm._FilterDatabase" localSheetId="0" hidden="1">lion!$C:$C</definedName>
    <definedName name="_xlnm.Criteria" localSheetId="0">lion!$L$8</definedName>
    <definedName name="_xlnm.Extract" localSheetId="0">lion!#REF!</definedName>
  </definedNames>
  <calcPr calcId="145621"/>
  <pivotCaches>
    <pivotCache cacheId="0" r:id="rId3"/>
    <pivotCache cacheId="1" r:id="rId4"/>
    <pivotCache cacheId="2" r:id="rId5"/>
    <pivotCache cacheId="3" r:id="rId6"/>
    <pivotCache cacheId="4" r:id="rId7"/>
    <pivotCache cacheId="5" r:id="rId8"/>
    <pivotCache cacheId="6" r:id="rId9"/>
    <pivotCache cacheId="7" r:id="rId10"/>
    <pivotCache cacheId="8" r:id="rId11"/>
    <pivotCache cacheId="9" r:id="rId12"/>
  </pivotCaches>
</workbook>
</file>

<file path=xl/calcChain.xml><?xml version="1.0" encoding="utf-8"?>
<calcChain xmlns="http://schemas.openxmlformats.org/spreadsheetml/2006/main">
  <c r="N174" i="2" l="1"/>
  <c r="S173" i="2"/>
  <c r="Q173" i="2"/>
  <c r="P173" i="2"/>
  <c r="O173" i="2"/>
  <c r="N173" i="2"/>
  <c r="Q171" i="2"/>
  <c r="P171" i="2"/>
  <c r="O171" i="2"/>
  <c r="N171" i="2"/>
  <c r="S110" i="1"/>
  <c r="S112" i="1" s="1"/>
  <c r="S113" i="1" s="1"/>
  <c r="T112" i="1"/>
  <c r="U112" i="1"/>
  <c r="V112" i="1"/>
  <c r="X112" i="1"/>
  <c r="V110" i="1"/>
  <c r="U110" i="1"/>
  <c r="T110" i="1"/>
  <c r="O168" i="2" l="1"/>
  <c r="O169" i="2" s="1"/>
  <c r="S107" i="1"/>
  <c r="S106" i="1"/>
  <c r="W107" i="1"/>
  <c r="V107" i="1"/>
  <c r="U107" i="1"/>
  <c r="T107" i="1"/>
  <c r="W106" i="1"/>
  <c r="V106" i="1"/>
  <c r="U106" i="1"/>
  <c r="T106" i="1"/>
  <c r="P169" i="2"/>
  <c r="Q169" i="2"/>
  <c r="R169" i="2"/>
  <c r="N169" i="2"/>
  <c r="R168" i="2"/>
  <c r="Q168" i="2"/>
  <c r="P168" i="2"/>
  <c r="N168" i="2"/>
  <c r="M113" i="2" l="1"/>
  <c r="M92" i="2"/>
  <c r="M70" i="2"/>
  <c r="M47" i="2"/>
  <c r="M23" i="2"/>
  <c r="L108" i="1"/>
  <c r="L88" i="1"/>
  <c r="L66" i="1"/>
  <c r="L44" i="1"/>
  <c r="L23" i="1"/>
  <c r="M111" i="2"/>
  <c r="N111" i="2" s="1"/>
  <c r="M90" i="2"/>
  <c r="N90" i="2" s="1"/>
  <c r="M68" i="2"/>
  <c r="N68" i="2" s="1"/>
  <c r="M45" i="2"/>
  <c r="M21" i="2"/>
  <c r="N21" i="2" s="1"/>
  <c r="N45" i="2" l="1"/>
  <c r="L106" i="1"/>
  <c r="M106" i="1" s="1"/>
  <c r="L86" i="1"/>
  <c r="M86" i="1" s="1"/>
  <c r="L64" i="1"/>
  <c r="M64" i="1" s="1"/>
  <c r="L42" i="1"/>
  <c r="M42" i="1" s="1"/>
  <c r="L21" i="1"/>
  <c r="M21" i="1" s="1"/>
  <c r="O16" i="2" l="1"/>
  <c r="O15" i="2"/>
  <c r="O14" i="2"/>
  <c r="O13" i="2"/>
  <c r="O12" i="2"/>
  <c r="O11" i="2"/>
  <c r="O10" i="2"/>
  <c r="O9" i="2"/>
  <c r="O8" i="2"/>
  <c r="N9" i="1"/>
  <c r="N10" i="1"/>
  <c r="N11" i="1"/>
  <c r="N12" i="1"/>
  <c r="N13" i="1"/>
  <c r="N14" i="1"/>
  <c r="N15" i="1"/>
  <c r="N16" i="1"/>
  <c r="N8" i="1"/>
</calcChain>
</file>

<file path=xl/sharedStrings.xml><?xml version="1.0" encoding="utf-8"?>
<sst xmlns="http://schemas.openxmlformats.org/spreadsheetml/2006/main" count="1306" uniqueCount="675">
  <si>
    <t>av</t>
  </si>
  <si>
    <t>up_name</t>
  </si>
  <si>
    <t>play_num</t>
  </si>
  <si>
    <t>danmu_num</t>
  </si>
  <si>
    <t>coin_num</t>
  </si>
  <si>
    <t>favorite_num</t>
  </si>
  <si>
    <t>time</t>
  </si>
  <si>
    <t>title</t>
  </si>
  <si>
    <t>catalog</t>
  </si>
  <si>
    <t>comment_num</t>
  </si>
  <si>
    <t>吃素的狮子</t>
  </si>
  <si>
    <t>2018-04-08 20:00:53</t>
  </si>
  <si>
    <t>知识王！以最强头脑赢美人青睐</t>
  </si>
  <si>
    <t xml:space="preserve">主页 游戏 手机游戏 </t>
  </si>
  <si>
    <t>2018-04-06 14:00:36</t>
  </si>
  <si>
    <t>挑起欲望？偷走小心心？超级能干的高中生！？？【梗百科40】</t>
  </si>
  <si>
    <t xml:space="preserve">主页 动画 综合 </t>
  </si>
  <si>
    <t>2018-04-01 01:00:38</t>
  </si>
  <si>
    <t>【魔性的小李】三月合集！火爆B站！每个点击都超过百万的沙雕小视频！</t>
  </si>
  <si>
    <t xml:space="preserve">主页 生活 搞笑 </t>
  </si>
  <si>
    <t>2018-03-31 12:14:59</t>
  </si>
  <si>
    <t>【网络观察室sp】 水王vs水王！这是一个原本30多分钟的视频！</t>
  </si>
  <si>
    <t>2018-03-30 12:54:08</t>
  </si>
  <si>
    <t>真香？败犬银不了？？？充斥着悲伤的3月历程！？？！！【梗百科39】</t>
  </si>
  <si>
    <t xml:space="preserve">主页 生活 日常 </t>
  </si>
  <si>
    <t>2018-03-24 06:30:10</t>
  </si>
  <si>
    <t>与女孩子一起运动的游戏</t>
  </si>
  <si>
    <t xml:space="preserve">主页 娱乐 综艺 </t>
  </si>
  <si>
    <t>2018-03-23 15:19:59</t>
  </si>
  <si>
    <t>【面筋哥】好运来</t>
  </si>
  <si>
    <t xml:space="preserve">主页 鬼畜 鬼畜调教 </t>
  </si>
  <si>
    <t>2018-03-23 14:00:59</t>
  </si>
  <si>
    <t>射是不能解决问题的？？！地上最强拆迁办神话？？？【梗百科38】</t>
  </si>
  <si>
    <t xml:space="preserve">主页 游戏 网络游戏 </t>
  </si>
  <si>
    <t>2018-03-18 20:00:46</t>
  </si>
  <si>
    <t>【诸葛/王朗】西湖的水我的腿</t>
  </si>
  <si>
    <t>2018-03-17 00:50:27</t>
  </si>
  <si>
    <t>【新节目demo】林家班搞笑大赛！第〇期！谁才是宝山喜剧之王？</t>
  </si>
  <si>
    <t>2018-03-16 17:14:49</t>
  </si>
  <si>
    <t>最令人回味的童年回忆？？？！些许深邃的经典之作！！【梗百科37】</t>
  </si>
  <si>
    <t>2018-03-09 16:01:09</t>
  </si>
  <si>
    <t>毫无性欲？？！最强最恶最装逼的骨傲天？？？【梗百科36】</t>
  </si>
  <si>
    <t>2018-03-03 12:00:11</t>
  </si>
  <si>
    <t>【狮子Vlog#06】从零创业：多了好多小伙伴！</t>
  </si>
  <si>
    <t>2018-03-02 17:21:19</t>
  </si>
  <si>
    <t>莓人性？？！惨绝人寰的3月盛宴？？！！【梗百科35】</t>
  </si>
  <si>
    <t>2018-02-16 20:00:37</t>
  </si>
  <si>
    <t>林家班故事接龙大赛（粉碎狂热篇）</t>
  </si>
  <si>
    <t>2018-02-15 12:00:28</t>
  </si>
  <si>
    <t>都2018了还不懂B站吗？？喜气洋洋玩梗过年！【梗百科33】</t>
  </si>
  <si>
    <t>2018-02-23 12:00:38</t>
  </si>
  <si>
    <t>天堂还是地狱？？！先食我律师函啦！！【梗百科34】</t>
  </si>
  <si>
    <t>2018-02-10 12:00:24</t>
  </si>
  <si>
    <t>【网络观察室11完整版！】观众自审引主创深省去心魔！狮哥出击为怀孕少女扶正义！新年快乐！</t>
  </si>
  <si>
    <t>2018-02-12 20:00:37</t>
  </si>
  <si>
    <t>【诸葛/王朗/度娘】炭烤拉拉肥了解一下</t>
  </si>
  <si>
    <t>2018-02-09 20:00:03</t>
  </si>
  <si>
    <t>偶像？声优？傻傻分不清的爱恨情仇！！？？【梗百科32】</t>
  </si>
  <si>
    <t>2018-02-04 20:00:27</t>
  </si>
  <si>
    <t>《决战！平安京》一款让人不惜抛下尊严也不愿放手的游戏</t>
  </si>
  <si>
    <t>2018-02-02 12:00:24</t>
  </si>
  <si>
    <t>死佐去边呀！一齐嚟梗百科呀扑街！！【梗百科31】</t>
  </si>
  <si>
    <t>2018-01-27 15:49:13</t>
  </si>
  <si>
    <t>【网络观察室10】不结婚！不买房！暴打美帝野心狼！</t>
  </si>
  <si>
    <t>2018-01-26 16:05:11</t>
  </si>
  <si>
    <t>怪物虐人？！男人就是要大！！！【梗百科30】</t>
  </si>
  <si>
    <t>2018-01-23 20:00:35</t>
  </si>
  <si>
    <t>游戏寻真义 浓浓喰种情</t>
  </si>
  <si>
    <t>2018-01-22 00:00:26</t>
  </si>
  <si>
    <t>【诸葛/王朗】校园恐怖传说解密</t>
  </si>
  <si>
    <t>2018-01-19 11:20:29</t>
  </si>
  <si>
    <t>他那里竟然没有毛!!??残酷无情的英雄世界!!【梗百科29】</t>
  </si>
  <si>
    <t>2018-01-18 14:55:38</t>
  </si>
  <si>
    <t>看谁能跑到终点！如此硬核的游戏就要介错！</t>
  </si>
  <si>
    <t xml:space="preserve">主页 游戏 单机游戏 </t>
  </si>
  <si>
    <t>2018-01-13 12:30:43</t>
  </si>
  <si>
    <t>【网络观察室09】慢条斯理嘻哈客！毁天灭地爱狗人！（内有Lo娘）</t>
  </si>
  <si>
    <t>2018-01-12 11:34:37</t>
  </si>
  <si>
    <t>光听声音就能上瘾？！令人嫉妒的声音！！【梗百科28】</t>
  </si>
  <si>
    <t>2018-01-11 19:02:52</t>
  </si>
  <si>
    <t>玩个游戏而已！为什么这么GAY？！</t>
  </si>
  <si>
    <t>2018-01-07 20:00:24</t>
  </si>
  <si>
    <t>moba鬼才秀技巧 ，人机狂魔领风骚</t>
  </si>
  <si>
    <t>2018-01-05 14:06:52</t>
  </si>
  <si>
    <t>输了就要被？？？打牌真特么好玩！？？【梗百科27】</t>
  </si>
  <si>
    <t>2018-01-01 12:35:56</t>
  </si>
  <si>
    <t>你站在此地不要走动，让我来给你们恭贺新年！！？？【梗百科26】</t>
  </si>
  <si>
    <t>2017-12-30 12:30:24</t>
  </si>
  <si>
    <t>【网络观察室08】大家闺秀看肉文！约炮怪人谈爱情！</t>
  </si>
  <si>
    <t>2017-12-29 13:38:26</t>
  </si>
  <si>
    <t>人类为何要互相战斗？？什么才是最强的忍术？？【梗百科25】</t>
  </si>
  <si>
    <t>2017-12-26 18:48:55</t>
  </si>
  <si>
    <t>【王者rap】我从未见过如此饶舌的英雄</t>
  </si>
  <si>
    <t>2017-12-22 13:33:43</t>
  </si>
  <si>
    <t>静香到底骚不骚??!!哆啦A梦的真实故事!!【梗百科24】</t>
  </si>
  <si>
    <t>2017-12-21 20:57:27</t>
  </si>
  <si>
    <t>两位老年UP回忆童年，雪人兄弟背后的故事到底是什么？</t>
  </si>
  <si>
    <t>2017-12-20 20:26:16</t>
  </si>
  <si>
    <t>元气封神主题曲竟然如此鬼畜</t>
  </si>
  <si>
    <t>2017-12-16 12:30:50</t>
  </si>
  <si>
    <t>【网络观察室07】卢本伟无罪！李艺彤有理！</t>
  </si>
  <si>
    <t>2017-12-15 14:20:18</t>
  </si>
  <si>
    <t>全世界都在讲大秦话？？这大秦话到底是个啥？？【梗百科21】</t>
  </si>
  <si>
    <t>2017-12-14 17:33:39</t>
  </si>
  <si>
    <t>【狮子Vlog#05】桌游还有展会？带你看下上海桌游展！</t>
  </si>
  <si>
    <t>2017-12-09 20:00:24</t>
  </si>
  <si>
    <t>苟什么苟？林家班赛车手不拿枪，一车撞飞3人！硬汉指数五颗星。</t>
  </si>
  <si>
    <t>2017-12-08 13:59:12</t>
  </si>
  <si>
    <t>六个NEET一台戏？？！最受欢迎的啃老族？？？【梗百科23】</t>
  </si>
  <si>
    <t>2017-12-07 16:38:38</t>
  </si>
  <si>
    <t>兔装男子互相翻滚，导致全身骨折。兔男大乱斗！</t>
  </si>
  <si>
    <t>2017-12-02 12:30:50</t>
  </si>
  <si>
    <t>【网络观察室06】怒怼现充偶像！大破智械危机！</t>
  </si>
  <si>
    <t>2017-12-01 11:33:57</t>
  </si>
  <si>
    <t>掘了，怎么回到梦开始的地方了？！【梗百科22】</t>
  </si>
  <si>
    <t>2017-11-29 14:37:41</t>
  </si>
  <si>
    <t>体感掘地求升？？如何硬核地玩Getting over it</t>
  </si>
  <si>
    <t>2017-11-24 20:30:08</t>
  </si>
  <si>
    <t>聪明老板一下子想出四种不同的游戏玩法，员工纷纷惊叹！</t>
  </si>
  <si>
    <t xml:space="preserve">主页 游戏 电子竞技 </t>
  </si>
  <si>
    <t>2017-11-24 13:56:49</t>
  </si>
  <si>
    <t>没了这个，人类该怎么交流??!!【梗百科20】</t>
  </si>
  <si>
    <t>2017-11-18 12:21:18</t>
  </si>
  <si>
    <t>【网络观察室05】美少女竟当场被钢铁直男惹哭！</t>
  </si>
  <si>
    <t>2017-11-17 00:21:46</t>
  </si>
  <si>
    <t>詹姆斯·卡梅隆二十六年磨一剑！好玩到爆的游戏！</t>
  </si>
  <si>
    <t>2017-11-11 17:08:52</t>
  </si>
  <si>
    <t>撕逼游戏就要有撕逼的玩法！</t>
  </si>
  <si>
    <t>2017-11-10 15:23:55</t>
  </si>
  <si>
    <t>摸黑干活是为了什么？？【梗百科19】</t>
  </si>
  <si>
    <t>2017-11-10 00:00:28</t>
  </si>
  <si>
    <t>【诸葛/王朗】我们在军营吃的美食</t>
  </si>
  <si>
    <t>2017-11-04 16:41:01</t>
  </si>
  <si>
    <t>正气凛然！对美少女的丝袜诱惑说不！【二次元观察室04】</t>
  </si>
  <si>
    <t>2017-11-03 15:21:18</t>
  </si>
  <si>
    <t>我不卖肉，不懂事，但我知道我是一个好妹妹！！【梗百科18】</t>
  </si>
  <si>
    <t>2017-10-28 11:47:07</t>
  </si>
  <si>
    <t>下班和员工玩火柴人大乱斗</t>
  </si>
  <si>
    <t>2017-10-27 14:30:14</t>
  </si>
  <si>
    <t>不来试试我的金拱门吗？？【梗百科17】</t>
  </si>
  <si>
    <t>2017-10-21 16:49:10</t>
  </si>
  <si>
    <t>怒喷观众都是智障！【二次元观察室03】</t>
  </si>
  <si>
    <t>2017-10-21 12:12:14</t>
  </si>
  <si>
    <t>轮到跌丝袜来帮你洗脑了！</t>
  </si>
  <si>
    <t>2017-10-20 14:09:33</t>
  </si>
  <si>
    <t>玩这个游戏靠的是什么？？！！【梗百科16】</t>
  </si>
  <si>
    <t xml:space="preserve">主页 游戏 桌游棋牌 </t>
  </si>
  <si>
    <t>2017-10-06 15:30:04</t>
  </si>
  <si>
    <t>来尝尝这只鸡吧！！！！！！【梗百科14】</t>
  </si>
  <si>
    <t>2017-10-01 12:51:40</t>
  </si>
  <si>
    <t>点评B站各区奇怪现象！【二次元观察室02】</t>
  </si>
  <si>
    <t>2017-10-03 12:21:51</t>
  </si>
  <si>
    <t>【桌游星期六05】再见了！桌游星期六！</t>
  </si>
  <si>
    <t>2017-09-30 15:30:45</t>
  </si>
  <si>
    <t>这个九月有点骚!?!?【梗百科13】</t>
  </si>
  <si>
    <t>2017-09-28 14:45:07</t>
  </si>
  <si>
    <t>【王司徒/诸葛亮】你咋不上天呢？</t>
  </si>
  <si>
    <t>2017-09-24 14:20:57</t>
  </si>
  <si>
    <t>【王/诸/葛】SUGAR</t>
  </si>
  <si>
    <t>2017-09-21 15:45:47</t>
  </si>
  <si>
    <t>看完感觉硬梆梆的视频！！！【梗百科12】</t>
  </si>
  <si>
    <t>2017-09-15 14:54:58</t>
  </si>
  <si>
    <t>我留这节操有何用！！？？【梗百科11】</t>
  </si>
  <si>
    <t>2017-09-16 13:25:09</t>
  </si>
  <si>
    <t>【狮子Vlog#04】从零创业：搬家、开业</t>
  </si>
  <si>
    <t>2017-09-06 17:48:03</t>
  </si>
  <si>
    <t>新日暮里？！一个充满了神秘哲学的圣地？？【梗百科10】</t>
  </si>
  <si>
    <t>2017-08-30 12:35:31</t>
  </si>
  <si>
    <t>可以看着美少女互相biu来biu去的作品？？【梗百科09】</t>
  </si>
  <si>
    <t>2017-08-26 12:40:32</t>
  </si>
  <si>
    <t>几分钟怒评上周热门视频！【二次元观察室01】</t>
  </si>
  <si>
    <t>2017-08-24 15:00:13</t>
  </si>
  <si>
    <t>【火影】女忍者不可能这么娇喘！</t>
  </si>
  <si>
    <t>2017-08-23 12:27:22</t>
  </si>
  <si>
    <t>补魔？令咒？？这到底是一个什么样的作品？【梗百科08】</t>
  </si>
  <si>
    <t>2017-08-16 12:40:44</t>
  </si>
  <si>
    <t>这可能是世界上美少女最多的游戏？【梗百科07】</t>
  </si>
  <si>
    <t>2017-08-12 12:29:17</t>
  </si>
  <si>
    <t>【狮子Vlog#03】从零创业:这个世界需要更多的编剧</t>
  </si>
  <si>
    <t>2017-08-09 13:15:17</t>
  </si>
  <si>
    <t>国产动画也有梗？【梗百科06】</t>
  </si>
  <si>
    <t>2017-08-05 12:46:47</t>
  </si>
  <si>
    <t>【桌游星期六04】只有现充才会玩的桌游？！</t>
  </si>
  <si>
    <t>2017-08-02 13:01:53</t>
  </si>
  <si>
    <t>【梗百科05】JOJO的奇妙玩梗</t>
  </si>
  <si>
    <t>2017-07-29 12:14:31</t>
  </si>
  <si>
    <t>【桌游星期六03】黑社会都会玩的桌游</t>
  </si>
  <si>
    <t>2017-07-27 10:55:44</t>
  </si>
  <si>
    <t>【狮子Vlog#02】从零创业：新邻居、新开始</t>
  </si>
  <si>
    <t>2017-07-26 13:25:16</t>
  </si>
  <si>
    <t>是什么让男生女生们彻夜难眠？？【梗百科04】</t>
  </si>
  <si>
    <t>2017-07-24 11:14:08</t>
  </si>
  <si>
    <t>鬼畜区UP的邪教年常③</t>
  </si>
  <si>
    <t>2017-07-22 13:16:01</t>
  </si>
  <si>
    <t>【桌游星期六02】在美少女身上画来画去的桌游</t>
  </si>
  <si>
    <t>2017-07-19 13:24:09</t>
  </si>
  <si>
    <t>让小学生震颤不已的动画系列！？【梗百科03】</t>
  </si>
  <si>
    <t>2017-07-18 14:46:20</t>
  </si>
  <si>
    <t>【狮子Vlog#01】从零开始的创业生活</t>
  </si>
  <si>
    <t>2017-07-15 14:35:33</t>
  </si>
  <si>
    <t>新节目！！和美少女一起满头大汗搭建筑的桌游！【桌游星期六01】</t>
  </si>
  <si>
    <t>2017-07-12 15:40:13</t>
  </si>
  <si>
    <t>什么是哲♂学？哲♂学从哪里来，又要到哪里去？【梗百科02】</t>
  </si>
  <si>
    <t>2017-07-05 17:47:26</t>
  </si>
  <si>
    <t>新节目！！娇柔可爱易推倒的…男孩子？【梗百科01】</t>
  </si>
  <si>
    <t>2017-06-06 00:00:12</t>
  </si>
  <si>
    <t>不用再防！黄沙之中的硬核手机广告！</t>
  </si>
  <si>
    <t>2017-05-28 12:00:57</t>
  </si>
  <si>
    <t>【四欠端午特辑】四欠下海，我TM射爆！</t>
  </si>
  <si>
    <t>2017-05-25 00:00:38</t>
  </si>
  <si>
    <t>【诸葛亮/王朗】当然是选择原谅他</t>
  </si>
  <si>
    <t>2017-05-19 00:00:59</t>
  </si>
  <si>
    <t>【全明星rap】刀山火海都要浪</t>
  </si>
  <si>
    <t>2017-05-17 00:00:10</t>
  </si>
  <si>
    <t>【诸葛亮/王朗】爱不落</t>
  </si>
  <si>
    <t>2017-05-12 18:58:34</t>
  </si>
  <si>
    <t>【谁干哒】谁干哒体操·第一！</t>
  </si>
  <si>
    <t>2017-05-05 20:31:44</t>
  </si>
  <si>
    <t>【四大欠王】超次元海王星VS外国基佬</t>
  </si>
  <si>
    <t>2017-04-27 17:46:40</t>
  </si>
  <si>
    <t>【二奇07】丝袜美少女惨遭黑社会霸凌</t>
  </si>
  <si>
    <t xml:space="preserve">主页 电视剧 国产剧 </t>
  </si>
  <si>
    <t>2017-04-21 16:10:03</t>
  </si>
  <si>
    <t>【四大欠王】撕逼派对</t>
  </si>
  <si>
    <t>2017-04-01 15:16:48</t>
  </si>
  <si>
    <t>【鬼畜翻拍】不要过来！—步惊云的咆哮</t>
  </si>
  <si>
    <t>STN工作室</t>
  </si>
  <si>
    <t>2018-04-11 02:34:35</t>
  </si>
  <si>
    <t>【STN选题会22】我小霸王会回来的</t>
  </si>
  <si>
    <t>2018-04-09 20:41:43</t>
  </si>
  <si>
    <t>【屎O说】《地铁》的下面藏着什么呢？</t>
  </si>
  <si>
    <t>2018-04-09 01:15:17</t>
  </si>
  <si>
    <t>【水蛭大象星期天】第二期 滑板重要的是开心就好！</t>
  </si>
  <si>
    <t xml:space="preserve">主页 生活 运动 </t>
  </si>
  <si>
    <t>2018-04-06 09:09:29</t>
  </si>
  <si>
    <t>【STN快报清明特辑】逃出亮瀑镇</t>
  </si>
  <si>
    <t>2018-04-04 05:12:08</t>
  </si>
  <si>
    <t>【STN选题会21】STN编剧总决选启动</t>
  </si>
  <si>
    <t>2018-04-02 19:45:37</t>
  </si>
  <si>
    <t>【屎O说】上田文人的文艺世界</t>
  </si>
  <si>
    <t>2018-04-01 21:19:12</t>
  </si>
  <si>
    <t>「源源」末日遗忘之所，自动人形的记忆</t>
  </si>
  <si>
    <t>2018-03-31 00:51:52</t>
  </si>
  <si>
    <t>【STN快报第二季13】为新英雄的诞生献上我的头发</t>
  </si>
  <si>
    <t>2018-03-28 23:55:39</t>
  </si>
  <si>
    <t>【屎屎看】我源源今天就是要吃光你们三个</t>
  </si>
  <si>
    <t>2018-03-28 01:34:44</t>
  </si>
  <si>
    <t>【STN选题会20】愤怒大白 在线评分</t>
  </si>
  <si>
    <t>2018-03-26 20:08:31</t>
  </si>
  <si>
    <t>【屎O说】玩游戏，就是要一个刷</t>
  </si>
  <si>
    <t>2018-03-24 00:20:10</t>
  </si>
  <si>
    <t>【STN快报第二季12】我PONY今天就是要“救”阿育</t>
  </si>
  <si>
    <t>2018-03-20 21:35:07</t>
  </si>
  <si>
    <t>【STN的选题会19】听说入股还要考试</t>
  </si>
  <si>
    <t>2018-03-19 20:00:06</t>
  </si>
  <si>
    <t>【屎O说】3D游戏进化的必要性</t>
  </si>
  <si>
    <t>2018-03-16 20:44:33</t>
  </si>
  <si>
    <t>【STN快报第二季11】新的挑战者已经出现</t>
  </si>
  <si>
    <t>2018-03-15 19:36:07</t>
  </si>
  <si>
    <t>【STN招聘会】快把你们的简历投过来吧！</t>
  </si>
  <si>
    <t xml:space="preserve">主页 广告 广告 </t>
  </si>
  <si>
    <t>2018-03-14 16:37:01</t>
  </si>
  <si>
    <t>【屎屎看】第一届STN带妹大赛</t>
  </si>
  <si>
    <t>2018-03-14 11:20:31</t>
  </si>
  <si>
    <t>【STN的选题会18】STN教你写简历</t>
  </si>
  <si>
    <t>2018-03-12 16:57:28</t>
  </si>
  <si>
    <t>【屎O说56】任天堂黑科技，了解一下</t>
  </si>
  <si>
    <t>2018-03-10 01:09:44</t>
  </si>
  <si>
    <t>【STN快报第二季10】我是真的希望官方搞错了</t>
  </si>
  <si>
    <t>2018-03-07 00:51:22</t>
  </si>
  <si>
    <t>【STN的选题会17】那个叫王的男人走了</t>
  </si>
  <si>
    <t>2018-03-05 14:33:25</t>
  </si>
  <si>
    <t>【屎O说55】和大锤组一起攻克难关</t>
  </si>
  <si>
    <t>2018-03-03 06:44:24</t>
  </si>
  <si>
    <t>【STN快报第二季09】十五的月亮十六圆，周四的快报...</t>
  </si>
  <si>
    <t>2018-02-28 07:07:40</t>
  </si>
  <si>
    <t>【STN的选题会16】德哥，屎蛋他...</t>
  </si>
  <si>
    <t>2018-02-26 18:22:29</t>
  </si>
  <si>
    <t>【屎O说】在《生存》之前，小岛秀夫的《合金装备》</t>
  </si>
  <si>
    <t>2018-02-18 20:49:10</t>
  </si>
  <si>
    <t>【春节特供】2017年院线电影混剪</t>
  </si>
  <si>
    <t xml:space="preserve">主页 影视 影视剪辑 </t>
  </si>
  <si>
    <t>【STN快报特别篇】STN的吐槽大会</t>
  </si>
  <si>
    <t>2018-02-11 10:00:05</t>
  </si>
  <si>
    <t>【水蛭和大象的星期天】第一期 看到这个跑酷教学观众都哭了</t>
  </si>
  <si>
    <t>2018-02-19 15:00:15</t>
  </si>
  <si>
    <t>【屎蛋说】世界杯年，就该聊足球游戏啊</t>
  </si>
  <si>
    <t>2018-02-12 15:00:13</t>
  </si>
  <si>
    <t>【屎O说】是男人，就应该默默的玩四驱车</t>
  </si>
  <si>
    <t>2018-02-10 02:16:37</t>
  </si>
  <si>
    <t>【STN快报特别篇】STN快报年度集锦</t>
  </si>
  <si>
    <t>2018-02-07 04:27:57</t>
  </si>
  <si>
    <t>【STN的选题会特别篇】直播发呆，月入百万（粉丝）</t>
  </si>
  <si>
    <t>2018-02-05 21:09:28</t>
  </si>
  <si>
    <t>【屎O说】轩辕有情，意在四方</t>
  </si>
  <si>
    <t>2018-02-03 05:48:17</t>
  </si>
  <si>
    <t>【STN快报特别篇】周四夜现场</t>
  </si>
  <si>
    <t>2018-01-31 17:47:15</t>
  </si>
  <si>
    <t>【不定期更新的电台】04 到不了的都叫做远方，回不去的名字叫家乡</t>
  </si>
  <si>
    <t xml:space="preserve">主页 音乐 音乐选集 </t>
  </si>
  <si>
    <t>2018-01-31 00:21:07</t>
  </si>
  <si>
    <t>【STN的选题会15】我们STN不是三楼病夫</t>
  </si>
  <si>
    <t>2018-01-29 20:42:31</t>
  </si>
  <si>
    <t>【屎O说】人宠情深，那些年陪你一起走过的猫猫狗狗</t>
  </si>
  <si>
    <t>2018-01-26 23:54:45</t>
  </si>
  <si>
    <t>【STN快报第二季07】点一下，看一年，收藏不花一分钱</t>
  </si>
  <si>
    <t>2018-01-24 02:51:49</t>
  </si>
  <si>
    <t>【STN的选题会14】终于可以在飞机上看快报了</t>
  </si>
  <si>
    <t>2018-01-22 17:11:50</t>
  </si>
  <si>
    <t>【屎O说】共斗游戏其乐无穷啊~</t>
  </si>
  <si>
    <t>2018-01-19 21:22:24</t>
  </si>
  <si>
    <t>【STN快报第二季06】激斗！吕布高清无马版流出</t>
  </si>
  <si>
    <t>2018-01-17 02:23:49</t>
  </si>
  <si>
    <t>【STN的选题会13】 你知道大锤的冲锋有几种用法吗？</t>
  </si>
  <si>
    <t>2018-01-15 19:09:27</t>
  </si>
  <si>
    <t>【屎O说】何为“梦幻模拟战”？</t>
  </si>
  <si>
    <t>2018-01-12 20:15:30</t>
  </si>
  <si>
    <t>【STN快报第二季05】做得很好，明天来我们这上班</t>
  </si>
  <si>
    <t>2018-01-10 02:45:36</t>
  </si>
  <si>
    <t>【STN的选题会12】为你揭秘暗黑3隐藏剧情</t>
  </si>
  <si>
    <t>2018-01-08 20:24:51</t>
  </si>
  <si>
    <t>【屎O说】这是一条属于引擎大厂的自我晋升之路</t>
  </si>
  <si>
    <t>2018-01-07 19:43:31</t>
  </si>
  <si>
    <t>【屎屎看】虚沧演技巅峰 一人分饰五角（有女装）</t>
  </si>
  <si>
    <t>2018-01-07 00:00:38</t>
  </si>
  <si>
    <t>【STN快报第二季04】恋与STN</t>
  </si>
  <si>
    <t>2018-01-03 02:05:13</t>
  </si>
  <si>
    <t>【STN的选题会11】STN第一届辩论大会开赛啦</t>
  </si>
  <si>
    <t>2018-01-01 18:57:15</t>
  </si>
  <si>
    <t>【屎O说】即时战略游戏的忧郁</t>
  </si>
  <si>
    <t>2017-12-30 17:23:41</t>
  </si>
  <si>
    <t>【STN快报】屎蛋汗虚沧的游戏推荐（必看</t>
  </si>
  <si>
    <t>2017-12-30 00:18:46</t>
  </si>
  <si>
    <t>【STN快报第二季03】新年快乐，明年周四见</t>
  </si>
  <si>
    <t>2017-12-26 23:56:17</t>
  </si>
  <si>
    <t>【STN的选题会10】我没有要Diss你们啊！我演的是效果</t>
  </si>
  <si>
    <t>2017-12-25 21:17:23</t>
  </si>
  <si>
    <t>【屎屎看】冈布奥长得是真的像水蛭</t>
  </si>
  <si>
    <t>2017-12-25 15:00:53</t>
  </si>
  <si>
    <t>【屎O说】来 让兄弟们爽爽！</t>
  </si>
  <si>
    <t>2017-12-23 00:08:52</t>
  </si>
  <si>
    <t>【STN快报第二季】02 玩物丧志？这是好事</t>
  </si>
  <si>
    <t>2017-12-21 19:04:26</t>
  </si>
  <si>
    <t>【屎屎看】这期节目之后我们可能好久都不用交电费了</t>
  </si>
  <si>
    <t>2017-12-19 22:07:52</t>
  </si>
  <si>
    <t>【STN的选题会09】得罪了老仙还想跑，没那么容易</t>
  </si>
  <si>
    <t>2017-12-18 15:34:21</t>
  </si>
  <si>
    <t>【屎O说】送你一幅画，能玩的那种</t>
  </si>
  <si>
    <t>2017-12-16 17:13:33</t>
  </si>
  <si>
    <t>【屎屎看 特别篇】你们要的《狮屎看》！</t>
  </si>
  <si>
    <t>2017-12-16 03:36:28</t>
  </si>
  <si>
    <t>【STN快报第二季】01我们绝不会缺席，但肯定会迟到</t>
  </si>
  <si>
    <t>2017-12-12 21:01:00</t>
  </si>
  <si>
    <t>【STN的选题会】带你回顾TGA2017精彩瞬间</t>
  </si>
  <si>
    <t>2017-12-11 15:00:50</t>
  </si>
  <si>
    <t>【屎O说】来吧，一起去乐园吧！</t>
  </si>
  <si>
    <t>2017-12-07 17:13:23</t>
  </si>
  <si>
    <t>【屎屎看】没人可以躲过我的八倍镜</t>
  </si>
  <si>
    <t>2017-12-06 11:23:12</t>
  </si>
  <si>
    <t>你们要的TGA2017年度游戏混剪</t>
  </si>
  <si>
    <t xml:space="preserve">主页 游戏 GMV </t>
  </si>
  <si>
    <t>2017-12-05 21:22:15</t>
  </si>
  <si>
    <t>【STN的选题会】STN第一届游戏运动会开幕了！</t>
  </si>
  <si>
    <t>2017-12-04 13:45:05</t>
  </si>
  <si>
    <t>【屎O说】停下，这不是我要去学校的车</t>
  </si>
  <si>
    <t>2017-12-02 00:00:11</t>
  </si>
  <si>
    <t>【STN快报46】收下吧，这是我最后的快报了！</t>
  </si>
  <si>
    <t>2017-11-28 23:07:34</t>
  </si>
  <si>
    <t>【STN的选题会06】：STN金河马奖盛大开幕</t>
  </si>
  <si>
    <t>2017-11-27 15:47:04</t>
  </si>
  <si>
    <t>【屎O说】裸体男孩受难记</t>
  </si>
  <si>
    <t>2017-11-24 23:55:12</t>
  </si>
  <si>
    <t>【STN快报45】知名“网瘾治疗专家”做客节目现场</t>
  </si>
  <si>
    <t>2017-11-23 23:32:52</t>
  </si>
  <si>
    <t>【屎屎看】17 你的生命值已如风中残烛一般了</t>
  </si>
  <si>
    <t>2017-11-23 16:47:01</t>
  </si>
  <si>
    <t>【不定期更新的电台 番外篇】他们伟大的梦想从未消亡</t>
  </si>
  <si>
    <t xml:space="preserve">主页 影视 影视杂谈 </t>
  </si>
  <si>
    <t>2017-11-21 22:33:41</t>
  </si>
  <si>
    <t>【STN的选题会05】 STN审判所开庭啦！</t>
  </si>
  <si>
    <t>2017-11-20 14:38:37</t>
  </si>
  <si>
    <t>【屎O说】跳伞模拟器的前世今生</t>
  </si>
  <si>
    <t>2017-11-18 02:05:20</t>
  </si>
  <si>
    <t>【STN快报44】愿内购与你同在</t>
  </si>
  <si>
    <t>2017-11-17 13:44:48</t>
  </si>
  <si>
    <t>【屎屎看】16 太深的羁绊让我们根本碰不到敌人</t>
  </si>
  <si>
    <t>2017-11-14 23:51:25</t>
  </si>
  <si>
    <t>【STN的选题会04】看我？还在看我？再看我就告你骚扰</t>
  </si>
  <si>
    <t>2017-11-13 16:48:04</t>
  </si>
  <si>
    <t>【屎O说】如果跨平台，那就砍掉我的脑袋！</t>
  </si>
  <si>
    <t>2017-11-11 01:03:52</t>
  </si>
  <si>
    <t>【STN快报43】我去做几个CG，你就在此地，不要走动。</t>
  </si>
  <si>
    <t>2017-11-10 16:47:13</t>
  </si>
  <si>
    <t>【STN的道具库】提前祝广大单身狗节日快乐！</t>
  </si>
  <si>
    <t>2017-11-08 19:44:44</t>
  </si>
  <si>
    <t>【屎屎看】15 我不做人了！屎蛋！</t>
  </si>
  <si>
    <t>2017-11-07 21:21:07</t>
  </si>
  <si>
    <t>【STN的选题会03】腾讯投资？我怎么不知道？</t>
  </si>
  <si>
    <t>2017-11-06 16:54:01</t>
  </si>
  <si>
    <t>【屎O说】一起来征服世界吧</t>
  </si>
  <si>
    <t>2017-11-03 23:39:05</t>
  </si>
  <si>
    <t>【STN快报42】年度游戏是这顶绿帽子还是红帽子？</t>
  </si>
  <si>
    <t>2017-10-31 22:34:26</t>
  </si>
  <si>
    <t>【STN的选题会02】S7 VS 奥德赛，该选谁？</t>
  </si>
  <si>
    <t>2017-10-30 15:53:22</t>
  </si>
  <si>
    <t>【屎O说】我这个引擎领先了业界10年</t>
  </si>
  <si>
    <t>2017-10-28 01:11:49</t>
  </si>
  <si>
    <t>【STN快报41】万圣特惠，黑暗剑21%OFF</t>
  </si>
  <si>
    <t>2017-10-25 20:27:31</t>
  </si>
  <si>
    <t>【屎屎看】14 黑百合你退吧！</t>
  </si>
  <si>
    <t>2017-10-24 23:38:52</t>
  </si>
  <si>
    <t>【STN的选题会01】新节目开播啦！</t>
  </si>
  <si>
    <t>2017-10-23 12:40:38</t>
  </si>
  <si>
    <t>【屎O说】让我们在废土上飙车吧</t>
  </si>
  <si>
    <t>2017-10-21 02:30:18</t>
  </si>
  <si>
    <t>【STN快报40】努把力，我们鸟巢见</t>
  </si>
  <si>
    <t>2017-10-18 17:39:49</t>
  </si>
  <si>
    <t>【不定期更新的电台】02 后排的观众举起你们的双手！</t>
  </si>
  <si>
    <t>2017-10-17 19:31:10</t>
  </si>
  <si>
    <t>【DEMO】搭白算数，你们要的双更</t>
  </si>
  <si>
    <t>2017-10-16 16:00:16</t>
  </si>
  <si>
    <t>【屎O说】横尾太郎的头套下有什么</t>
  </si>
  <si>
    <t>2017-10-15 16:52:33</t>
  </si>
  <si>
    <t>《又一个新节目的demo》</t>
  </si>
  <si>
    <t>2017-10-14 00:22:48</t>
  </si>
  <si>
    <t>【STN快报39】本期节目哔哩哔哩独占</t>
  </si>
  <si>
    <t>2017-10-09 14:26:08</t>
  </si>
  <si>
    <t>【屎O说】arkane和他的“羞辱”</t>
  </si>
  <si>
    <t>2017-10-03 17:00:59</t>
  </si>
  <si>
    <t>【屎屎看】13 醒醒！你真的有朋友吗？</t>
  </si>
  <si>
    <t>2017-10-02 12:29:23</t>
  </si>
  <si>
    <t>【屎O说】我的回合，抽卡！</t>
  </si>
  <si>
    <t>2017-10-01 18:22:04</t>
  </si>
  <si>
    <t>【STN快报 十一特辑】带你走入快报的幕后世界</t>
  </si>
  <si>
    <t>2017-09-29 22:55:47</t>
  </si>
  <si>
    <t>【STN快报38】《龙腾世纪4》？不存在的！</t>
  </si>
  <si>
    <t>2017-09-25 14:45:49</t>
  </si>
  <si>
    <t>【屎O说】不怼不舒服，怼出新高度！</t>
  </si>
  <si>
    <t>2017-09-24 11:04:00</t>
  </si>
  <si>
    <t>【屎屎看】11 这个游戏我能玩上一整天</t>
  </si>
  <si>
    <t>2017-09-23 19:19:35</t>
  </si>
  <si>
    <t>【STN快报 番外】举杯干了这碗奶，来生还做二五仔</t>
  </si>
  <si>
    <t>2017-09-22 18:59:18</t>
  </si>
  <si>
    <t>【STN快报37】特急，旭东老仙前来拜访。</t>
  </si>
  <si>
    <t>2017-09-18 14:40:42</t>
  </si>
  <si>
    <t>【屎O说】永不停息的蓝刺猬索尼克</t>
  </si>
  <si>
    <t>2017-09-15 22:29:54</t>
  </si>
  <si>
    <t>【STN快报36】不管你有没有开挂，这就是最后一稿了</t>
  </si>
  <si>
    <t>2017-09-11 11:44:15</t>
  </si>
  <si>
    <t>【屎O说】你做的也是能发光的料理吗</t>
  </si>
  <si>
    <t>2017-09-08 22:34:56</t>
  </si>
  <si>
    <t>【STN快报35】论游戏中BGM的重要性</t>
  </si>
  <si>
    <t>2017-09-06 16:33:11</t>
  </si>
  <si>
    <t>【屎屎看】10 我们拍了一部几个人就完成了的小电影</t>
  </si>
  <si>
    <t>2017-09-27 00:00:51</t>
  </si>
  <si>
    <t>【屎屎看】12 准备好接受开学考试了吗？</t>
  </si>
  <si>
    <t>2017-09-05 10:51:54</t>
  </si>
  <si>
    <t>【特别篇】我们完成了一个小目标</t>
  </si>
  <si>
    <t>2017-09-04 12:18:39</t>
  </si>
  <si>
    <t>【屎O说】战术！射击！游戏！6！</t>
  </si>
  <si>
    <t>2017-09-02 01:49:52</t>
  </si>
  <si>
    <t>【STN快报34】你们这些媒体真的懂评分吗？</t>
  </si>
  <si>
    <t>2017-08-31 19:37:56</t>
  </si>
  <si>
    <t>【不定期更新的电台】01 充满希望的歌</t>
  </si>
  <si>
    <t>2017-08-28 14:31:41</t>
  </si>
  <si>
    <t>【屎O说】游戏界学霸炼成记</t>
  </si>
  <si>
    <t>2017-08-25 20:09:52</t>
  </si>
  <si>
    <t>【STN快报33】你们想知道科隆的内幕消息吗？我也想</t>
  </si>
  <si>
    <t>2017-08-21 14:51:01</t>
  </si>
  <si>
    <t>【屎O说】香草社，秀色可餐的游戏艺术家</t>
  </si>
  <si>
    <t>2017-08-20 16:29:17</t>
  </si>
  <si>
    <t>《一个新节目的demo》</t>
  </si>
  <si>
    <t>2017-08-18 23:45:38</t>
  </si>
  <si>
    <t>【STN快报32】拒绝COD，提高记忆力</t>
  </si>
  <si>
    <t>2017-08-14 00:00:48</t>
  </si>
  <si>
    <t>【屎O说】神啊，救救我吧。</t>
  </si>
  <si>
    <t>2017-08-12 05:25:17</t>
  </si>
  <si>
    <t>【STN快报31】看完这期，TI就开始了</t>
  </si>
  <si>
    <t>2017-08-07 21:25:39</t>
  </si>
  <si>
    <t>【屎O说】这些游戏可是世界名著改编的</t>
  </si>
  <si>
    <t>2017-08-05 20:49:05</t>
  </si>
  <si>
    <t>【屎屎看】09 这个游戏里的小姐姐都这么好看的吗？</t>
  </si>
  <si>
    <t>2017-08-04 23:31:37</t>
  </si>
  <si>
    <t>【STN快报30】开箱子的事，怎么能算赌博呢？</t>
  </si>
  <si>
    <t>2017-07-31 19:27:12</t>
  </si>
  <si>
    <t>【屎O说】你小时候就这么高雅，你妈妈知道吗？</t>
  </si>
  <si>
    <t>2017-07-28 22:41:30</t>
  </si>
  <si>
    <t>【STN快报29】一起去CJ看小姐姐呀！</t>
  </si>
  <si>
    <t>2017-07-27 11:45:11</t>
  </si>
  <si>
    <t>【屎O说】你有freestyle的游戏么？</t>
  </si>
  <si>
    <t>2017-07-24 21:33:05</t>
  </si>
  <si>
    <t>【屎O说】恶搞无罪，那些玩梗到天际的名作</t>
  </si>
  <si>
    <t>2017-07-21 18:17:57</t>
  </si>
  <si>
    <t>【STN快报28】今天你在京东收到二手宝贝了吗？</t>
  </si>
  <si>
    <t>2017-07-17 15:54:19</t>
  </si>
  <si>
    <t>【屎O说】rwby背后的梦想与坚守</t>
  </si>
  <si>
    <t>2017-07-15 09:50:11</t>
  </si>
  <si>
    <t>【屎屎看】08 来和我一起玩让你心跳加速的游戏啊！</t>
  </si>
  <si>
    <t>2017-07-14 21:04:50</t>
  </si>
  <si>
    <t>【STN快报27】爸爸认识的小姐姐送了个PS4给我！</t>
  </si>
  <si>
    <t>2017-07-10 18:20:29</t>
  </si>
  <si>
    <t>【屎O说】除去马力欧，任天堂那些不为人知的神作</t>
  </si>
  <si>
    <t>2017-07-08 15:04:55</t>
  </si>
  <si>
    <t>【屎屎看】07 带你深入走进SLG玩家</t>
  </si>
  <si>
    <t>2017-07-07 20:06:21</t>
  </si>
  <si>
    <t>【STN快报26】李白，快来支援，我们被GANK了</t>
  </si>
  <si>
    <t>2017-07-03 20:47:38</t>
  </si>
  <si>
    <t>【屎O说】男人，该快的时候就要快</t>
  </si>
  <si>
    <t>2017-06-30 21:29:22</t>
  </si>
  <si>
    <t>【STN快报25】我雅达利又回来啦！</t>
  </si>
  <si>
    <t>2017-06-29 14:38:47</t>
  </si>
  <si>
    <t>历年E3展上的精彩瞬间</t>
  </si>
  <si>
    <t>2017-06-26 20:41:43</t>
  </si>
  <si>
    <t>【屎O说】足球是朋友，足球小将的故事</t>
  </si>
  <si>
    <t>2017-06-23 22:49:02</t>
  </si>
  <si>
    <t>【STN快报24】GTA5最大mod被封原因竟然是</t>
  </si>
  <si>
    <t>2017-06-19 17:22:43</t>
  </si>
  <si>
    <t>【屎O说】一个神奇的瓶盖</t>
  </si>
  <si>
    <t>2017-06-17 21:10:32</t>
  </si>
  <si>
    <t>【STN快报】E3特辑：任天堂及育碧篇</t>
  </si>
  <si>
    <t>2017-06-16 20:23:40</t>
  </si>
  <si>
    <t>【STN快报】E3特辑：索尼篇</t>
  </si>
  <si>
    <t>2017-06-16 13:57:35</t>
  </si>
  <si>
    <t>【屎屎看】06 妈妈又有奇怪的人要拯救世界了！</t>
  </si>
  <si>
    <t>2017-06-15 20:27:59</t>
  </si>
  <si>
    <t>【STN快报】E3特辑：微软篇</t>
  </si>
  <si>
    <t>2017-06-12 15:59:28</t>
  </si>
  <si>
    <t>【屎O说】不朽的英雄无敌</t>
  </si>
  <si>
    <t>2017-06-09 19:04:53</t>
  </si>
  <si>
    <t>【STN快报23】这坨新鲜出锅的幻，您要尝一下吗？</t>
  </si>
  <si>
    <t>2017-06-05 17:43:39</t>
  </si>
  <si>
    <t>【屎O说】论赛博坦星球的毁掉</t>
  </si>
  <si>
    <t>2017-06-02 00:00:55</t>
  </si>
  <si>
    <t>【STN快报22】网管，你们这连LOL都没有吗？</t>
  </si>
  <si>
    <t>2017-05-28 00:00:30</t>
  </si>
  <si>
    <t>【屎O说】心跳回忆，在最开始的地方</t>
  </si>
  <si>
    <t>2017-05-26 21:14:13</t>
  </si>
  <si>
    <t>【STN快报21】告诉我，电竞圈到底谁说了算？</t>
  </si>
  <si>
    <t>2017-05-22 17:01:58</t>
  </si>
  <si>
    <t>【屎O说】这就是古往今来的忍者之道</t>
  </si>
  <si>
    <t>2017-05-20 01:03:13</t>
  </si>
  <si>
    <t>【STN快报20】快跑吧！小姑娘，快跑！</t>
  </si>
  <si>
    <t>2017-05-18 19:30:23</t>
  </si>
  <si>
    <t>【520爱的告白】为了见你，我绝不轻易狗带</t>
  </si>
  <si>
    <t>2017-05-17 18:41:44</t>
  </si>
  <si>
    <t>"【屎O说】龙灯花鼓月,仗剑走天涯"</t>
  </si>
  <si>
    <t>2017-05-13 02:46:07</t>
  </si>
  <si>
    <t>【STN快报19】快来看，我们换了个女主持呀！</t>
  </si>
  <si>
    <t>2017-05-08 14:50:10</t>
  </si>
  <si>
    <t>【屎O说】失去尚可，失败无赦</t>
  </si>
  <si>
    <t>2017-05-05 23:59:37</t>
  </si>
  <si>
    <t>【STN快报18】风暴不红，天理难容！</t>
  </si>
  <si>
    <t>2017-05-01 18:12:10</t>
  </si>
  <si>
    <t>【屎O说】我是在玩儿游戏？还是在看电影？【下】</t>
  </si>
  <si>
    <t>2017-04-28 21:52:07</t>
  </si>
  <si>
    <t>【STN快报17】好嘛，这锅我背了嘛</t>
  </si>
  <si>
    <t>2017-04-27 18:42:39</t>
  </si>
  <si>
    <t>【屎屎看】05 知名游戏角色杀手现已被STN控制</t>
  </si>
  <si>
    <t>2017-04-24 18:04:02</t>
  </si>
  <si>
    <t>【屎O说】我是在玩儿游戏？还是在看电影？</t>
  </si>
  <si>
    <t>2017-04-21 22:05:43</t>
  </si>
  <si>
    <t>【STN快报16】本县的GDP由我来守护！</t>
  </si>
  <si>
    <t>2017-04-19 13:00:05</t>
  </si>
  <si>
    <t>【屎屎看】04 我们终于决定成为偶像啦！</t>
  </si>
  <si>
    <t>2017-04-17 19:06:33</t>
  </si>
  <si>
    <t>【屎O说】马里奥和索尼克，究竟谁厉害？</t>
  </si>
  <si>
    <t>2017-04-14 23:46:49</t>
  </si>
  <si>
    <t>【STN快报15】天蝎座能复仇吗？</t>
  </si>
  <si>
    <t>2017-04-10 16:52:25</t>
  </si>
  <si>
    <t>【屎O说】不要否认我的复仇</t>
  </si>
  <si>
    <t>2017-04-07 23:29:08</t>
  </si>
  <si>
    <t>【STN快报14】这道题该选A还是选B？</t>
  </si>
  <si>
    <t>2017-04-03 21:28:25</t>
  </si>
  <si>
    <t>【屎O说】做一个王子真的好辛苦</t>
  </si>
  <si>
    <t>狮子一年的视频数：</t>
    <phoneticPr fontId="2" type="noConversion"/>
  </si>
  <si>
    <t>播放量</t>
  </si>
  <si>
    <t>计数</t>
  </si>
  <si>
    <t>百分比</t>
    <phoneticPr fontId="2" type="noConversion"/>
  </si>
  <si>
    <t>40000-139999</t>
  </si>
  <si>
    <t>140000-239999</t>
  </si>
  <si>
    <t>240000-339999</t>
  </si>
  <si>
    <t>340000-439999</t>
  </si>
  <si>
    <t>440000-539999</t>
  </si>
  <si>
    <t>540000-639999</t>
  </si>
  <si>
    <t>640000-739999</t>
  </si>
  <si>
    <t>740000-839999</t>
  </si>
  <si>
    <t>840000-939999</t>
  </si>
  <si>
    <t>&gt;1040000</t>
  </si>
  <si>
    <t>总计</t>
  </si>
  <si>
    <t>弹幕量</t>
  </si>
  <si>
    <t>100-2099</t>
  </si>
  <si>
    <t>2100-4099</t>
  </si>
  <si>
    <t>4100-6099</t>
  </si>
  <si>
    <t>6100-8099</t>
  </si>
  <si>
    <t>8100-10099</t>
  </si>
  <si>
    <t>10100-12099</t>
  </si>
  <si>
    <t>12100-14099</t>
  </si>
  <si>
    <t>14100-16099</t>
  </si>
  <si>
    <t>16100-18099</t>
  </si>
  <si>
    <t>&gt;20100</t>
  </si>
  <si>
    <t>硬币数</t>
  </si>
  <si>
    <t>0-4999</t>
  </si>
  <si>
    <t>5000-9999</t>
  </si>
  <si>
    <t>10000-14999</t>
  </si>
  <si>
    <t>15000-19999</t>
  </si>
  <si>
    <t>20000-24999</t>
  </si>
  <si>
    <t>25000-30000</t>
  </si>
  <si>
    <t>&gt;30000</t>
  </si>
  <si>
    <t>400-5399</t>
  </si>
  <si>
    <t>5400-10399</t>
  </si>
  <si>
    <t>10400-15399</t>
  </si>
  <si>
    <t>15400-20399</t>
  </si>
  <si>
    <t>20400-25399</t>
  </si>
  <si>
    <t>25400-30399</t>
  </si>
  <si>
    <t>30400-35399</t>
  </si>
  <si>
    <t>收藏量</t>
  </si>
  <si>
    <t>评论量</t>
  </si>
  <si>
    <t>300-1299</t>
  </si>
  <si>
    <t>1300-2299</t>
  </si>
  <si>
    <t>2300-3299</t>
  </si>
  <si>
    <t>3300-4299</t>
  </si>
  <si>
    <t>4300-5299</t>
  </si>
  <si>
    <t>5300-6299</t>
  </si>
  <si>
    <t>7300-8299</t>
  </si>
  <si>
    <t>史蛋一年的视频数：</t>
    <phoneticPr fontId="2" type="noConversion"/>
  </si>
  <si>
    <t>&lt;400</t>
  </si>
  <si>
    <t>&gt;35400</t>
  </si>
  <si>
    <t>6300-7299</t>
  </si>
  <si>
    <t>8300-9299</t>
  </si>
  <si>
    <t>&gt;9300</t>
  </si>
  <si>
    <t>视频标题</t>
    <phoneticPr fontId="2" type="noConversion"/>
  </si>
  <si>
    <t>最大弹幕量</t>
    <phoneticPr fontId="2" type="noConversion"/>
  </si>
  <si>
    <t>最大播放量</t>
    <phoneticPr fontId="2" type="noConversion"/>
  </si>
  <si>
    <t>最大硬币数</t>
    <phoneticPr fontId="2" type="noConversion"/>
  </si>
  <si>
    <t>最大收藏量</t>
    <phoneticPr fontId="2" type="noConversion"/>
  </si>
  <si>
    <t>最大评论量</t>
    <phoneticPr fontId="2" type="noConversion"/>
  </si>
  <si>
    <t>视频标题</t>
    <phoneticPr fontId="2" type="noConversion"/>
  </si>
  <si>
    <t>最大评论量</t>
    <phoneticPr fontId="2" type="noConversion"/>
  </si>
  <si>
    <t>平均播放量</t>
    <phoneticPr fontId="2" type="noConversion"/>
  </si>
  <si>
    <t>平均弹幕量</t>
    <phoneticPr fontId="2" type="noConversion"/>
  </si>
  <si>
    <t>平均硬币数</t>
    <phoneticPr fontId="2" type="noConversion"/>
  </si>
  <si>
    <t>平均收藏量</t>
    <phoneticPr fontId="2" type="noConversion"/>
  </si>
  <si>
    <t>平均评论量</t>
    <phoneticPr fontId="2" type="noConversion"/>
  </si>
  <si>
    <t>桌游星期六</t>
    <phoneticPr fontId="2" type="noConversion"/>
  </si>
  <si>
    <t>狮子的创业Vlog</t>
    <phoneticPr fontId="2" type="noConversion"/>
  </si>
  <si>
    <t>梗百科</t>
    <phoneticPr fontId="2" type="noConversion"/>
  </si>
  <si>
    <t>(好像已经凉了？)</t>
    <phoneticPr fontId="2" type="noConversion"/>
  </si>
  <si>
    <t>网络观察室</t>
    <phoneticPr fontId="2" type="noConversion"/>
  </si>
  <si>
    <t>游戏</t>
    <phoneticPr fontId="2" type="noConversion"/>
  </si>
  <si>
    <t>王朗</t>
    <phoneticPr fontId="2" type="noConversion"/>
  </si>
  <si>
    <t>生活</t>
    <phoneticPr fontId="2" type="noConversion"/>
  </si>
  <si>
    <t>手机游戏</t>
    <phoneticPr fontId="2" type="noConversion"/>
  </si>
  <si>
    <t>鬼畜调教</t>
    <phoneticPr fontId="2" type="noConversion"/>
  </si>
  <si>
    <t>日常</t>
    <phoneticPr fontId="2" type="noConversion"/>
  </si>
  <si>
    <t>单机游戏</t>
    <phoneticPr fontId="2" type="noConversion"/>
  </si>
  <si>
    <t>桌游棋牌</t>
    <phoneticPr fontId="2" type="noConversion"/>
  </si>
  <si>
    <t>分类</t>
    <phoneticPr fontId="2" type="noConversion"/>
  </si>
  <si>
    <t>播放量在区间[40000-240000]标题关键词</t>
    <phoneticPr fontId="2" type="noConversion"/>
  </si>
  <si>
    <t>播放量在区间[240000-440000]标题关键词</t>
    <phoneticPr fontId="2" type="noConversion"/>
  </si>
  <si>
    <t>屎O说</t>
    <phoneticPr fontId="2" type="noConversion"/>
  </si>
  <si>
    <t>STN的选题会</t>
  </si>
  <si>
    <t>屎屎看</t>
  </si>
  <si>
    <t>游戏</t>
    <phoneticPr fontId="2" type="noConversion"/>
  </si>
  <si>
    <t>STN快报</t>
  </si>
  <si>
    <t>分类</t>
    <phoneticPr fontId="2" type="noConversion"/>
  </si>
  <si>
    <t>单机游戏</t>
    <phoneticPr fontId="2" type="noConversion"/>
  </si>
  <si>
    <t>网络游戏</t>
    <phoneticPr fontId="2" type="noConversion"/>
  </si>
  <si>
    <t>手机游戏</t>
    <phoneticPr fontId="2" type="noConversion"/>
  </si>
  <si>
    <t>音乐</t>
    <phoneticPr fontId="2" type="noConversion"/>
  </si>
  <si>
    <t>生活</t>
    <phoneticPr fontId="2" type="noConversion"/>
  </si>
  <si>
    <t>SUM</t>
    <phoneticPr fontId="2" type="noConversion"/>
  </si>
  <si>
    <t>AVG</t>
    <phoneticPr fontId="2" type="noConversion"/>
  </si>
  <si>
    <t>audience_level</t>
    <phoneticPr fontId="2" type="noConversion"/>
  </si>
  <si>
    <t>score</t>
    <phoneticPr fontId="2" type="noConversion"/>
  </si>
  <si>
    <t>weight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</si>
</sst>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indexed="8"/>
      <name val="宋体"/>
      <family val="2"/>
      <scheme val="minor"/>
    </font>
    <font>
      <b/>
      <sz val="12"/>
      <name val="Calibri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3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8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[stn_vs_lion_s2.xlsx]lion!数据透视表1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zh-CN" altLang="en-US"/>
              <a:t>吃素的狮子一年视频播放量统计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chemeClr val="accent2"/>
          </a:solidFill>
        </c:spPr>
      </c:pivotFmt>
      <c:pivotFmt>
        <c:idx val="2"/>
        <c:spPr>
          <a:solidFill>
            <a:schemeClr val="accent2"/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lion!$M$7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lion!$L$8:$L$17</c:f>
              <c:strCache>
                <c:ptCount val="9"/>
                <c:pt idx="0">
                  <c:v>40000-139999</c:v>
                </c:pt>
                <c:pt idx="1">
                  <c:v>140000-239999</c:v>
                </c:pt>
                <c:pt idx="2">
                  <c:v>240000-339999</c:v>
                </c:pt>
                <c:pt idx="3">
                  <c:v>340000-439999</c:v>
                </c:pt>
                <c:pt idx="4">
                  <c:v>440000-539999</c:v>
                </c:pt>
                <c:pt idx="5">
                  <c:v>540000-639999</c:v>
                </c:pt>
                <c:pt idx="6">
                  <c:v>640000-739999</c:v>
                </c:pt>
                <c:pt idx="7">
                  <c:v>740000-839999</c:v>
                </c:pt>
                <c:pt idx="8">
                  <c:v>&gt;1040000</c:v>
                </c:pt>
              </c:strCache>
            </c:strRef>
          </c:cat>
          <c:val>
            <c:numRef>
              <c:f>lion!$M$8:$M$17</c:f>
              <c:numCache>
                <c:formatCode>General</c:formatCode>
                <c:ptCount val="9"/>
                <c:pt idx="0">
                  <c:v>26</c:v>
                </c:pt>
                <c:pt idx="1">
                  <c:v>20</c:v>
                </c:pt>
                <c:pt idx="2">
                  <c:v>19</c:v>
                </c:pt>
                <c:pt idx="3">
                  <c:v>15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23424"/>
        <c:axId val="148424960"/>
      </c:barChart>
      <c:catAx>
        <c:axId val="14842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424960"/>
        <c:crosses val="autoZero"/>
        <c:auto val="1"/>
        <c:lblAlgn val="ctr"/>
        <c:lblOffset val="100"/>
        <c:noMultiLvlLbl val="0"/>
      </c:catAx>
      <c:valAx>
        <c:axId val="14842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423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[stn_vs_lion_s2.xlsx]stn!数据透视表8</c:name>
    <c:fmtId val="3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stn!$N$52</c:f>
              <c:strCache>
                <c:ptCount val="1"/>
                <c:pt idx="0">
                  <c:v>汇总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stn!$M$53:$M$60</c:f>
              <c:strCache>
                <c:ptCount val="7"/>
                <c:pt idx="0">
                  <c:v>0-4999</c:v>
                </c:pt>
                <c:pt idx="1">
                  <c:v>5000-9999</c:v>
                </c:pt>
                <c:pt idx="2">
                  <c:v>10000-14999</c:v>
                </c:pt>
                <c:pt idx="3">
                  <c:v>15000-19999</c:v>
                </c:pt>
                <c:pt idx="4">
                  <c:v>20000-24999</c:v>
                </c:pt>
                <c:pt idx="5">
                  <c:v>25000-30000</c:v>
                </c:pt>
                <c:pt idx="6">
                  <c:v>&gt;30000</c:v>
                </c:pt>
              </c:strCache>
            </c:strRef>
          </c:cat>
          <c:val>
            <c:numRef>
              <c:f>stn!$N$53:$N$60</c:f>
              <c:numCache>
                <c:formatCode>General</c:formatCode>
                <c:ptCount val="7"/>
                <c:pt idx="0">
                  <c:v>38</c:v>
                </c:pt>
                <c:pt idx="1">
                  <c:v>60</c:v>
                </c:pt>
                <c:pt idx="2">
                  <c:v>13</c:v>
                </c:pt>
                <c:pt idx="3">
                  <c:v>22</c:v>
                </c:pt>
                <c:pt idx="4">
                  <c:v>18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[stn_vs_lion_s2.xlsx]stn!数据透视表7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stn!$N$75</c:f>
              <c:strCache>
                <c:ptCount val="1"/>
                <c:pt idx="0">
                  <c:v>汇总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stn!$M$76:$M$84</c:f>
              <c:strCache>
                <c:ptCount val="8"/>
                <c:pt idx="0">
                  <c:v>&lt;400</c:v>
                </c:pt>
                <c:pt idx="1">
                  <c:v>400-5399</c:v>
                </c:pt>
                <c:pt idx="2">
                  <c:v>5400-10399</c:v>
                </c:pt>
                <c:pt idx="3">
                  <c:v>10400-15399</c:v>
                </c:pt>
                <c:pt idx="4">
                  <c:v>15400-20399</c:v>
                </c:pt>
                <c:pt idx="5">
                  <c:v>20400-25399</c:v>
                </c:pt>
                <c:pt idx="6">
                  <c:v>25400-30399</c:v>
                </c:pt>
                <c:pt idx="7">
                  <c:v>&gt;35400</c:v>
                </c:pt>
              </c:strCache>
            </c:strRef>
          </c:cat>
          <c:val>
            <c:numRef>
              <c:f>stn!$N$76:$N$84</c:f>
              <c:numCache>
                <c:formatCode>General</c:formatCode>
                <c:ptCount val="8"/>
                <c:pt idx="0">
                  <c:v>3</c:v>
                </c:pt>
                <c:pt idx="1">
                  <c:v>149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[stn_vs_lion_s2.xlsx]stn!数据透视表6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stn!$N$96</c:f>
              <c:strCache>
                <c:ptCount val="1"/>
                <c:pt idx="0">
                  <c:v>汇总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stn!$M$97:$M$107</c:f>
              <c:strCache>
                <c:ptCount val="10"/>
                <c:pt idx="0">
                  <c:v>300-1299</c:v>
                </c:pt>
                <c:pt idx="1">
                  <c:v>1300-2299</c:v>
                </c:pt>
                <c:pt idx="2">
                  <c:v>2300-3299</c:v>
                </c:pt>
                <c:pt idx="3">
                  <c:v>3300-4299</c:v>
                </c:pt>
                <c:pt idx="4">
                  <c:v>4300-5299</c:v>
                </c:pt>
                <c:pt idx="5">
                  <c:v>5300-6299</c:v>
                </c:pt>
                <c:pt idx="6">
                  <c:v>6300-7299</c:v>
                </c:pt>
                <c:pt idx="7">
                  <c:v>7300-8299</c:v>
                </c:pt>
                <c:pt idx="8">
                  <c:v>8300-9299</c:v>
                </c:pt>
                <c:pt idx="9">
                  <c:v>&gt;9300</c:v>
                </c:pt>
              </c:strCache>
            </c:strRef>
          </c:cat>
          <c:val>
            <c:numRef>
              <c:f>stn!$N$97:$N$107</c:f>
              <c:numCache>
                <c:formatCode>General</c:formatCode>
                <c:ptCount val="10"/>
                <c:pt idx="0">
                  <c:v>36</c:v>
                </c:pt>
                <c:pt idx="1">
                  <c:v>66</c:v>
                </c:pt>
                <c:pt idx="2">
                  <c:v>23</c:v>
                </c:pt>
                <c:pt idx="3">
                  <c:v>22</c:v>
                </c:pt>
                <c:pt idx="4">
                  <c:v>10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[stn_vs_lion_s2.xlsx]lion!数据透视表1</c:name>
    <c:fmtId val="3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lion!$M$7</c:f>
              <c:strCache>
                <c:ptCount val="1"/>
                <c:pt idx="0">
                  <c:v>汇总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lion!$L$8:$L$17</c:f>
              <c:strCache>
                <c:ptCount val="9"/>
                <c:pt idx="0">
                  <c:v>40000-139999</c:v>
                </c:pt>
                <c:pt idx="1">
                  <c:v>140000-239999</c:v>
                </c:pt>
                <c:pt idx="2">
                  <c:v>240000-339999</c:v>
                </c:pt>
                <c:pt idx="3">
                  <c:v>340000-439999</c:v>
                </c:pt>
                <c:pt idx="4">
                  <c:v>440000-539999</c:v>
                </c:pt>
                <c:pt idx="5">
                  <c:v>540000-639999</c:v>
                </c:pt>
                <c:pt idx="6">
                  <c:v>640000-739999</c:v>
                </c:pt>
                <c:pt idx="7">
                  <c:v>740000-839999</c:v>
                </c:pt>
                <c:pt idx="8">
                  <c:v>&gt;1040000</c:v>
                </c:pt>
              </c:strCache>
            </c:strRef>
          </c:cat>
          <c:val>
            <c:numRef>
              <c:f>lion!$M$8:$M$17</c:f>
              <c:numCache>
                <c:formatCode>General</c:formatCode>
                <c:ptCount val="9"/>
                <c:pt idx="0">
                  <c:v>26</c:v>
                </c:pt>
                <c:pt idx="1">
                  <c:v>20</c:v>
                </c:pt>
                <c:pt idx="2">
                  <c:v>19</c:v>
                </c:pt>
                <c:pt idx="3">
                  <c:v>15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[stn_vs_lion_s2.xlsx]lion!数据透视表2</c:name>
    <c:fmtId val="2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吃素的狮子一年视频</a:t>
            </a:r>
            <a:r>
              <a:rPr lang="zh-CN" altLang="en-US" sz="1800" b="1" i="0" baseline="0">
                <a:effectLst/>
              </a:rPr>
              <a:t>弹幕</a:t>
            </a:r>
            <a:r>
              <a:rPr lang="zh-CN" altLang="zh-CN" sz="1800" b="1" i="0" baseline="0">
                <a:effectLst/>
              </a:rPr>
              <a:t>量统计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lion!$M$29</c:f>
              <c:strCache>
                <c:ptCount val="1"/>
                <c:pt idx="0">
                  <c:v>汇总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lion!$L$30:$L$39</c:f>
              <c:strCache>
                <c:ptCount val="9"/>
                <c:pt idx="0">
                  <c:v>100-2099</c:v>
                </c:pt>
                <c:pt idx="1">
                  <c:v>2100-4099</c:v>
                </c:pt>
                <c:pt idx="2">
                  <c:v>4100-6099</c:v>
                </c:pt>
                <c:pt idx="3">
                  <c:v>6100-8099</c:v>
                </c:pt>
                <c:pt idx="4">
                  <c:v>8100-10099</c:v>
                </c:pt>
                <c:pt idx="5">
                  <c:v>10100-12099</c:v>
                </c:pt>
                <c:pt idx="6">
                  <c:v>14100-16099</c:v>
                </c:pt>
                <c:pt idx="7">
                  <c:v>16100-18099</c:v>
                </c:pt>
                <c:pt idx="8">
                  <c:v>&gt;20100</c:v>
                </c:pt>
              </c:strCache>
            </c:strRef>
          </c:cat>
          <c:val>
            <c:numRef>
              <c:f>lion!$M$30:$M$39</c:f>
              <c:numCache>
                <c:formatCode>General</c:formatCode>
                <c:ptCount val="9"/>
                <c:pt idx="0">
                  <c:v>36</c:v>
                </c:pt>
                <c:pt idx="1">
                  <c:v>27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[stn_vs_lion_s2.xlsx]lion!数据透视表3</c:name>
    <c:fmtId val="2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3803930535190423"/>
          <c:y val="0.2157968471685959"/>
          <c:w val="0.47558297295093482"/>
          <c:h val="0.71091550092999434"/>
        </c:manualLayout>
      </c:layout>
      <c:pieChart>
        <c:varyColors val="1"/>
        <c:ser>
          <c:idx val="0"/>
          <c:order val="0"/>
          <c:tx>
            <c:strRef>
              <c:f>lion!$M$52</c:f>
              <c:strCache>
                <c:ptCount val="1"/>
                <c:pt idx="0">
                  <c:v>汇总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lion!$L$53:$L$60</c:f>
              <c:strCache>
                <c:ptCount val="7"/>
                <c:pt idx="0">
                  <c:v>0-4999</c:v>
                </c:pt>
                <c:pt idx="1">
                  <c:v>5000-9999</c:v>
                </c:pt>
                <c:pt idx="2">
                  <c:v>10000-14999</c:v>
                </c:pt>
                <c:pt idx="3">
                  <c:v>15000-19999</c:v>
                </c:pt>
                <c:pt idx="4">
                  <c:v>20000-24999</c:v>
                </c:pt>
                <c:pt idx="5">
                  <c:v>25000-30000</c:v>
                </c:pt>
                <c:pt idx="6">
                  <c:v>&gt;30000</c:v>
                </c:pt>
              </c:strCache>
            </c:strRef>
          </c:cat>
          <c:val>
            <c:numRef>
              <c:f>lion!$M$53:$M$60</c:f>
              <c:numCache>
                <c:formatCode>General</c:formatCode>
                <c:ptCount val="7"/>
                <c:pt idx="0">
                  <c:v>36</c:v>
                </c:pt>
                <c:pt idx="1">
                  <c:v>15</c:v>
                </c:pt>
                <c:pt idx="2">
                  <c:v>17</c:v>
                </c:pt>
                <c:pt idx="3">
                  <c:v>9</c:v>
                </c:pt>
                <c:pt idx="4">
                  <c:v>8</c:v>
                </c:pt>
                <c:pt idx="5">
                  <c:v>4</c:v>
                </c:pt>
                <c:pt idx="6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[stn_vs_lion_s2.xlsx]lion!数据透视表4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lion!$M$75</c:f>
              <c:strCache>
                <c:ptCount val="1"/>
                <c:pt idx="0">
                  <c:v>汇总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lion!$L$76:$L$83</c:f>
              <c:strCache>
                <c:ptCount val="7"/>
                <c:pt idx="0">
                  <c:v>400-5399</c:v>
                </c:pt>
                <c:pt idx="1">
                  <c:v>5400-10399</c:v>
                </c:pt>
                <c:pt idx="2">
                  <c:v>10400-15399</c:v>
                </c:pt>
                <c:pt idx="3">
                  <c:v>15400-20399</c:v>
                </c:pt>
                <c:pt idx="4">
                  <c:v>20400-25399</c:v>
                </c:pt>
                <c:pt idx="5">
                  <c:v>25400-30399</c:v>
                </c:pt>
                <c:pt idx="6">
                  <c:v>30400-35399</c:v>
                </c:pt>
              </c:strCache>
            </c:strRef>
          </c:cat>
          <c:val>
            <c:numRef>
              <c:f>lion!$M$76:$M$83</c:f>
              <c:numCache>
                <c:formatCode>General</c:formatCode>
                <c:ptCount val="7"/>
                <c:pt idx="0">
                  <c:v>59</c:v>
                </c:pt>
                <c:pt idx="1">
                  <c:v>18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[stn_vs_lion_s2.xlsx]lion!数据透视表5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lion!$M$93</c:f>
              <c:strCache>
                <c:ptCount val="1"/>
                <c:pt idx="0">
                  <c:v>汇总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lion!$L$94:$L$101</c:f>
              <c:strCache>
                <c:ptCount val="7"/>
                <c:pt idx="0">
                  <c:v>300-1299</c:v>
                </c:pt>
                <c:pt idx="1">
                  <c:v>1300-2299</c:v>
                </c:pt>
                <c:pt idx="2">
                  <c:v>2300-3299</c:v>
                </c:pt>
                <c:pt idx="3">
                  <c:v>3300-4299</c:v>
                </c:pt>
                <c:pt idx="4">
                  <c:v>4300-5299</c:v>
                </c:pt>
                <c:pt idx="5">
                  <c:v>5300-6299</c:v>
                </c:pt>
                <c:pt idx="6">
                  <c:v>7300-8299</c:v>
                </c:pt>
              </c:strCache>
            </c:strRef>
          </c:cat>
          <c:val>
            <c:numRef>
              <c:f>lion!$M$94:$M$101</c:f>
              <c:numCache>
                <c:formatCode>General</c:formatCode>
                <c:ptCount val="7"/>
                <c:pt idx="0">
                  <c:v>32</c:v>
                </c:pt>
                <c:pt idx="1">
                  <c:v>34</c:v>
                </c:pt>
                <c:pt idx="2">
                  <c:v>18</c:v>
                </c:pt>
                <c:pt idx="3">
                  <c:v>10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[stn_vs_lion_s2.xlsx]stn!数据透视表10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 altLang="zh-CN"/>
              <a:t>STN</a:t>
            </a:r>
            <a:r>
              <a:rPr lang="zh-CN" altLang="en-US"/>
              <a:t>工作室一年视频播放量统计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chemeClr val="accent2"/>
          </a:solidFill>
        </c:spPr>
      </c:pivotFmt>
      <c:pivotFmt>
        <c:idx val="2"/>
        <c:spPr>
          <a:solidFill>
            <a:schemeClr val="accent2"/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stn!$N$7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stn!$M$8:$M$17</c:f>
              <c:strCache>
                <c:ptCount val="9"/>
                <c:pt idx="0">
                  <c:v>40000-139999</c:v>
                </c:pt>
                <c:pt idx="1">
                  <c:v>140000-239999</c:v>
                </c:pt>
                <c:pt idx="2">
                  <c:v>240000-339999</c:v>
                </c:pt>
                <c:pt idx="3">
                  <c:v>340000-439999</c:v>
                </c:pt>
                <c:pt idx="4">
                  <c:v>440000-539999</c:v>
                </c:pt>
                <c:pt idx="5">
                  <c:v>540000-639999</c:v>
                </c:pt>
                <c:pt idx="6">
                  <c:v>640000-739999</c:v>
                </c:pt>
                <c:pt idx="7">
                  <c:v>740000-839999</c:v>
                </c:pt>
                <c:pt idx="8">
                  <c:v>840000-939999</c:v>
                </c:pt>
              </c:strCache>
            </c:strRef>
          </c:cat>
          <c:val>
            <c:numRef>
              <c:f>stn!$N$8:$N$17</c:f>
              <c:numCache>
                <c:formatCode>General</c:formatCode>
                <c:ptCount val="9"/>
                <c:pt idx="0">
                  <c:v>2</c:v>
                </c:pt>
                <c:pt idx="1">
                  <c:v>18</c:v>
                </c:pt>
                <c:pt idx="2">
                  <c:v>59</c:v>
                </c:pt>
                <c:pt idx="3">
                  <c:v>39</c:v>
                </c:pt>
                <c:pt idx="4">
                  <c:v>12</c:v>
                </c:pt>
                <c:pt idx="5">
                  <c:v>24</c:v>
                </c:pt>
                <c:pt idx="6">
                  <c:v>11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850496"/>
        <c:axId val="309852032"/>
      </c:barChart>
      <c:catAx>
        <c:axId val="30985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309852032"/>
        <c:crosses val="autoZero"/>
        <c:auto val="1"/>
        <c:lblAlgn val="ctr"/>
        <c:lblOffset val="100"/>
        <c:noMultiLvlLbl val="0"/>
      </c:catAx>
      <c:valAx>
        <c:axId val="30985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850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[stn_vs_lion_s2.xlsx]stn!数据透视表10</c:name>
    <c:fmtId val="5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stn!$N$7</c:f>
              <c:strCache>
                <c:ptCount val="1"/>
                <c:pt idx="0">
                  <c:v>汇总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stn!$M$8:$M$17</c:f>
              <c:strCache>
                <c:ptCount val="9"/>
                <c:pt idx="0">
                  <c:v>40000-139999</c:v>
                </c:pt>
                <c:pt idx="1">
                  <c:v>140000-239999</c:v>
                </c:pt>
                <c:pt idx="2">
                  <c:v>240000-339999</c:v>
                </c:pt>
                <c:pt idx="3">
                  <c:v>340000-439999</c:v>
                </c:pt>
                <c:pt idx="4">
                  <c:v>440000-539999</c:v>
                </c:pt>
                <c:pt idx="5">
                  <c:v>540000-639999</c:v>
                </c:pt>
                <c:pt idx="6">
                  <c:v>640000-739999</c:v>
                </c:pt>
                <c:pt idx="7">
                  <c:v>740000-839999</c:v>
                </c:pt>
                <c:pt idx="8">
                  <c:v>840000-939999</c:v>
                </c:pt>
              </c:strCache>
            </c:strRef>
          </c:cat>
          <c:val>
            <c:numRef>
              <c:f>stn!$N$8:$N$17</c:f>
              <c:numCache>
                <c:formatCode>General</c:formatCode>
                <c:ptCount val="9"/>
                <c:pt idx="0">
                  <c:v>2</c:v>
                </c:pt>
                <c:pt idx="1">
                  <c:v>18</c:v>
                </c:pt>
                <c:pt idx="2">
                  <c:v>59</c:v>
                </c:pt>
                <c:pt idx="3">
                  <c:v>39</c:v>
                </c:pt>
                <c:pt idx="4">
                  <c:v>12</c:v>
                </c:pt>
                <c:pt idx="5">
                  <c:v>24</c:v>
                </c:pt>
                <c:pt idx="6">
                  <c:v>11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[stn_vs_lion_s2.xlsx]stn!数据透视表9</c:name>
    <c:fmtId val="3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stn!$N$29</c:f>
              <c:strCache>
                <c:ptCount val="1"/>
                <c:pt idx="0">
                  <c:v>汇总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stn!$M$30:$M$40</c:f>
              <c:strCache>
                <c:ptCount val="10"/>
                <c:pt idx="0">
                  <c:v>100-2099</c:v>
                </c:pt>
                <c:pt idx="1">
                  <c:v>2100-4099</c:v>
                </c:pt>
                <c:pt idx="2">
                  <c:v>4100-6099</c:v>
                </c:pt>
                <c:pt idx="3">
                  <c:v>6100-8099</c:v>
                </c:pt>
                <c:pt idx="4">
                  <c:v>8100-10099</c:v>
                </c:pt>
                <c:pt idx="5">
                  <c:v>10100-12099</c:v>
                </c:pt>
                <c:pt idx="6">
                  <c:v>12100-14099</c:v>
                </c:pt>
                <c:pt idx="7">
                  <c:v>14100-16099</c:v>
                </c:pt>
                <c:pt idx="8">
                  <c:v>16100-18099</c:v>
                </c:pt>
                <c:pt idx="9">
                  <c:v>&gt;20100</c:v>
                </c:pt>
              </c:strCache>
            </c:strRef>
          </c:cat>
          <c:val>
            <c:numRef>
              <c:f>stn!$N$30:$N$40</c:f>
              <c:numCache>
                <c:formatCode>General</c:formatCode>
                <c:ptCount val="10"/>
                <c:pt idx="0">
                  <c:v>33</c:v>
                </c:pt>
                <c:pt idx="1">
                  <c:v>50</c:v>
                </c:pt>
                <c:pt idx="2">
                  <c:v>31</c:v>
                </c:pt>
                <c:pt idx="3">
                  <c:v>7</c:v>
                </c:pt>
                <c:pt idx="4">
                  <c:v>8</c:v>
                </c:pt>
                <c:pt idx="5">
                  <c:v>14</c:v>
                </c:pt>
                <c:pt idx="6">
                  <c:v>10</c:v>
                </c:pt>
                <c:pt idx="7">
                  <c:v>13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35381</xdr:colOff>
      <xdr:row>0</xdr:row>
      <xdr:rowOff>0</xdr:rowOff>
    </xdr:from>
    <xdr:to>
      <xdr:col>20</xdr:col>
      <xdr:colOff>161926</xdr:colOff>
      <xdr:row>18</xdr:row>
      <xdr:rowOff>14288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647699</xdr:colOff>
      <xdr:row>1</xdr:row>
      <xdr:rowOff>100010</xdr:rowOff>
    </xdr:from>
    <xdr:to>
      <xdr:col>28</xdr:col>
      <xdr:colOff>314325</xdr:colOff>
      <xdr:row>21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495301</xdr:colOff>
      <xdr:row>28</xdr:row>
      <xdr:rowOff>119061</xdr:rowOff>
    </xdr:from>
    <xdr:to>
      <xdr:col>21</xdr:col>
      <xdr:colOff>485776</xdr:colOff>
      <xdr:row>49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123825</xdr:colOff>
      <xdr:row>51</xdr:row>
      <xdr:rowOff>23811</xdr:rowOff>
    </xdr:from>
    <xdr:to>
      <xdr:col>23</xdr:col>
      <xdr:colOff>19049</xdr:colOff>
      <xdr:row>69</xdr:row>
      <xdr:rowOff>161924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409575</xdr:colOff>
      <xdr:row>71</xdr:row>
      <xdr:rowOff>61910</xdr:rowOff>
    </xdr:from>
    <xdr:to>
      <xdr:col>23</xdr:col>
      <xdr:colOff>209550</xdr:colOff>
      <xdr:row>89</xdr:row>
      <xdr:rowOff>133349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238124</xdr:colOff>
      <xdr:row>88</xdr:row>
      <xdr:rowOff>4762</xdr:rowOff>
    </xdr:from>
    <xdr:to>
      <xdr:col>30</xdr:col>
      <xdr:colOff>266699</xdr:colOff>
      <xdr:row>109</xdr:row>
      <xdr:rowOff>9525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0</xdr:row>
      <xdr:rowOff>195262</xdr:rowOff>
    </xdr:from>
    <xdr:to>
      <xdr:col>21</xdr:col>
      <xdr:colOff>544022</xdr:colOff>
      <xdr:row>16</xdr:row>
      <xdr:rowOff>76200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495300</xdr:colOff>
      <xdr:row>2</xdr:row>
      <xdr:rowOff>142875</xdr:rowOff>
    </xdr:from>
    <xdr:to>
      <xdr:col>25</xdr:col>
      <xdr:colOff>657224</xdr:colOff>
      <xdr:row>18</xdr:row>
      <xdr:rowOff>123825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38099</xdr:rowOff>
    </xdr:from>
    <xdr:to>
      <xdr:col>19</xdr:col>
      <xdr:colOff>542926</xdr:colOff>
      <xdr:row>42</xdr:row>
      <xdr:rowOff>123824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666750</xdr:colOff>
      <xdr:row>50</xdr:row>
      <xdr:rowOff>147638</xdr:rowOff>
    </xdr:from>
    <xdr:to>
      <xdr:col>20</xdr:col>
      <xdr:colOff>47626</xdr:colOff>
      <xdr:row>64</xdr:row>
      <xdr:rowOff>161926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219075</xdr:colOff>
      <xdr:row>69</xdr:row>
      <xdr:rowOff>119062</xdr:rowOff>
    </xdr:from>
    <xdr:to>
      <xdr:col>22</xdr:col>
      <xdr:colOff>171450</xdr:colOff>
      <xdr:row>82</xdr:row>
      <xdr:rowOff>142875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647700</xdr:colOff>
      <xdr:row>94</xdr:row>
      <xdr:rowOff>138112</xdr:rowOff>
    </xdr:from>
    <xdr:to>
      <xdr:col>22</xdr:col>
      <xdr:colOff>352426</xdr:colOff>
      <xdr:row>116</xdr:row>
      <xdr:rowOff>38100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203.721700810187" createdVersion="4" refreshedVersion="4" minRefreshableVersion="3" recordCount="102">
  <cacheSource type="worksheet">
    <worksheetSource ref="C1:C103" sheet="lion"/>
  </cacheSource>
  <cacheFields count="1">
    <cacheField name="play_num" numFmtId="0">
      <sharedItems containsSemiMixedTypes="0" containsString="0" containsNumber="1" containsInteger="1" minValue="62926" maxValue="1496529" count="102">
        <n v="71121"/>
        <n v="228173"/>
        <n v="114811"/>
        <n v="190857"/>
        <n v="286228"/>
        <n v="114572"/>
        <n v="1010630"/>
        <n v="384169"/>
        <n v="195967"/>
        <n v="157073"/>
        <n v="411587"/>
        <n v="539823"/>
        <n v="130283"/>
        <n v="417762"/>
        <n v="150957"/>
        <n v="480272"/>
        <n v="459859"/>
        <n v="416982"/>
        <n v="95899"/>
        <n v="298266"/>
        <n v="161179"/>
        <n v="448065"/>
        <n v="386062"/>
        <n v="330294"/>
        <n v="74147"/>
        <n v="144940"/>
        <n v="470612"/>
        <n v="97279"/>
        <n v="326139"/>
        <n v="331567"/>
        <n v="120846"/>
        <n v="88035"/>
        <n v="435616"/>
        <n v="496061"/>
        <n v="334999"/>
        <n v="216742"/>
        <n v="180831"/>
        <n v="1496529"/>
        <n v="223485"/>
        <n v="64136"/>
        <n v="544502"/>
        <n v="732490"/>
        <n v="62926"/>
        <n v="97705"/>
        <n v="209221"/>
        <n v="85361"/>
        <n v="289771"/>
        <n v="495711"/>
        <n v="273630"/>
        <n v="153713"/>
        <n v="492275"/>
        <n v="350784"/>
        <n v="86459"/>
        <n v="121857"/>
        <n v="356918"/>
        <n v="81982"/>
        <n v="476587"/>
        <n v="670549"/>
        <n v="198273"/>
        <n v="490155"/>
        <n v="268062"/>
        <n v="833980"/>
        <n v="416365"/>
        <n v="394422"/>
        <n v="267098"/>
        <n v="147437"/>
        <n v="321364"/>
        <n v="129089"/>
        <n v="94278"/>
        <n v="564847"/>
        <n v="349885"/>
        <n v="117473"/>
        <n v="361303"/>
        <n v="437024"/>
        <n v="276698"/>
        <n v="155871"/>
        <n v="823465"/>
        <n v="753783"/>
        <n v="115875"/>
        <n v="323434"/>
        <n v="130907"/>
        <n v="438984"/>
        <n v="116587"/>
        <n v="152435"/>
        <n v="413166"/>
        <n v="206053"/>
        <n v="120261"/>
        <n v="641519"/>
        <n v="180287"/>
        <n v="132494"/>
        <n v="698903"/>
        <n v="629772"/>
        <n v="75639"/>
        <n v="290620"/>
        <n v="197081"/>
        <n v="260972"/>
        <n v="107650"/>
        <n v="256078"/>
        <n v="227818"/>
        <n v="248747"/>
        <n v="267330"/>
        <n v="250012"/>
      </sharedItems>
      <fieldGroup base="0">
        <rangePr autoStart="0" autoEnd="0" startNum="40000" endNum="1000000" groupInterval="100000"/>
        <groupItems count="12">
          <s v="&lt;40000"/>
          <s v="40000-139999"/>
          <s v="140000-239999"/>
          <s v="240000-339999"/>
          <s v="340000-439999"/>
          <s v="440000-539999"/>
          <s v="540000-639999"/>
          <s v="640000-739999"/>
          <s v="740000-839999"/>
          <s v="840000-939999"/>
          <s v="940000-1039999"/>
          <s v="&gt;104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Administrator" refreshedDate="43203.769893402779" createdVersion="4" refreshedVersion="4" minRefreshableVersion="3" recordCount="171">
  <cacheSource type="worksheet">
    <worksheetSource ref="G1:G172" sheet="stn"/>
  </cacheSource>
  <cacheFields count="1">
    <cacheField name="comment_num" numFmtId="0">
      <sharedItems containsSemiMixedTypes="0" containsString="0" containsNumber="1" containsInteger="1" minValue="540" maxValue="8836" count="171">
        <n v="1026"/>
        <n v="1189"/>
        <n v="688"/>
        <n v="1499"/>
        <n v="2386"/>
        <n v="540"/>
        <n v="1501"/>
        <n v="4742"/>
        <n v="814"/>
        <n v="2000"/>
        <n v="1989"/>
        <n v="3000"/>
        <n v="1395"/>
        <n v="1031"/>
        <n v="5372"/>
        <n v="923"/>
        <n v="592"/>
        <n v="2269"/>
        <n v="1093"/>
        <n v="3728"/>
        <n v="2121"/>
        <n v="776"/>
        <n v="2473"/>
        <n v="1669"/>
        <n v="1423"/>
        <n v="1928"/>
        <n v="2513"/>
        <n v="2128"/>
        <n v="1039"/>
        <n v="1429"/>
        <n v="2344"/>
        <n v="2562"/>
        <n v="1182"/>
        <n v="2141"/>
        <n v="1806"/>
        <n v="2497"/>
        <n v="1060"/>
        <n v="8313"/>
        <n v="1527"/>
        <n v="1644"/>
        <n v="3298"/>
        <n v="1961"/>
        <n v="1096"/>
        <n v="3531"/>
        <n v="1220"/>
        <n v="1467"/>
        <n v="1614"/>
        <n v="4685"/>
        <n v="1795"/>
        <n v="2022"/>
        <n v="2839"/>
        <n v="4432"/>
        <n v="5808"/>
        <n v="1119"/>
        <n v="1317"/>
        <n v="2796"/>
        <n v="3153"/>
        <n v="1286"/>
        <n v="881"/>
        <n v="1662"/>
        <n v="3323"/>
        <n v="2429"/>
        <n v="1187"/>
        <n v="905"/>
        <n v="1763"/>
        <n v="1629"/>
        <n v="1697"/>
        <n v="4767"/>
        <n v="1848"/>
        <n v="974"/>
        <n v="3729"/>
        <n v="1469"/>
        <n v="703"/>
        <n v="1536"/>
        <n v="1016"/>
        <n v="3890"/>
        <n v="1263"/>
        <n v="2673"/>
        <n v="988"/>
        <n v="3969"/>
        <n v="1011"/>
        <n v="1289"/>
        <n v="5999"/>
        <n v="1453"/>
        <n v="7029"/>
        <n v="2318"/>
        <n v="1346"/>
        <n v="3071"/>
        <n v="822"/>
        <n v="1622"/>
        <n v="1315"/>
        <n v="3714"/>
        <n v="2090"/>
        <n v="2285"/>
        <n v="1577"/>
        <n v="3691"/>
        <n v="5306"/>
        <n v="1496"/>
        <n v="1241"/>
        <n v="2370"/>
        <n v="2227"/>
        <n v="3331"/>
        <n v="1534"/>
        <n v="3887"/>
        <n v="3872"/>
        <n v="5555"/>
        <n v="1090"/>
        <n v="4059"/>
        <n v="1578"/>
        <n v="4046"/>
        <n v="1336"/>
        <n v="1276"/>
        <n v="2151"/>
        <n v="2913"/>
        <n v="3187"/>
        <n v="3692"/>
        <n v="1783"/>
        <n v="3688"/>
        <n v="2168"/>
        <n v="2245"/>
        <n v="4636"/>
        <n v="2753"/>
        <n v="3490"/>
        <n v="2153"/>
        <n v="5109"/>
        <n v="5661"/>
        <n v="3076"/>
        <n v="3602"/>
        <n v="1766"/>
        <n v="2202"/>
        <n v="5968"/>
        <n v="2545"/>
        <n v="1273"/>
        <n v="5123"/>
        <n v="1757"/>
        <n v="998"/>
        <n v="8836"/>
        <n v="2221"/>
        <n v="4050"/>
        <n v="1312"/>
        <n v="1329"/>
        <n v="4178"/>
        <n v="1600"/>
        <n v="7072"/>
        <n v="2052"/>
        <n v="996"/>
        <n v="4156"/>
        <n v="1530"/>
        <n v="3697"/>
        <n v="1888"/>
        <n v="5065"/>
        <n v="2078"/>
        <n v="4141"/>
        <n v="1436"/>
        <n v="3057"/>
        <n v="1608"/>
        <n v="1446"/>
        <n v="3031"/>
        <n v="2044"/>
        <n v="7606"/>
        <n v="1121"/>
        <n v="8370"/>
        <n v="1862"/>
        <n v="1067"/>
        <n v="6192"/>
        <n v="2065"/>
        <n v="1465"/>
        <n v="4699"/>
        <n v="1722"/>
        <n v="5131"/>
        <n v="1674"/>
      </sharedItems>
      <fieldGroup base="0">
        <rangePr autoStart="0" autoEnd="0" startNum="300" endNum="8500" groupInterval="1000"/>
        <groupItems count="11">
          <s v="&lt;300"/>
          <s v="300-1299"/>
          <s v="1300-2299"/>
          <s v="2300-3299"/>
          <s v="3300-4299"/>
          <s v="4300-5299"/>
          <s v="5300-6299"/>
          <s v="6300-7299"/>
          <s v="7300-8299"/>
          <s v="8300-9299"/>
          <s v="&gt;93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tor" refreshedDate="43203.72354201389" createdVersion="4" refreshedVersion="4" minRefreshableVersion="3" recordCount="102">
  <cacheSource type="worksheet">
    <worksheetSource ref="D1:D103" sheet="lion"/>
  </cacheSource>
  <cacheFields count="1">
    <cacheField name="danmu_num" numFmtId="0">
      <sharedItems containsSemiMixedTypes="0" containsString="0" containsNumber="1" containsInteger="1" minValue="184" maxValue="20514" count="102">
        <n v="1754"/>
        <n v="3148"/>
        <n v="3014"/>
        <n v="1807"/>
        <n v="314"/>
        <n v="1644"/>
        <n v="3646"/>
        <n v="2025"/>
        <n v="882"/>
        <n v="9820"/>
        <n v="5205"/>
        <n v="4657"/>
        <n v="2602"/>
        <n v="4389"/>
        <n v="2019"/>
        <n v="16065"/>
        <n v="3518"/>
        <n v="9904"/>
        <n v="376"/>
        <n v="6107"/>
        <n v="2414"/>
        <n v="4688"/>
        <n v="14724"/>
        <n v="2272"/>
        <n v="556"/>
        <n v="701"/>
        <n v="2319"/>
        <n v="256"/>
        <n v="16850"/>
        <n v="8304"/>
        <n v="903"/>
        <n v="792"/>
        <n v="1932"/>
        <n v="4666"/>
        <n v="17190"/>
        <n v="3019"/>
        <n v="958"/>
        <n v="10340"/>
        <n v="1909"/>
        <n v="184"/>
        <n v="20514"/>
        <n v="9333"/>
        <n v="839"/>
        <n v="899"/>
        <n v="3381"/>
        <n v="731"/>
        <n v="11520"/>
        <n v="3034"/>
        <n v="1247"/>
        <n v="961"/>
        <n v="3974"/>
        <n v="4439"/>
        <n v="1217"/>
        <n v="854"/>
        <n v="2748"/>
        <n v="642"/>
        <n v="15724"/>
        <n v="5753"/>
        <n v="1266"/>
        <n v="3832"/>
        <n v="7849"/>
        <n v="3533"/>
        <n v="3596"/>
        <n v="3312"/>
        <n v="7060"/>
        <n v="3198"/>
        <n v="2464"/>
        <n v="439"/>
        <n v="845"/>
        <n v="2960"/>
        <n v="2747"/>
        <n v="1153"/>
        <n v="3630"/>
        <n v="7921"/>
        <n v="9563"/>
        <n v="863"/>
        <n v="8676"/>
        <n v="524"/>
        <n v="3004"/>
        <n v="8421"/>
        <n v="3676"/>
        <n v="5437"/>
        <n v="6646"/>
        <n v="4117"/>
        <n v="3317"/>
        <n v="4724"/>
        <n v="3544"/>
        <n v="6981"/>
        <n v="6928"/>
        <n v="4121"/>
        <n v="7626"/>
        <n v="10853"/>
        <n v="1959"/>
        <n v="8001"/>
        <n v="1252"/>
        <n v="908"/>
        <n v="1021"/>
        <n v="1016"/>
        <n v="6045"/>
        <n v="5143"/>
        <n v="7347"/>
        <n v="2431"/>
      </sharedItems>
      <fieldGroup base="0">
        <rangePr autoStart="0" autoEnd="0" startNum="100" endNum="20000" groupInterval="2000"/>
        <groupItems count="12">
          <s v="&lt;100"/>
          <s v="100-2099"/>
          <s v="2100-4099"/>
          <s v="4100-6099"/>
          <s v="6100-8099"/>
          <s v="8100-10099"/>
          <s v="10100-12099"/>
          <s v="12100-14099"/>
          <s v="14100-16099"/>
          <s v="16100-18099"/>
          <s v="18100-20099"/>
          <s v="&gt;2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istrator" refreshedDate="43203.724234837966" createdVersion="4" refreshedVersion="4" minRefreshableVersion="3" recordCount="102">
  <cacheSource type="worksheet">
    <worksheetSource ref="E1:E103" sheet="lion"/>
  </cacheSource>
  <cacheFields count="1">
    <cacheField name="coin_num" numFmtId="0">
      <sharedItems containsSemiMixedTypes="0" containsString="0" containsNumber="1" containsInteger="1" minValue="755" maxValue="65490" count="102">
        <n v="1587"/>
        <n v="9724"/>
        <n v="6068"/>
        <n v="11086"/>
        <n v="5725"/>
        <n v="2524"/>
        <n v="32733"/>
        <n v="21673"/>
        <n v="4106"/>
        <n v="11754"/>
        <n v="17476"/>
        <n v="30780"/>
        <n v="10976"/>
        <n v="28735"/>
        <n v="2593"/>
        <n v="21040"/>
        <n v="23472"/>
        <n v="59103"/>
        <n v="2423"/>
        <n v="16296"/>
        <n v="1998"/>
        <n v="13631"/>
        <n v="50291"/>
        <n v="20746"/>
        <n v="810"/>
        <n v="1240"/>
        <n v="19944"/>
        <n v="755"/>
        <n v="53224"/>
        <n v="16416"/>
        <n v="3372"/>
        <n v="1074"/>
        <n v="14819"/>
        <n v="32083"/>
        <n v="37894"/>
        <n v="7488"/>
        <n v="2478"/>
        <n v="24021"/>
        <n v="3440"/>
        <n v="867"/>
        <n v="65490"/>
        <n v="29483"/>
        <n v="1414"/>
        <n v="1356"/>
        <n v="10031"/>
        <n v="1075"/>
        <n v="29229"/>
        <n v="8979"/>
        <n v="3212"/>
        <n v="1426"/>
        <n v="36211"/>
        <n v="38899"/>
        <n v="2216"/>
        <n v="1445"/>
        <n v="16687"/>
        <n v="2613"/>
        <n v="43747"/>
        <n v="39439"/>
        <n v="3113"/>
        <n v="19546"/>
        <n v="42225"/>
        <n v="22556"/>
        <n v="29949"/>
        <n v="12509"/>
        <n v="13693"/>
        <n v="12726"/>
        <n v="19507"/>
        <n v="1925"/>
        <n v="2669"/>
        <n v="4235"/>
        <n v="9382"/>
        <n v="5837"/>
        <n v="11473"/>
        <n v="12747"/>
        <n v="14249"/>
        <n v="2194"/>
        <n v="14609"/>
        <n v="12796"/>
        <n v="13232"/>
        <n v="5974"/>
        <n v="5048"/>
        <n v="11449"/>
        <n v="5041"/>
        <n v="9936"/>
        <n v="7801"/>
        <n v="4557"/>
        <n v="3279"/>
        <n v="11982"/>
        <n v="15928"/>
        <n v="5369"/>
        <n v="22054"/>
        <n v="21181"/>
        <n v="1817"/>
        <n v="4709"/>
        <n v="4512"/>
        <n v="2486"/>
        <n v="4883"/>
        <n v="4720"/>
        <n v="4206"/>
        <n v="5485"/>
        <n v="6268"/>
        <n v="16575"/>
      </sharedItems>
      <fieldGroup base="0">
        <rangePr autoStart="0" autoEnd="0" startNum="0" endNum="30000" groupInterval="5000"/>
        <groupItems count="8">
          <s v="&lt;0"/>
          <s v="0-4999"/>
          <s v="5000-9999"/>
          <s v="10000-14999"/>
          <s v="15000-19999"/>
          <s v="20000-24999"/>
          <s v="25000-30000"/>
          <s v="&gt;3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istrator" refreshedDate="43203.725237268518" createdVersion="4" refreshedVersion="4" minRefreshableVersion="3" recordCount="102">
  <cacheSource type="worksheet">
    <worksheetSource ref="F1:F103" sheet="lion"/>
  </cacheSource>
  <cacheFields count="1">
    <cacheField name="favorite_num" numFmtId="0">
      <sharedItems containsSemiMixedTypes="0" containsString="0" containsNumber="1" containsInteger="1" minValue="445" maxValue="34024" count="102">
        <n v="716"/>
        <n v="4847"/>
        <n v="2552"/>
        <n v="5213"/>
        <n v="3465"/>
        <n v="956"/>
        <n v="30269"/>
        <n v="10788"/>
        <n v="2533"/>
        <n v="4381"/>
        <n v="7622"/>
        <n v="12308"/>
        <n v="2280"/>
        <n v="10376"/>
        <n v="1242"/>
        <n v="14812"/>
        <n v="8968"/>
        <n v="20647"/>
        <n v="1382"/>
        <n v="7828"/>
        <n v="1068"/>
        <n v="11011"/>
        <n v="17791"/>
        <n v="8954"/>
        <n v="454"/>
        <n v="758"/>
        <n v="8543"/>
        <n v="445"/>
        <n v="20697"/>
        <n v="7527"/>
        <n v="1329"/>
        <n v="472"/>
        <n v="6669"/>
        <n v="11747"/>
        <n v="19092"/>
        <n v="3124"/>
        <n v="2203"/>
        <n v="17639"/>
        <n v="1893"/>
        <n v="744"/>
        <n v="34024"/>
        <n v="16202"/>
        <n v="648"/>
        <n v="666"/>
        <n v="5839"/>
        <n v="653"/>
        <n v="15872"/>
        <n v="5798"/>
        <n v="1514"/>
        <n v="751"/>
        <n v="15480"/>
        <n v="23231"/>
        <n v="882"/>
        <n v="763"/>
        <n v="8290"/>
        <n v="1377"/>
        <n v="31448"/>
        <n v="16189"/>
        <n v="1554"/>
        <n v="10011"/>
        <n v="21330"/>
        <n v="29728"/>
        <n v="14600"/>
        <n v="4697"/>
        <n v="5166"/>
        <n v="3098"/>
        <n v="4650"/>
        <n v="1069"/>
        <n v="1157"/>
        <n v="2398"/>
        <n v="4863"/>
        <n v="869"/>
        <n v="7377"/>
        <n v="8374"/>
        <n v="4819"/>
        <n v="1447"/>
        <n v="12835"/>
        <n v="9776"/>
        <n v="1410"/>
        <n v="4275"/>
        <n v="2987"/>
        <n v="5905"/>
        <n v="4745"/>
        <n v="1303"/>
        <n v="6414"/>
        <n v="3126"/>
        <n v="3394"/>
        <n v="12137"/>
        <n v="2797"/>
        <n v="1229"/>
        <n v="21492"/>
        <n v="17411"/>
        <n v="733"/>
        <n v="3062"/>
        <n v="3538"/>
        <n v="1917"/>
        <n v="2059"/>
        <n v="3761"/>
        <n v="3279"/>
        <n v="1824"/>
        <n v="5274"/>
        <n v="6650"/>
      </sharedItems>
      <fieldGroup base="0">
        <rangePr autoStart="0" autoEnd="0" startNum="400" endNum="35000" groupInterval="5000"/>
        <groupItems count="9">
          <s v="&lt;400"/>
          <s v="400-5399"/>
          <s v="5400-10399"/>
          <s v="10400-15399"/>
          <s v="15400-20399"/>
          <s v="20400-25399"/>
          <s v="25400-30399"/>
          <s v="30400-35399"/>
          <s v="&gt;354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ministrator" refreshedDate="43203.761120949071" createdVersion="4" refreshedVersion="4" minRefreshableVersion="3" recordCount="102">
  <cacheSource type="worksheet">
    <worksheetSource ref="G1:G103" sheet="lion"/>
  </cacheSource>
  <cacheFields count="1">
    <cacheField name="comment_num" numFmtId="0">
      <sharedItems containsSemiMixedTypes="0" containsString="0" containsNumber="1" containsInteger="1" minValue="351" maxValue="8133" count="101">
        <n v="571"/>
        <n v="1455"/>
        <n v="918"/>
        <n v="2104"/>
        <n v="1882"/>
        <n v="793"/>
        <n v="3014"/>
        <n v="2135"/>
        <n v="1595"/>
        <n v="2386"/>
        <n v="1399"/>
        <n v="1649"/>
        <n v="1520"/>
        <n v="2189"/>
        <n v="1105"/>
        <n v="3473"/>
        <n v="2528"/>
        <n v="6033"/>
        <n v="1114"/>
        <n v="2042"/>
        <n v="2817"/>
        <n v="1616"/>
        <n v="4384"/>
        <n v="1513"/>
        <n v="485"/>
        <n v="672"/>
        <n v="1675"/>
        <n v="353"/>
        <n v="3806"/>
        <n v="1669"/>
        <n v="644"/>
        <n v="566"/>
        <n v="2496"/>
        <n v="3227"/>
        <n v="3206"/>
        <n v="955"/>
        <n v="1441"/>
        <n v="2964"/>
        <n v="1279"/>
        <n v="475"/>
        <n v="5733"/>
        <n v="4243"/>
        <n v="613"/>
        <n v="658"/>
        <n v="1480"/>
        <n v="351"/>
        <n v="2820"/>
        <n v="1143"/>
        <n v="780"/>
        <n v="733"/>
        <n v="2218"/>
        <n v="3981"/>
        <n v="736"/>
        <n v="586"/>
        <n v="1131"/>
        <n v="842"/>
        <n v="4177"/>
        <n v="1713"/>
        <n v="944"/>
        <n v="1255"/>
        <n v="3002"/>
        <n v="2876"/>
        <n v="1628"/>
        <n v="1774"/>
        <n v="2755"/>
        <n v="1758"/>
        <n v="1088"/>
        <n v="759"/>
        <n v="1862"/>
        <n v="1095"/>
        <n v="974"/>
        <n v="1268"/>
        <n v="1465"/>
        <n v="5785"/>
        <n v="8133"/>
        <n v="1679"/>
        <n v="3435"/>
        <n v="2516"/>
        <n v="2070"/>
        <n v="2746"/>
        <n v="2511"/>
        <n v="3940"/>
        <n v="4814"/>
        <n v="1793"/>
        <n v="2578"/>
        <n v="3563"/>
        <n v="5757"/>
        <n v="3413"/>
        <n v="2447"/>
        <n v="1576"/>
        <n v="4207"/>
        <n v="5146"/>
        <n v="2489"/>
        <n v="1933"/>
        <n v="1402"/>
        <n v="1309"/>
        <n v="1287"/>
        <n v="2181"/>
        <n v="1375"/>
        <n v="2115"/>
        <n v="1437"/>
      </sharedItems>
      <fieldGroup base="0">
        <rangePr autoStart="0" autoEnd="0" startNum="300" endNum="8500" groupInterval="1000"/>
        <groupItems count="11">
          <s v="&lt;300"/>
          <s v="300-1299"/>
          <s v="1300-2299"/>
          <s v="2300-3299"/>
          <s v="3300-4299"/>
          <s v="4300-5299"/>
          <s v="5300-6299"/>
          <s v="6300-7299"/>
          <s v="7300-8299"/>
          <s v="8300-9299"/>
          <s v="&gt;93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dministrator" refreshedDate="43203.763969097221" createdVersion="4" refreshedVersion="4" minRefreshableVersion="3" recordCount="171">
  <cacheSource type="worksheet">
    <worksheetSource ref="C1:C172" sheet="stn"/>
  </cacheSource>
  <cacheFields count="1">
    <cacheField name="play_num" numFmtId="0">
      <sharedItems containsSemiMixedTypes="0" containsString="0" containsNumber="1" containsInteger="1" minValue="116032" maxValue="842719" count="171">
        <n v="116032"/>
        <n v="193399"/>
        <n v="124555"/>
        <n v="295936"/>
        <n v="233645"/>
        <n v="184411"/>
        <n v="184964"/>
        <n v="531864"/>
        <n v="205456"/>
        <n v="282930"/>
        <n v="266025"/>
        <n v="596075"/>
        <n v="275036"/>
        <n v="274938"/>
        <n v="516803"/>
        <n v="154143"/>
        <n v="168033"/>
        <n v="223283"/>
        <n v="267847"/>
        <n v="625242"/>
        <n v="431089"/>
        <n v="229941"/>
        <n v="505849"/>
        <n v="391806"/>
        <n v="287969"/>
        <n v="201522"/>
        <n v="409091"/>
        <n v="274883"/>
        <n v="248674"/>
        <n v="317382"/>
        <n v="412350"/>
        <n v="402856"/>
        <n v="215605"/>
        <n v="573472"/>
        <n v="176038"/>
        <n v="397732"/>
        <n v="289469"/>
        <n v="800301"/>
        <n v="347922"/>
        <n v="266892"/>
        <n v="550026"/>
        <n v="335891"/>
        <n v="214998"/>
        <n v="693827"/>
        <n v="303028"/>
        <n v="288861"/>
        <n v="215188"/>
        <n v="593592"/>
        <n v="332752"/>
        <n v="287771"/>
        <n v="348431"/>
        <n v="535323"/>
        <n v="385817"/>
        <n v="203383"/>
        <n v="275699"/>
        <n v="535679"/>
        <n v="261470"/>
        <n v="406361"/>
        <n v="246201"/>
        <n v="244648"/>
        <n v="590975"/>
        <n v="279900"/>
        <n v="312637"/>
        <n v="282604"/>
        <n v="442839"/>
        <n v="270012"/>
        <n v="268574"/>
        <n v="690830"/>
        <n v="280020"/>
        <n v="359918"/>
        <n v="541427"/>
        <n v="233365"/>
        <n v="162315"/>
        <n v="354069"/>
        <n v="282005"/>
        <n v="544577"/>
        <n v="249810"/>
        <n v="329906"/>
        <n v="357591"/>
        <n v="593169"/>
        <n v="196846"/>
        <n v="299021"/>
        <n v="413329"/>
        <n v="289713"/>
        <n v="601918"/>
        <n v="334094"/>
        <n v="421735"/>
        <n v="570624"/>
        <n v="301305"/>
        <n v="330454"/>
        <n v="310898"/>
        <n v="583100"/>
        <n v="246514"/>
        <n v="336845"/>
        <n v="361950"/>
        <n v="408349"/>
        <n v="730961"/>
        <n v="358641"/>
        <n v="336636"/>
        <n v="382546"/>
        <n v="497176"/>
        <n v="758216"/>
        <n v="395924"/>
        <n v="362860"/>
        <n v="647083"/>
        <n v="722529"/>
        <n v="283178"/>
        <n v="785888"/>
        <n v="301734"/>
        <n v="618590"/>
        <n v="311693"/>
        <n v="328347"/>
        <n v="406898"/>
        <n v="463885"/>
        <n v="702991"/>
        <n v="300571"/>
        <n v="372658"/>
        <n v="559192"/>
        <n v="423827"/>
        <n v="345416"/>
        <n v="714775"/>
        <n v="404747"/>
        <n v="574371"/>
        <n v="329731"/>
        <n v="400174"/>
        <n v="770060"/>
        <n v="487036"/>
        <n v="756782"/>
        <n v="375293"/>
        <n v="526751"/>
        <n v="723016"/>
        <n v="318395"/>
        <n v="275631"/>
        <n v="590346"/>
        <n v="391158"/>
        <n v="258349"/>
        <n v="612671"/>
        <n v="347970"/>
        <n v="670591"/>
        <n v="287877"/>
        <n v="272701"/>
        <n v="842719"/>
        <n v="387409"/>
        <n v="399595"/>
        <n v="373581"/>
        <n v="308078"/>
        <n v="452763"/>
        <n v="292128"/>
        <n v="588274"/>
        <n v="241541"/>
        <n v="574229"/>
        <n v="364784"/>
        <n v="667385"/>
        <n v="328934"/>
        <n v="621628"/>
        <n v="283507"/>
        <n v="328656"/>
        <n v="602680"/>
        <n v="356117"/>
        <n v="638637"/>
        <n v="343207"/>
        <n v="674689"/>
        <n v="288570"/>
        <n v="360161"/>
        <n v="626350"/>
        <n v="339168"/>
        <n v="279970"/>
        <n v="479762"/>
        <n v="373923"/>
        <n v="622017"/>
        <n v="391146"/>
      </sharedItems>
      <fieldGroup base="0">
        <rangePr autoStart="0" autoEnd="0" startNum="40000" endNum="1000000" groupInterval="100000"/>
        <groupItems count="12">
          <s v="&lt;40000"/>
          <s v="40000-139999"/>
          <s v="140000-239999"/>
          <s v="240000-339999"/>
          <s v="340000-439999"/>
          <s v="440000-539999"/>
          <s v="540000-639999"/>
          <s v="640000-739999"/>
          <s v="740000-839999"/>
          <s v="840000-939999"/>
          <s v="940000-1039999"/>
          <s v="&gt;104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dministrator" refreshedDate="43203.766247106483" createdVersion="4" refreshedVersion="4" minRefreshableVersion="3" recordCount="171">
  <cacheSource type="worksheet">
    <worksheetSource ref="D1:D172" sheet="stn"/>
  </cacheSource>
  <cacheFields count="1">
    <cacheField name="danmu_num" numFmtId="0">
      <sharedItems containsSemiMixedTypes="0" containsString="0" containsNumber="1" containsInteger="1" minValue="470" maxValue="26751" count="170">
        <n v="3284"/>
        <n v="1349"/>
        <n v="1771"/>
        <n v="3000"/>
        <n v="6908"/>
        <n v="980"/>
        <n v="1057"/>
        <n v="10790"/>
        <n v="2564"/>
        <n v="7748"/>
        <n v="1721"/>
        <n v="12550"/>
        <n v="5298"/>
        <n v="2296"/>
        <n v="11594"/>
        <n v="470"/>
        <n v="2536"/>
        <n v="4871"/>
        <n v="1696"/>
        <n v="15039"/>
        <n v="5898"/>
        <n v="854"/>
        <n v="11376"/>
        <n v="7496"/>
        <n v="1452"/>
        <n v="1964"/>
        <n v="12692"/>
        <n v="3594"/>
        <n v="1860"/>
        <n v="2229"/>
        <n v="3194"/>
        <n v="6077"/>
        <n v="2270"/>
        <n v="10838"/>
        <n v="2881"/>
        <n v="8657"/>
        <n v="1810"/>
        <n v="17165"/>
        <n v="5507"/>
        <n v="2709"/>
        <n v="11553"/>
        <n v="5560"/>
        <n v="1731"/>
        <n v="12836"/>
        <n v="3642"/>
        <n v="1518"/>
        <n v="4379"/>
        <n v="14348"/>
        <n v="4443"/>
        <n v="3262"/>
        <n v="2810"/>
        <n v="15081"/>
        <n v="5249"/>
        <n v="2828"/>
        <n v="2833"/>
        <n v="13551"/>
        <n v="5743"/>
        <n v="3336"/>
        <n v="1859"/>
        <n v="3348"/>
        <n v="12401"/>
        <n v="3051"/>
        <n v="1429"/>
        <n v="2239"/>
        <n v="2020"/>
        <n v="3332"/>
        <n v="2338"/>
        <n v="16055"/>
        <n v="5389"/>
        <n v="1405"/>
        <n v="10752"/>
        <n v="1969"/>
        <n v="694"/>
        <n v="4868"/>
        <n v="1695"/>
        <n v="11384"/>
        <n v="2459"/>
        <n v="3892"/>
        <n v="1307"/>
        <n v="9727"/>
        <n v="1303"/>
        <n v="3261"/>
        <n v="4050"/>
        <n v="4635"/>
        <n v="22798"/>
        <n v="3773"/>
        <n v="1893"/>
        <n v="9316"/>
        <n v="2439"/>
        <n v="3460"/>
        <n v="2058"/>
        <n v="11486"/>
        <n v="4109"/>
        <n v="1785"/>
        <n v="1383"/>
        <n v="15506"/>
        <n v="13294"/>
        <n v="1603"/>
        <n v="3448"/>
        <n v="3487"/>
        <n v="4577"/>
        <n v="12660"/>
        <n v="4116"/>
        <n v="5645"/>
        <n v="26751"/>
        <n v="16412"/>
        <n v="1869"/>
        <n v="8739"/>
        <n v="4457"/>
        <n v="12320"/>
        <n v="3530"/>
        <n v="4498"/>
        <n v="4512"/>
        <n v="3114"/>
        <n v="8535"/>
        <n v="5047"/>
        <n v="2986"/>
        <n v="11464"/>
        <n v="4038"/>
        <n v="3257"/>
        <n v="15317"/>
        <n v="6338"/>
        <n v="12973"/>
        <n v="5050"/>
        <n v="7736"/>
        <n v="14453"/>
        <n v="5356"/>
        <n v="11777"/>
        <n v="3554"/>
        <n v="3675"/>
        <n v="14151"/>
        <n v="3852"/>
        <n v="3331"/>
        <n v="4096"/>
        <n v="2599"/>
        <n v="2637"/>
        <n v="22719"/>
        <n v="9615"/>
        <n v="2050"/>
        <n v="3496"/>
        <n v="14399"/>
        <n v="5258"/>
        <n v="4320"/>
        <n v="2233"/>
        <n v="4148"/>
        <n v="2941"/>
        <n v="4316"/>
        <n v="14423"/>
        <n v="3952"/>
        <n v="14759"/>
        <n v="6188"/>
        <n v="11817"/>
        <n v="4948"/>
        <n v="15452"/>
        <n v="1457"/>
        <n v="6223"/>
        <n v="13312"/>
        <n v="2980"/>
        <n v="11365"/>
        <n v="1909"/>
        <n v="9673"/>
        <n v="5543"/>
        <n v="1913"/>
        <n v="10646"/>
        <n v="8316"/>
        <n v="5176"/>
        <n v="14378"/>
        <n v="2241"/>
        <n v="10851"/>
        <n v="2707"/>
      </sharedItems>
      <fieldGroup base="0">
        <rangePr autoStart="0" autoEnd="0" startNum="100" endNum="20000" groupInterval="2000"/>
        <groupItems count="12">
          <s v="&lt;100"/>
          <s v="100-2099"/>
          <s v="2100-4099"/>
          <s v="4100-6099"/>
          <s v="6100-8099"/>
          <s v="8100-10099"/>
          <s v="10100-12099"/>
          <s v="12100-14099"/>
          <s v="14100-16099"/>
          <s v="16100-18099"/>
          <s v="18100-20099"/>
          <s v="&gt;2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dministrator" refreshedDate="43203.767732986111" createdVersion="4" refreshedVersion="4" minRefreshableVersion="3" recordCount="171">
  <cacheSource type="worksheet">
    <worksheetSource ref="E1:E172" sheet="stn"/>
  </cacheSource>
  <cacheFields count="1">
    <cacheField name="coin_num" numFmtId="0">
      <sharedItems containsSemiMixedTypes="0" containsString="0" containsNumber="1" containsInteger="1" minValue="1798" maxValue="68357" count="170">
        <n v="2451"/>
        <n v="4837"/>
        <n v="6274"/>
        <n v="9976"/>
        <n v="3869"/>
        <n v="4529"/>
        <n v="9593"/>
        <n v="13398"/>
        <n v="3970"/>
        <n v="5621"/>
        <n v="4044"/>
        <n v="18507"/>
        <n v="6499"/>
        <n v="4660"/>
        <n v="15355"/>
        <n v="1798"/>
        <n v="2865"/>
        <n v="9701"/>
        <n v="6219"/>
        <n v="14981"/>
        <n v="7370"/>
        <n v="3692"/>
        <n v="16544"/>
        <n v="11050"/>
        <n v="6557"/>
        <n v="14655"/>
        <n v="24478"/>
        <n v="22992"/>
        <n v="5236"/>
        <n v="6444"/>
        <n v="15276"/>
        <n v="26603"/>
        <n v="4737"/>
        <n v="26688"/>
        <n v="17974"/>
        <n v="13335"/>
        <n v="4147"/>
        <n v="60589"/>
        <n v="6641"/>
        <n v="4230"/>
        <n v="17533"/>
        <n v="9796"/>
        <n v="3803"/>
        <n v="20014"/>
        <n v="5782"/>
        <n v="4559"/>
        <n v="6673"/>
        <n v="17477"/>
        <n v="9568"/>
        <n v="4809"/>
        <n v="46168"/>
        <n v="66797"/>
        <n v="17881"/>
        <n v="2963"/>
        <n v="4456"/>
        <n v="20605"/>
        <n v="6387"/>
        <n v="6283"/>
        <n v="4290"/>
        <n v="3430"/>
        <n v="24510"/>
        <n v="5195"/>
        <n v="4784"/>
        <n v="3162"/>
        <n v="28025"/>
        <n v="8546"/>
        <n v="4300"/>
        <n v="50788"/>
        <n v="7334"/>
        <n v="9132"/>
        <n v="32628"/>
        <n v="6718"/>
        <n v="7328"/>
        <n v="7388"/>
        <n v="4964"/>
        <n v="19721"/>
        <n v="3924"/>
        <n v="9393"/>
        <n v="7518"/>
        <n v="22689"/>
        <n v="2800"/>
        <n v="10905"/>
        <n v="15503"/>
        <n v="6917"/>
        <n v="22703"/>
        <n v="7669"/>
        <n v="8771"/>
        <n v="23110"/>
        <n v="7326"/>
        <n v="20505"/>
        <n v="7148"/>
        <n v="24126"/>
        <n v="21326"/>
        <n v="17074"/>
        <n v="9354"/>
        <n v="40663"/>
        <n v="68357"/>
        <n v="13670"/>
        <n v="9138"/>
        <n v="7257"/>
        <n v="36400"/>
        <n v="31689"/>
        <n v="6258"/>
        <n v="6881"/>
        <n v="30898"/>
        <n v="20127"/>
        <n v="5227"/>
        <n v="18463"/>
        <n v="4434"/>
        <n v="14949"/>
        <n v="10603"/>
        <n v="6872"/>
        <n v="36050"/>
        <n v="12096"/>
        <n v="16665"/>
        <n v="31222"/>
        <n v="7206"/>
        <n v="15126"/>
        <n v="10777"/>
        <n v="7127"/>
        <n v="21100"/>
        <n v="5339"/>
        <n v="15980"/>
        <n v="4181"/>
        <n v="4553"/>
        <n v="16914"/>
        <n v="12034"/>
        <n v="17369"/>
        <n v="3778"/>
        <n v="5356"/>
        <n v="16612"/>
        <n v="6670"/>
        <n v="3134"/>
        <n v="15763"/>
        <n v="6676"/>
        <n v="3875"/>
        <n v="27557"/>
        <n v="4758"/>
        <n v="17003"/>
        <n v="8312"/>
        <n v="4690"/>
        <n v="25007"/>
        <n v="6668"/>
        <n v="6678"/>
        <n v="5042"/>
        <n v="3583"/>
        <n v="9059"/>
        <n v="4462"/>
        <n v="23097"/>
        <n v="3481"/>
        <n v="25128"/>
        <n v="5203"/>
        <n v="15032"/>
        <n v="5055"/>
        <n v="25386"/>
        <n v="3728"/>
        <n v="6238"/>
        <n v="26271"/>
        <n v="6257"/>
        <n v="20745"/>
        <n v="6593"/>
        <n v="23490"/>
        <n v="6039"/>
        <n v="16270"/>
        <n v="22693"/>
        <n v="6884"/>
        <n v="14452"/>
        <n v="8530"/>
        <n v="22015"/>
        <n v="8262"/>
      </sharedItems>
      <fieldGroup base="0">
        <rangePr autoStart="0" autoEnd="0" startNum="0" endNum="30000" groupInterval="5000"/>
        <groupItems count="8">
          <s v="&lt;0"/>
          <s v="0-4999"/>
          <s v="5000-9999"/>
          <s v="10000-14999"/>
          <s v="15000-19999"/>
          <s v="20000-24999"/>
          <s v="25000-30000"/>
          <s v="&gt;3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Administrator" refreshedDate="43203.768800925929" createdVersion="4" refreshedVersion="4" minRefreshableVersion="3" recordCount="171">
  <cacheSource type="worksheet">
    <worksheetSource ref="F1:F172" sheet="stn"/>
  </cacheSource>
  <cacheFields count="1">
    <cacheField name="favorite_num" numFmtId="0">
      <sharedItems containsSemiMixedTypes="0" containsString="0" containsNumber="1" containsInteger="1" minValue="322" maxValue="65113" count="169">
        <n v="730"/>
        <n v="1621"/>
        <n v="1459"/>
        <n v="2225"/>
        <n v="928"/>
        <n v="1414"/>
        <n v="2341"/>
        <n v="2447"/>
        <n v="893"/>
        <n v="1251"/>
        <n v="1069"/>
        <n v="3209"/>
        <n v="1371"/>
        <n v="1277"/>
        <n v="2575"/>
        <n v="463"/>
        <n v="668"/>
        <n v="2898"/>
        <n v="1847"/>
        <n v="2974"/>
        <n v="2040"/>
        <n v="1074"/>
        <n v="3505"/>
        <n v="2088"/>
        <n v="1953"/>
        <n v="9195"/>
        <n v="4942"/>
        <n v="4980"/>
        <n v="1178"/>
        <n v="1680"/>
        <n v="3352"/>
        <n v="4350"/>
        <n v="1101"/>
        <n v="6398"/>
        <n v="7538"/>
        <n v="2791"/>
        <n v="1071"/>
        <n v="16248"/>
        <n v="1300"/>
        <n v="1182"/>
        <n v="2862"/>
        <n v="1839"/>
        <n v="962"/>
        <n v="3945"/>
        <n v="1045"/>
        <n v="1246"/>
        <n v="1292"/>
        <n v="3090"/>
        <n v="1821"/>
        <n v="1255"/>
        <n v="10789"/>
        <n v="13439"/>
        <n v="2643"/>
        <n v="661"/>
        <n v="1050"/>
        <n v="3815"/>
        <n v="1615"/>
        <n v="1296"/>
        <n v="1260"/>
        <n v="971"/>
        <n v="4632"/>
        <n v="1313"/>
        <n v="1422"/>
        <n v="651"/>
        <n v="21591"/>
        <n v="1556"/>
        <n v="1024"/>
        <n v="11238"/>
        <n v="1427"/>
        <n v="2241"/>
        <n v="5110"/>
        <n v="1634"/>
        <n v="3306"/>
        <n v="1448"/>
        <n v="1378"/>
        <n v="6785"/>
        <n v="915"/>
        <n v="2014"/>
        <n v="1871"/>
        <n v="4214"/>
        <n v="473"/>
        <n v="1728"/>
        <n v="10672"/>
        <n v="3065"/>
        <n v="3814"/>
        <n v="1181"/>
        <n v="2058"/>
        <n v="3763"/>
        <n v="1361"/>
        <n v="7638"/>
        <n v="1398"/>
        <n v="3830"/>
        <n v="8030"/>
        <n v="3355"/>
        <n v="2376"/>
        <n v="27614"/>
        <n v="65113"/>
        <n v="1514"/>
        <n v="1162"/>
        <n v="898"/>
        <n v="1939"/>
        <n v="8301"/>
        <n v="954"/>
        <n v="1357"/>
        <n v="7459"/>
        <n v="2542"/>
        <n v="751"/>
        <n v="1920"/>
        <n v="855"/>
        <n v="1491"/>
        <n v="1582"/>
        <n v="725"/>
        <n v="1783"/>
        <n v="2798"/>
        <n v="1603"/>
        <n v="14272"/>
        <n v="2081"/>
        <n v="1426"/>
        <n v="3318"/>
        <n v="787"/>
        <n v="2422"/>
        <n v="883"/>
        <n v="1739"/>
        <n v="626"/>
        <n v="856"/>
        <n v="2044"/>
        <n v="3529"/>
        <n v="2288"/>
        <n v="728"/>
        <n v="1272"/>
        <n v="1745"/>
        <n v="1819"/>
        <n v="394"/>
        <n v="1677"/>
        <n v="1226"/>
        <n v="382"/>
        <n v="2415"/>
        <n v="655"/>
        <n v="1710"/>
        <n v="7642"/>
        <n v="440"/>
        <n v="5452"/>
        <n v="1243"/>
        <n v="880"/>
        <n v="692"/>
        <n v="517"/>
        <n v="602"/>
        <n v="475"/>
        <n v="1862"/>
        <n v="740"/>
        <n v="1192"/>
        <n v="573"/>
        <n v="1650"/>
        <n v="322"/>
        <n v="592"/>
        <n v="1698"/>
        <n v="803"/>
        <n v="2076"/>
        <n v="845"/>
        <n v="2435"/>
        <n v="696"/>
        <n v="768"/>
        <n v="1173"/>
        <n v="2555"/>
        <n v="579"/>
        <n v="847"/>
        <n v="1049"/>
        <n v="1652"/>
        <n v="853"/>
      </sharedItems>
      <fieldGroup base="0">
        <rangePr autoStart="0" autoEnd="0" startNum="400" endNum="35000" groupInterval="5000"/>
        <groupItems count="9">
          <s v="&lt;400"/>
          <s v="400-5399"/>
          <s v="5400-10399"/>
          <s v="10400-15399"/>
          <s v="15400-20399"/>
          <s v="20400-25399"/>
          <s v="25400-30399"/>
          <s v="30400-35399"/>
          <s v="&gt;354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7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66"/>
  </r>
  <r>
    <x v="92"/>
  </r>
  <r>
    <x v="93"/>
  </r>
  <r>
    <x v="94"/>
  </r>
  <r>
    <x v="95"/>
  </r>
  <r>
    <x v="96"/>
  </r>
  <r>
    <x v="97"/>
  </r>
  <r>
    <x v="98"/>
  </r>
  <r>
    <x v="99"/>
  </r>
  <r>
    <x v="1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7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7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08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7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43"/>
  </r>
  <r>
    <x v="163"/>
  </r>
  <r>
    <x v="164"/>
  </r>
  <r>
    <x v="165"/>
  </r>
  <r>
    <x v="166"/>
  </r>
  <r>
    <x v="167"/>
  </r>
  <r>
    <x v="168"/>
  </r>
  <r>
    <x v="16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7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42"/>
  </r>
  <r>
    <x v="146"/>
  </r>
  <r>
    <x v="23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数据透视表3" cacheId="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0" rowHeaderCaption="硬币数">
  <location ref="L52:M60" firstHeaderRow="1" firstDataRow="1" firstDataCol="1"/>
  <pivotFields count="1"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计数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数据透视表9" cacheId="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8" rowHeaderCaption="弹幕量">
  <location ref="M29:N40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 t="grand">
      <x/>
    </i>
  </rowItems>
  <colItems count="1">
    <i/>
  </colItems>
  <dataFields count="1">
    <dataField name="计数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0" rowHeaderCaption="弹幕量">
  <location ref="L29:M39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1"/>
    </i>
    <i t="grand">
      <x/>
    </i>
  </rowItems>
  <colItems count="1">
    <i/>
  </colItems>
  <dataFields count="1">
    <dataField name="计数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4" rowHeaderCaption="播放量">
  <location ref="L7:M17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 t="grand">
      <x/>
    </i>
  </rowItems>
  <colItems count="1">
    <i/>
  </colItems>
  <dataFields count="1">
    <dataField name="计数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5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7" rowHeaderCaption="评论量">
  <location ref="L93:M101" firstHeaderRow="1" firstDataRow="1" firstDataCol="1"/>
  <pivotFields count="1"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计数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4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8" rowHeaderCaption="收藏量">
  <location ref="L75:M83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计数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8" cacheId="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8" rowHeaderCaption="硬币数">
  <location ref="M52:N60" firstHeaderRow="1" firstDataRow="1" firstDataCol="1"/>
  <pivotFields count="1"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计数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7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7" rowHeaderCaption="收藏量">
  <location ref="M75:N84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计数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6" cacheId="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8" rowHeaderCaption="评论量">
  <location ref="M96:N107" firstHeaderRow="1" firstDataRow="1" firstDataCol="1"/>
  <pivotFields count="1"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计数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数据透视表10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2" rowHeaderCaption="播放量">
  <location ref="M7:N17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3"/>
  <sheetViews>
    <sheetView tabSelected="1" topLeftCell="I1" zoomScaleNormal="100" workbookViewId="0">
      <pane ySplit="1" topLeftCell="A83" activePane="bottomLeft" state="frozen"/>
      <selection pane="bottomLeft" activeCell="N110" sqref="N110"/>
    </sheetView>
  </sheetViews>
  <sheetFormatPr defaultRowHeight="13.5" x14ac:dyDescent="0.15"/>
  <cols>
    <col min="1" max="10" width="9.5" customWidth="1"/>
    <col min="12" max="12" width="11.75" customWidth="1"/>
    <col min="13" max="13" width="13.625" customWidth="1"/>
    <col min="18" max="18" width="10.625" customWidth="1"/>
  </cols>
  <sheetData>
    <row r="1" spans="1:1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6</v>
      </c>
      <c r="I1" s="1" t="s">
        <v>7</v>
      </c>
      <c r="J1" s="1" t="s">
        <v>8</v>
      </c>
    </row>
    <row r="2" spans="1:18" x14ac:dyDescent="0.15">
      <c r="A2" s="2">
        <v>21821553</v>
      </c>
      <c r="B2" s="2" t="s">
        <v>10</v>
      </c>
      <c r="C2" s="2">
        <v>71121</v>
      </c>
      <c r="D2" s="2">
        <v>1754</v>
      </c>
      <c r="E2" s="2">
        <v>1587</v>
      </c>
      <c r="F2" s="2">
        <v>716</v>
      </c>
      <c r="G2" s="2">
        <v>571</v>
      </c>
      <c r="H2" s="2" t="s">
        <v>11</v>
      </c>
      <c r="I2" s="2" t="s">
        <v>12</v>
      </c>
      <c r="J2" s="2" t="s">
        <v>13</v>
      </c>
      <c r="M2" s="3" t="s">
        <v>574</v>
      </c>
      <c r="R2" s="9"/>
    </row>
    <row r="3" spans="1:18" x14ac:dyDescent="0.15">
      <c r="A3" s="2">
        <v>21689636</v>
      </c>
      <c r="B3" s="2" t="s">
        <v>10</v>
      </c>
      <c r="C3" s="2">
        <v>228173</v>
      </c>
      <c r="D3" s="2">
        <v>3148</v>
      </c>
      <c r="E3" s="2">
        <v>9724</v>
      </c>
      <c r="F3" s="2">
        <v>4847</v>
      </c>
      <c r="G3" s="2">
        <v>1455</v>
      </c>
      <c r="H3" s="2" t="s">
        <v>14</v>
      </c>
      <c r="I3" s="2" t="s">
        <v>15</v>
      </c>
      <c r="J3" s="2" t="s">
        <v>16</v>
      </c>
      <c r="M3">
        <v>102</v>
      </c>
      <c r="R3" s="9"/>
    </row>
    <row r="4" spans="1:18" x14ac:dyDescent="0.15">
      <c r="A4" s="2">
        <v>21477166</v>
      </c>
      <c r="B4" s="2" t="s">
        <v>10</v>
      </c>
      <c r="C4" s="2">
        <v>114811</v>
      </c>
      <c r="D4" s="2">
        <v>3014</v>
      </c>
      <c r="E4" s="2">
        <v>6068</v>
      </c>
      <c r="F4" s="2">
        <v>2552</v>
      </c>
      <c r="G4" s="2">
        <v>918</v>
      </c>
      <c r="H4" s="2" t="s">
        <v>17</v>
      </c>
      <c r="I4" s="2" t="s">
        <v>18</v>
      </c>
      <c r="J4" s="2" t="s">
        <v>19</v>
      </c>
      <c r="R4" s="9"/>
    </row>
    <row r="5" spans="1:18" x14ac:dyDescent="0.15">
      <c r="A5" s="2">
        <v>21412881</v>
      </c>
      <c r="B5" s="2" t="s">
        <v>10</v>
      </c>
      <c r="C5" s="2">
        <v>190857</v>
      </c>
      <c r="D5" s="2">
        <v>1807</v>
      </c>
      <c r="E5" s="2">
        <v>11086</v>
      </c>
      <c r="F5" s="2">
        <v>5213</v>
      </c>
      <c r="G5" s="2">
        <v>2104</v>
      </c>
      <c r="H5" s="2" t="s">
        <v>20</v>
      </c>
      <c r="I5" s="2" t="s">
        <v>21</v>
      </c>
      <c r="J5" s="2" t="s">
        <v>19</v>
      </c>
      <c r="R5" s="9"/>
    </row>
    <row r="6" spans="1:18" x14ac:dyDescent="0.15">
      <c r="A6" s="2">
        <v>21402356</v>
      </c>
      <c r="B6" s="2" t="s">
        <v>10</v>
      </c>
      <c r="C6" s="2">
        <v>286228</v>
      </c>
      <c r="D6" s="2">
        <v>314</v>
      </c>
      <c r="E6" s="2">
        <v>5725</v>
      </c>
      <c r="F6" s="2">
        <v>3465</v>
      </c>
      <c r="G6" s="2">
        <v>1882</v>
      </c>
      <c r="H6" s="2" t="s">
        <v>22</v>
      </c>
      <c r="I6" s="2" t="s">
        <v>23</v>
      </c>
      <c r="J6" s="2" t="s">
        <v>24</v>
      </c>
      <c r="R6" s="9"/>
    </row>
    <row r="7" spans="1:18" x14ac:dyDescent="0.15">
      <c r="A7" s="2">
        <v>21146978</v>
      </c>
      <c r="B7" s="2" t="s">
        <v>10</v>
      </c>
      <c r="C7" s="2">
        <v>114572</v>
      </c>
      <c r="D7" s="2">
        <v>1644</v>
      </c>
      <c r="E7" s="2">
        <v>2524</v>
      </c>
      <c r="F7" s="2">
        <v>956</v>
      </c>
      <c r="G7" s="2">
        <v>793</v>
      </c>
      <c r="H7" s="2" t="s">
        <v>25</v>
      </c>
      <c r="I7" s="2" t="s">
        <v>26</v>
      </c>
      <c r="J7" s="2" t="s">
        <v>27</v>
      </c>
      <c r="L7" s="7" t="s">
        <v>575</v>
      </c>
      <c r="M7" t="s">
        <v>576</v>
      </c>
      <c r="N7" t="s">
        <v>577</v>
      </c>
      <c r="R7" s="9"/>
    </row>
    <row r="8" spans="1:18" x14ac:dyDescent="0.15">
      <c r="A8" s="2">
        <v>21117309</v>
      </c>
      <c r="B8" s="2" t="s">
        <v>10</v>
      </c>
      <c r="C8" s="2">
        <v>1010630</v>
      </c>
      <c r="D8" s="2">
        <v>3646</v>
      </c>
      <c r="E8" s="2">
        <v>32733</v>
      </c>
      <c r="F8" s="2">
        <v>30269</v>
      </c>
      <c r="G8" s="2">
        <v>3014</v>
      </c>
      <c r="H8" s="2" t="s">
        <v>28</v>
      </c>
      <c r="I8" s="2" t="s">
        <v>29</v>
      </c>
      <c r="J8" s="2" t="s">
        <v>30</v>
      </c>
      <c r="L8" s="4" t="s">
        <v>578</v>
      </c>
      <c r="M8" s="5">
        <v>26</v>
      </c>
      <c r="N8" s="6">
        <f>M8/M$17</f>
        <v>0.25490196078431371</v>
      </c>
      <c r="R8" s="9"/>
    </row>
    <row r="9" spans="1:18" x14ac:dyDescent="0.15">
      <c r="A9" s="2">
        <v>21087708</v>
      </c>
      <c r="B9" s="2" t="s">
        <v>10</v>
      </c>
      <c r="C9" s="2">
        <v>384169</v>
      </c>
      <c r="D9" s="2">
        <v>2025</v>
      </c>
      <c r="E9" s="2">
        <v>21673</v>
      </c>
      <c r="F9" s="2">
        <v>10788</v>
      </c>
      <c r="G9" s="2">
        <v>2135</v>
      </c>
      <c r="H9" s="2" t="s">
        <v>31</v>
      </c>
      <c r="I9" s="2" t="s">
        <v>32</v>
      </c>
      <c r="J9" s="2" t="s">
        <v>33</v>
      </c>
      <c r="L9" s="4" t="s">
        <v>579</v>
      </c>
      <c r="M9" s="5">
        <v>20</v>
      </c>
      <c r="N9" s="6">
        <f t="shared" ref="N9:N16" si="0">M9/M$17</f>
        <v>0.19607843137254902</v>
      </c>
      <c r="R9" s="9"/>
    </row>
    <row r="10" spans="1:18" x14ac:dyDescent="0.15">
      <c r="A10" s="2">
        <v>20896396</v>
      </c>
      <c r="B10" s="2" t="s">
        <v>10</v>
      </c>
      <c r="C10" s="2">
        <v>195967</v>
      </c>
      <c r="D10" s="2">
        <v>882</v>
      </c>
      <c r="E10" s="2">
        <v>4106</v>
      </c>
      <c r="F10" s="2">
        <v>2533</v>
      </c>
      <c r="G10" s="2">
        <v>1595</v>
      </c>
      <c r="H10" s="2" t="s">
        <v>34</v>
      </c>
      <c r="I10" s="2" t="s">
        <v>35</v>
      </c>
      <c r="J10" s="2" t="s">
        <v>30</v>
      </c>
      <c r="L10" s="4" t="s">
        <v>580</v>
      </c>
      <c r="M10" s="5">
        <v>19</v>
      </c>
      <c r="N10" s="6">
        <f t="shared" si="0"/>
        <v>0.18627450980392157</v>
      </c>
      <c r="R10" s="9"/>
    </row>
    <row r="11" spans="1:18" x14ac:dyDescent="0.15">
      <c r="A11" s="2">
        <v>20854376</v>
      </c>
      <c r="B11" s="2" t="s">
        <v>10</v>
      </c>
      <c r="C11" s="2">
        <v>157073</v>
      </c>
      <c r="D11" s="2">
        <v>9820</v>
      </c>
      <c r="E11" s="2">
        <v>11754</v>
      </c>
      <c r="F11" s="2">
        <v>4381</v>
      </c>
      <c r="G11" s="2">
        <v>2386</v>
      </c>
      <c r="H11" s="2" t="s">
        <v>36</v>
      </c>
      <c r="I11" s="2" t="s">
        <v>37</v>
      </c>
      <c r="J11" s="2" t="s">
        <v>27</v>
      </c>
      <c r="L11" s="4" t="s">
        <v>581</v>
      </c>
      <c r="M11" s="5">
        <v>15</v>
      </c>
      <c r="N11" s="6">
        <f t="shared" si="0"/>
        <v>0.14705882352941177</v>
      </c>
      <c r="R11" s="9"/>
    </row>
    <row r="12" spans="1:18" x14ac:dyDescent="0.15">
      <c r="A12" s="2">
        <v>20826169</v>
      </c>
      <c r="B12" s="2" t="s">
        <v>10</v>
      </c>
      <c r="C12" s="2">
        <v>411587</v>
      </c>
      <c r="D12" s="2">
        <v>5205</v>
      </c>
      <c r="E12" s="2">
        <v>17476</v>
      </c>
      <c r="F12" s="2">
        <v>7622</v>
      </c>
      <c r="G12" s="2">
        <v>1399</v>
      </c>
      <c r="H12" s="2" t="s">
        <v>38</v>
      </c>
      <c r="I12" s="2" t="s">
        <v>39</v>
      </c>
      <c r="J12" s="2" t="s">
        <v>16</v>
      </c>
      <c r="L12" s="4" t="s">
        <v>582</v>
      </c>
      <c r="M12" s="5">
        <v>10</v>
      </c>
      <c r="N12" s="6">
        <f t="shared" si="0"/>
        <v>9.8039215686274508E-2</v>
      </c>
      <c r="R12" s="9"/>
    </row>
    <row r="13" spans="1:18" x14ac:dyDescent="0.15">
      <c r="A13" s="2">
        <v>20550866</v>
      </c>
      <c r="B13" s="2" t="s">
        <v>10</v>
      </c>
      <c r="C13" s="2">
        <v>539823</v>
      </c>
      <c r="D13" s="2">
        <v>4657</v>
      </c>
      <c r="E13" s="2">
        <v>30780</v>
      </c>
      <c r="F13" s="2">
        <v>12308</v>
      </c>
      <c r="G13" s="2">
        <v>1649</v>
      </c>
      <c r="H13" s="2" t="s">
        <v>40</v>
      </c>
      <c r="I13" s="2" t="s">
        <v>41</v>
      </c>
      <c r="J13" s="2" t="s">
        <v>16</v>
      </c>
      <c r="L13" s="4" t="s">
        <v>583</v>
      </c>
      <c r="M13" s="5">
        <v>3</v>
      </c>
      <c r="N13" s="6">
        <f t="shared" si="0"/>
        <v>2.9411764705882353E-2</v>
      </c>
      <c r="R13" s="9"/>
    </row>
    <row r="14" spans="1:18" x14ac:dyDescent="0.15">
      <c r="A14" s="2">
        <v>20297450</v>
      </c>
      <c r="B14" s="2" t="s">
        <v>10</v>
      </c>
      <c r="C14" s="2">
        <v>130283</v>
      </c>
      <c r="D14" s="2">
        <v>2602</v>
      </c>
      <c r="E14" s="2">
        <v>10976</v>
      </c>
      <c r="F14" s="2">
        <v>2280</v>
      </c>
      <c r="G14" s="2">
        <v>1520</v>
      </c>
      <c r="H14" s="2" t="s">
        <v>42</v>
      </c>
      <c r="I14" s="2" t="s">
        <v>43</v>
      </c>
      <c r="J14" s="2" t="s">
        <v>24</v>
      </c>
      <c r="L14" s="4" t="s">
        <v>584</v>
      </c>
      <c r="M14" s="5">
        <v>4</v>
      </c>
      <c r="N14" s="6">
        <f t="shared" si="0"/>
        <v>3.9215686274509803E-2</v>
      </c>
      <c r="R14" s="9"/>
    </row>
    <row r="15" spans="1:18" x14ac:dyDescent="0.15">
      <c r="A15" s="2">
        <v>20269805</v>
      </c>
      <c r="B15" s="2" t="s">
        <v>10</v>
      </c>
      <c r="C15" s="2">
        <v>417762</v>
      </c>
      <c r="D15" s="2">
        <v>4389</v>
      </c>
      <c r="E15" s="2">
        <v>28735</v>
      </c>
      <c r="F15" s="2">
        <v>10376</v>
      </c>
      <c r="G15" s="2">
        <v>2189</v>
      </c>
      <c r="H15" s="2" t="s">
        <v>44</v>
      </c>
      <c r="I15" s="2" t="s">
        <v>45</v>
      </c>
      <c r="J15" s="2" t="s">
        <v>16</v>
      </c>
      <c r="L15" s="4" t="s">
        <v>585</v>
      </c>
      <c r="M15" s="5">
        <v>3</v>
      </c>
      <c r="N15" s="6">
        <f t="shared" si="0"/>
        <v>2.9411764705882353E-2</v>
      </c>
      <c r="R15" s="9"/>
    </row>
    <row r="16" spans="1:18" x14ac:dyDescent="0.15">
      <c r="A16" s="2">
        <v>19527834</v>
      </c>
      <c r="B16" s="2" t="s">
        <v>10</v>
      </c>
      <c r="C16" s="2">
        <v>150957</v>
      </c>
      <c r="D16" s="2">
        <v>2019</v>
      </c>
      <c r="E16" s="2">
        <v>2593</v>
      </c>
      <c r="F16" s="2">
        <v>1242</v>
      </c>
      <c r="G16" s="2">
        <v>1105</v>
      </c>
      <c r="H16" s="2" t="s">
        <v>46</v>
      </c>
      <c r="I16" s="2" t="s">
        <v>47</v>
      </c>
      <c r="J16" s="2" t="s">
        <v>13</v>
      </c>
      <c r="L16" s="4" t="s">
        <v>587</v>
      </c>
      <c r="M16" s="5">
        <v>2</v>
      </c>
      <c r="N16" s="6">
        <f t="shared" si="0"/>
        <v>1.9607843137254902E-2</v>
      </c>
      <c r="R16" s="9"/>
    </row>
    <row r="17" spans="1:23" x14ac:dyDescent="0.15">
      <c r="A17" s="2">
        <v>19447292</v>
      </c>
      <c r="B17" s="2" t="s">
        <v>10</v>
      </c>
      <c r="C17" s="2">
        <v>480272</v>
      </c>
      <c r="D17" s="2">
        <v>16065</v>
      </c>
      <c r="E17" s="2">
        <v>21040</v>
      </c>
      <c r="F17" s="2">
        <v>14812</v>
      </c>
      <c r="G17" s="2">
        <v>3473</v>
      </c>
      <c r="H17" s="2" t="s">
        <v>48</v>
      </c>
      <c r="I17" s="2" t="s">
        <v>49</v>
      </c>
      <c r="J17" s="2" t="s">
        <v>16</v>
      </c>
      <c r="L17" s="4" t="s">
        <v>588</v>
      </c>
      <c r="M17" s="5">
        <v>102</v>
      </c>
      <c r="N17" s="6"/>
      <c r="R17" s="9"/>
    </row>
    <row r="18" spans="1:23" x14ac:dyDescent="0.15">
      <c r="A18" s="2">
        <v>19387225</v>
      </c>
      <c r="B18" s="2" t="s">
        <v>10</v>
      </c>
      <c r="C18" s="2">
        <v>459859</v>
      </c>
      <c r="D18" s="2">
        <v>3518</v>
      </c>
      <c r="E18" s="2">
        <v>23472</v>
      </c>
      <c r="F18" s="2">
        <v>8968</v>
      </c>
      <c r="G18" s="2">
        <v>2528</v>
      </c>
      <c r="H18" s="2" t="s">
        <v>50</v>
      </c>
      <c r="I18" s="2" t="s">
        <v>51</v>
      </c>
      <c r="J18" s="2" t="s">
        <v>16</v>
      </c>
      <c r="N18" s="6"/>
      <c r="R18" s="9"/>
    </row>
    <row r="19" spans="1:23" x14ac:dyDescent="0.15">
      <c r="A19" s="2">
        <v>19381450</v>
      </c>
      <c r="B19" s="2" t="s">
        <v>10</v>
      </c>
      <c r="C19" s="2">
        <v>416982</v>
      </c>
      <c r="D19" s="2">
        <v>9904</v>
      </c>
      <c r="E19" s="2">
        <v>59103</v>
      </c>
      <c r="F19" s="2">
        <v>20647</v>
      </c>
      <c r="G19" s="2">
        <v>6033</v>
      </c>
      <c r="H19" s="2" t="s">
        <v>52</v>
      </c>
      <c r="I19" s="2" t="s">
        <v>53</v>
      </c>
      <c r="J19" s="2" t="s">
        <v>19</v>
      </c>
      <c r="N19" s="6"/>
      <c r="R19" s="9"/>
    </row>
    <row r="20" spans="1:23" x14ac:dyDescent="0.15">
      <c r="A20" s="2">
        <v>19369816</v>
      </c>
      <c r="B20" s="2" t="s">
        <v>10</v>
      </c>
      <c r="C20" s="2">
        <v>95899</v>
      </c>
      <c r="D20" s="2">
        <v>376</v>
      </c>
      <c r="E20" s="2">
        <v>2423</v>
      </c>
      <c r="F20" s="2">
        <v>1382</v>
      </c>
      <c r="G20" s="2">
        <v>1114</v>
      </c>
      <c r="H20" s="2" t="s">
        <v>54</v>
      </c>
      <c r="I20" s="2" t="s">
        <v>55</v>
      </c>
      <c r="J20" s="2" t="s">
        <v>30</v>
      </c>
      <c r="L20" s="4" t="s">
        <v>632</v>
      </c>
      <c r="M20" s="8" t="s">
        <v>630</v>
      </c>
      <c r="R20" s="9" t="s">
        <v>657</v>
      </c>
      <c r="V20" t="s">
        <v>656</v>
      </c>
    </row>
    <row r="21" spans="1:23" x14ac:dyDescent="0.15">
      <c r="A21" s="2">
        <v>19332317</v>
      </c>
      <c r="B21" s="2" t="s">
        <v>10</v>
      </c>
      <c r="C21" s="2">
        <v>298266</v>
      </c>
      <c r="D21" s="2">
        <v>6107</v>
      </c>
      <c r="E21" s="2">
        <v>16296</v>
      </c>
      <c r="F21" s="2">
        <v>7828</v>
      </c>
      <c r="G21" s="2">
        <v>2042</v>
      </c>
      <c r="H21" s="2" t="s">
        <v>56</v>
      </c>
      <c r="I21" s="2" t="s">
        <v>57</v>
      </c>
      <c r="J21" s="2" t="s">
        <v>16</v>
      </c>
      <c r="L21">
        <f>MAX(C:C)</f>
        <v>1496529</v>
      </c>
      <c r="M21" t="str">
        <f>VLOOKUP(L21,C:I,7,FALSE)</f>
        <v>静香到底骚不骚??!!哆啦A梦的真实故事!!【梗百科24】</v>
      </c>
      <c r="R21" t="s">
        <v>648</v>
      </c>
      <c r="S21">
        <v>8</v>
      </c>
      <c r="V21" t="s">
        <v>652</v>
      </c>
      <c r="W21">
        <v>11</v>
      </c>
    </row>
    <row r="22" spans="1:23" x14ac:dyDescent="0.15">
      <c r="A22" s="2">
        <v>19099683</v>
      </c>
      <c r="B22" s="2" t="s">
        <v>10</v>
      </c>
      <c r="C22" s="2">
        <v>161179</v>
      </c>
      <c r="D22" s="2">
        <v>2414</v>
      </c>
      <c r="E22" s="2">
        <v>1998</v>
      </c>
      <c r="F22" s="2">
        <v>1068</v>
      </c>
      <c r="G22" s="2">
        <v>2817</v>
      </c>
      <c r="H22" s="2" t="s">
        <v>58</v>
      </c>
      <c r="I22" s="2" t="s">
        <v>59</v>
      </c>
      <c r="J22" s="2" t="s">
        <v>13</v>
      </c>
      <c r="L22" s="4" t="s">
        <v>638</v>
      </c>
      <c r="R22" t="s">
        <v>649</v>
      </c>
      <c r="S22">
        <v>6</v>
      </c>
      <c r="V22" t="s">
        <v>650</v>
      </c>
      <c r="W22">
        <v>10</v>
      </c>
    </row>
    <row r="23" spans="1:23" x14ac:dyDescent="0.15">
      <c r="A23" s="2">
        <v>19016021</v>
      </c>
      <c r="B23" s="2" t="s">
        <v>10</v>
      </c>
      <c r="C23" s="2">
        <v>448065</v>
      </c>
      <c r="D23" s="2">
        <v>4688</v>
      </c>
      <c r="E23" s="2">
        <v>13631</v>
      </c>
      <c r="F23" s="2">
        <v>11011</v>
      </c>
      <c r="G23" s="2">
        <v>1616</v>
      </c>
      <c r="H23" s="2" t="s">
        <v>60</v>
      </c>
      <c r="I23" s="2" t="s">
        <v>61</v>
      </c>
      <c r="J23" s="2" t="s">
        <v>16</v>
      </c>
      <c r="L23" s="10">
        <f>AVERAGE(C:C)</f>
        <v>314203.84313725488</v>
      </c>
      <c r="R23" s="9" t="s">
        <v>643</v>
      </c>
      <c r="S23">
        <v>6</v>
      </c>
      <c r="T23" t="s">
        <v>646</v>
      </c>
      <c r="V23" t="s">
        <v>651</v>
      </c>
      <c r="W23">
        <v>7</v>
      </c>
    </row>
    <row r="24" spans="1:23" x14ac:dyDescent="0.15">
      <c r="A24" s="2">
        <v>18792835</v>
      </c>
      <c r="B24" s="2" t="s">
        <v>10</v>
      </c>
      <c r="C24" s="2">
        <v>386062</v>
      </c>
      <c r="D24" s="2">
        <v>14724</v>
      </c>
      <c r="E24" s="2">
        <v>50291</v>
      </c>
      <c r="F24" s="2">
        <v>17791</v>
      </c>
      <c r="G24" s="2">
        <v>4384</v>
      </c>
      <c r="H24" s="2" t="s">
        <v>62</v>
      </c>
      <c r="I24" s="2" t="s">
        <v>63</v>
      </c>
      <c r="J24" s="2" t="s">
        <v>19</v>
      </c>
      <c r="R24" s="9" t="s">
        <v>644</v>
      </c>
      <c r="S24">
        <v>6</v>
      </c>
      <c r="V24" t="s">
        <v>653</v>
      </c>
      <c r="W24">
        <v>7</v>
      </c>
    </row>
    <row r="25" spans="1:23" x14ac:dyDescent="0.15">
      <c r="A25" s="2">
        <v>18753730</v>
      </c>
      <c r="B25" s="2" t="s">
        <v>10</v>
      </c>
      <c r="C25" s="2">
        <v>330294</v>
      </c>
      <c r="D25" s="2">
        <v>2272</v>
      </c>
      <c r="E25" s="2">
        <v>20746</v>
      </c>
      <c r="F25" s="2">
        <v>8954</v>
      </c>
      <c r="G25" s="2">
        <v>1513</v>
      </c>
      <c r="H25" s="2" t="s">
        <v>64</v>
      </c>
      <c r="I25" s="2" t="s">
        <v>65</v>
      </c>
      <c r="J25" s="2" t="s">
        <v>16</v>
      </c>
      <c r="R25" s="9" t="s">
        <v>645</v>
      </c>
      <c r="S25">
        <v>3</v>
      </c>
      <c r="V25" t="s">
        <v>654</v>
      </c>
      <c r="W25">
        <v>7</v>
      </c>
    </row>
    <row r="26" spans="1:23" x14ac:dyDescent="0.15">
      <c r="A26" s="2">
        <v>18592562</v>
      </c>
      <c r="B26" s="2" t="s">
        <v>10</v>
      </c>
      <c r="C26" s="2">
        <v>74147</v>
      </c>
      <c r="D26" s="2">
        <v>556</v>
      </c>
      <c r="E26" s="2">
        <v>810</v>
      </c>
      <c r="F26" s="2">
        <v>454</v>
      </c>
      <c r="G26" s="2">
        <v>485</v>
      </c>
      <c r="H26" s="2" t="s">
        <v>66</v>
      </c>
      <c r="I26" s="2" t="s">
        <v>67</v>
      </c>
      <c r="J26" s="2" t="s">
        <v>13</v>
      </c>
      <c r="R26" s="9" t="s">
        <v>647</v>
      </c>
      <c r="S26">
        <v>1</v>
      </c>
      <c r="V26" t="s">
        <v>655</v>
      </c>
      <c r="W26">
        <v>4</v>
      </c>
    </row>
    <row r="27" spans="1:23" x14ac:dyDescent="0.15">
      <c r="A27" s="2">
        <v>18493179</v>
      </c>
      <c r="B27" s="2" t="s">
        <v>10</v>
      </c>
      <c r="C27" s="2">
        <v>144940</v>
      </c>
      <c r="D27" s="2">
        <v>701</v>
      </c>
      <c r="E27" s="2">
        <v>1240</v>
      </c>
      <c r="F27" s="2">
        <v>758</v>
      </c>
      <c r="G27" s="2">
        <v>672</v>
      </c>
      <c r="H27" s="2" t="s">
        <v>68</v>
      </c>
      <c r="I27" s="2" t="s">
        <v>69</v>
      </c>
      <c r="J27" s="2" t="s">
        <v>30</v>
      </c>
      <c r="R27" s="9"/>
    </row>
    <row r="28" spans="1:23" x14ac:dyDescent="0.15">
      <c r="A28" s="2">
        <v>18469992</v>
      </c>
      <c r="B28" s="2" t="s">
        <v>10</v>
      </c>
      <c r="C28" s="2">
        <v>470612</v>
      </c>
      <c r="D28" s="2">
        <v>2319</v>
      </c>
      <c r="E28" s="2">
        <v>19944</v>
      </c>
      <c r="F28" s="2">
        <v>8543</v>
      </c>
      <c r="G28" s="2">
        <v>1675</v>
      </c>
      <c r="H28" s="2" t="s">
        <v>70</v>
      </c>
      <c r="I28" s="2" t="s">
        <v>71</v>
      </c>
      <c r="J28" s="2" t="s">
        <v>16</v>
      </c>
      <c r="R28" s="9"/>
    </row>
    <row r="29" spans="1:23" x14ac:dyDescent="0.15">
      <c r="A29" s="2">
        <v>18438568</v>
      </c>
      <c r="B29" s="2" t="s">
        <v>10</v>
      </c>
      <c r="C29" s="2">
        <v>97279</v>
      </c>
      <c r="D29" s="2">
        <v>256</v>
      </c>
      <c r="E29" s="2">
        <v>755</v>
      </c>
      <c r="F29" s="2">
        <v>445</v>
      </c>
      <c r="G29" s="2">
        <v>353</v>
      </c>
      <c r="H29" s="2" t="s">
        <v>72</v>
      </c>
      <c r="I29" s="2" t="s">
        <v>73</v>
      </c>
      <c r="J29" s="2" t="s">
        <v>74</v>
      </c>
      <c r="L29" s="7" t="s">
        <v>589</v>
      </c>
      <c r="M29" t="s">
        <v>576</v>
      </c>
      <c r="R29" s="9"/>
    </row>
    <row r="30" spans="1:23" x14ac:dyDescent="0.15">
      <c r="A30" s="2">
        <v>18248497</v>
      </c>
      <c r="B30" s="2" t="s">
        <v>10</v>
      </c>
      <c r="C30" s="2">
        <v>326139</v>
      </c>
      <c r="D30" s="2">
        <v>16850</v>
      </c>
      <c r="E30" s="2">
        <v>53224</v>
      </c>
      <c r="F30" s="2">
        <v>20697</v>
      </c>
      <c r="G30" s="2">
        <v>3806</v>
      </c>
      <c r="H30" s="2" t="s">
        <v>75</v>
      </c>
      <c r="I30" s="2" t="s">
        <v>76</v>
      </c>
      <c r="J30" s="2" t="s">
        <v>19</v>
      </c>
      <c r="L30" s="4" t="s">
        <v>590</v>
      </c>
      <c r="M30" s="5">
        <v>36</v>
      </c>
      <c r="R30" s="9"/>
    </row>
    <row r="31" spans="1:23" x14ac:dyDescent="0.15">
      <c r="A31" s="2">
        <v>18218493</v>
      </c>
      <c r="B31" s="2" t="s">
        <v>10</v>
      </c>
      <c r="C31" s="2">
        <v>331567</v>
      </c>
      <c r="D31" s="2">
        <v>8304</v>
      </c>
      <c r="E31" s="2">
        <v>16416</v>
      </c>
      <c r="F31" s="2">
        <v>7527</v>
      </c>
      <c r="G31" s="2">
        <v>1669</v>
      </c>
      <c r="H31" s="2" t="s">
        <v>77</v>
      </c>
      <c r="I31" s="2" t="s">
        <v>78</v>
      </c>
      <c r="J31" s="2" t="s">
        <v>16</v>
      </c>
      <c r="L31" s="4" t="s">
        <v>591</v>
      </c>
      <c r="M31" s="5">
        <v>27</v>
      </c>
      <c r="R31" s="9"/>
    </row>
    <row r="32" spans="1:23" x14ac:dyDescent="0.15">
      <c r="A32" s="2">
        <v>18199914</v>
      </c>
      <c r="B32" s="2" t="s">
        <v>10</v>
      </c>
      <c r="C32" s="2">
        <v>120846</v>
      </c>
      <c r="D32" s="2">
        <v>903</v>
      </c>
      <c r="E32" s="2">
        <v>3372</v>
      </c>
      <c r="F32" s="2">
        <v>1329</v>
      </c>
      <c r="G32" s="2">
        <v>644</v>
      </c>
      <c r="H32" s="2" t="s">
        <v>79</v>
      </c>
      <c r="I32" s="2" t="s">
        <v>80</v>
      </c>
      <c r="J32" s="2" t="s">
        <v>74</v>
      </c>
      <c r="L32" s="4" t="s">
        <v>592</v>
      </c>
      <c r="M32" s="5">
        <v>13</v>
      </c>
      <c r="R32" s="9"/>
    </row>
    <row r="33" spans="1:18" x14ac:dyDescent="0.15">
      <c r="A33" s="2">
        <v>18033150</v>
      </c>
      <c r="B33" s="2" t="s">
        <v>10</v>
      </c>
      <c r="C33" s="2">
        <v>88035</v>
      </c>
      <c r="D33" s="2">
        <v>792</v>
      </c>
      <c r="E33" s="2">
        <v>1074</v>
      </c>
      <c r="F33" s="2">
        <v>472</v>
      </c>
      <c r="G33" s="2">
        <v>566</v>
      </c>
      <c r="H33" s="2" t="s">
        <v>81</v>
      </c>
      <c r="I33" s="2" t="s">
        <v>82</v>
      </c>
      <c r="J33" s="2" t="s">
        <v>13</v>
      </c>
      <c r="L33" s="4" t="s">
        <v>593</v>
      </c>
      <c r="M33" s="5">
        <v>10</v>
      </c>
      <c r="R33" s="9"/>
    </row>
    <row r="34" spans="1:18" x14ac:dyDescent="0.15">
      <c r="A34" s="2">
        <v>17982884</v>
      </c>
      <c r="B34" s="2" t="s">
        <v>10</v>
      </c>
      <c r="C34" s="2">
        <v>435616</v>
      </c>
      <c r="D34" s="2">
        <v>1932</v>
      </c>
      <c r="E34" s="2">
        <v>14819</v>
      </c>
      <c r="F34" s="2">
        <v>6669</v>
      </c>
      <c r="G34" s="2">
        <v>2496</v>
      </c>
      <c r="H34" s="2" t="s">
        <v>83</v>
      </c>
      <c r="I34" s="2" t="s">
        <v>84</v>
      </c>
      <c r="J34" s="2" t="s">
        <v>16</v>
      </c>
      <c r="L34" s="4" t="s">
        <v>594</v>
      </c>
      <c r="M34" s="5">
        <v>7</v>
      </c>
      <c r="R34" s="9"/>
    </row>
    <row r="35" spans="1:18" x14ac:dyDescent="0.15">
      <c r="A35" s="2">
        <v>17839529</v>
      </c>
      <c r="B35" s="2" t="s">
        <v>10</v>
      </c>
      <c r="C35" s="2">
        <v>496061</v>
      </c>
      <c r="D35" s="2">
        <v>4666</v>
      </c>
      <c r="E35" s="2">
        <v>32083</v>
      </c>
      <c r="F35" s="2">
        <v>11747</v>
      </c>
      <c r="G35" s="2">
        <v>3227</v>
      </c>
      <c r="H35" s="2" t="s">
        <v>85</v>
      </c>
      <c r="I35" s="2" t="s">
        <v>86</v>
      </c>
      <c r="J35" s="2" t="s">
        <v>16</v>
      </c>
      <c r="L35" s="4" t="s">
        <v>595</v>
      </c>
      <c r="M35" s="5">
        <v>3</v>
      </c>
      <c r="R35" s="9"/>
    </row>
    <row r="36" spans="1:18" x14ac:dyDescent="0.15">
      <c r="A36" s="2">
        <v>17758293</v>
      </c>
      <c r="B36" s="2" t="s">
        <v>10</v>
      </c>
      <c r="C36" s="2">
        <v>334999</v>
      </c>
      <c r="D36" s="2">
        <v>17190</v>
      </c>
      <c r="E36" s="2">
        <v>37894</v>
      </c>
      <c r="F36" s="2">
        <v>19092</v>
      </c>
      <c r="G36" s="2">
        <v>3206</v>
      </c>
      <c r="H36" s="2" t="s">
        <v>87</v>
      </c>
      <c r="I36" s="2" t="s">
        <v>88</v>
      </c>
      <c r="J36" s="2" t="s">
        <v>19</v>
      </c>
      <c r="L36" s="4" t="s">
        <v>597</v>
      </c>
      <c r="M36" s="5">
        <v>3</v>
      </c>
      <c r="R36" s="9"/>
    </row>
    <row r="37" spans="1:18" x14ac:dyDescent="0.15">
      <c r="A37" s="2">
        <v>17730074</v>
      </c>
      <c r="B37" s="2" t="s">
        <v>10</v>
      </c>
      <c r="C37" s="2">
        <v>216742</v>
      </c>
      <c r="D37" s="2">
        <v>3019</v>
      </c>
      <c r="E37" s="2">
        <v>7488</v>
      </c>
      <c r="F37" s="2">
        <v>3124</v>
      </c>
      <c r="G37" s="2">
        <v>955</v>
      </c>
      <c r="H37" s="2" t="s">
        <v>89</v>
      </c>
      <c r="I37" s="2" t="s">
        <v>90</v>
      </c>
      <c r="J37" s="2" t="s">
        <v>16</v>
      </c>
      <c r="L37" s="4" t="s">
        <v>598</v>
      </c>
      <c r="M37" s="5">
        <v>2</v>
      </c>
      <c r="R37" s="9"/>
    </row>
    <row r="38" spans="1:18" x14ac:dyDescent="0.15">
      <c r="A38" s="2">
        <v>17648184</v>
      </c>
      <c r="B38" s="2" t="s">
        <v>10</v>
      </c>
      <c r="C38" s="2">
        <v>180831</v>
      </c>
      <c r="D38" s="2">
        <v>958</v>
      </c>
      <c r="E38" s="2">
        <v>2478</v>
      </c>
      <c r="F38" s="2">
        <v>2203</v>
      </c>
      <c r="G38" s="2">
        <v>1441</v>
      </c>
      <c r="H38" s="2" t="s">
        <v>91</v>
      </c>
      <c r="I38" s="2" t="s">
        <v>92</v>
      </c>
      <c r="J38" s="2" t="s">
        <v>30</v>
      </c>
      <c r="L38" s="4" t="s">
        <v>599</v>
      </c>
      <c r="M38" s="5">
        <v>1</v>
      </c>
      <c r="R38" s="9"/>
    </row>
    <row r="39" spans="1:18" x14ac:dyDescent="0.15">
      <c r="A39" s="2">
        <v>17497844</v>
      </c>
      <c r="B39" s="2" t="s">
        <v>10</v>
      </c>
      <c r="C39" s="2">
        <v>1496529</v>
      </c>
      <c r="D39" s="2">
        <v>10340</v>
      </c>
      <c r="E39" s="2">
        <v>24021</v>
      </c>
      <c r="F39" s="2">
        <v>17639</v>
      </c>
      <c r="G39" s="2">
        <v>2964</v>
      </c>
      <c r="H39" s="2" t="s">
        <v>93</v>
      </c>
      <c r="I39" s="2" t="s">
        <v>94</v>
      </c>
      <c r="J39" s="2" t="s">
        <v>16</v>
      </c>
      <c r="L39" s="4" t="s">
        <v>588</v>
      </c>
      <c r="M39" s="5">
        <v>102</v>
      </c>
      <c r="R39" s="9"/>
    </row>
    <row r="40" spans="1:18" x14ac:dyDescent="0.15">
      <c r="A40" s="2">
        <v>17482158</v>
      </c>
      <c r="B40" s="2" t="s">
        <v>10</v>
      </c>
      <c r="C40" s="2">
        <v>223485</v>
      </c>
      <c r="D40" s="2">
        <v>1909</v>
      </c>
      <c r="E40" s="2">
        <v>3440</v>
      </c>
      <c r="F40" s="2">
        <v>1893</v>
      </c>
      <c r="G40" s="2">
        <v>1279</v>
      </c>
      <c r="H40" s="2" t="s">
        <v>95</v>
      </c>
      <c r="I40" s="2" t="s">
        <v>96</v>
      </c>
      <c r="J40" s="2" t="s">
        <v>74</v>
      </c>
      <c r="R40" s="9"/>
    </row>
    <row r="41" spans="1:18" x14ac:dyDescent="0.15">
      <c r="A41" s="2">
        <v>17452097</v>
      </c>
      <c r="B41" s="2" t="s">
        <v>10</v>
      </c>
      <c r="C41" s="2">
        <v>64136</v>
      </c>
      <c r="D41" s="2">
        <v>184</v>
      </c>
      <c r="E41" s="2">
        <v>867</v>
      </c>
      <c r="F41" s="2">
        <v>744</v>
      </c>
      <c r="G41" s="2">
        <v>475</v>
      </c>
      <c r="H41" s="2" t="s">
        <v>97</v>
      </c>
      <c r="I41" s="2" t="s">
        <v>98</v>
      </c>
      <c r="J41" s="2" t="s">
        <v>30</v>
      </c>
      <c r="L41" s="4" t="s">
        <v>631</v>
      </c>
      <c r="M41" s="8" t="s">
        <v>630</v>
      </c>
      <c r="R41" s="9"/>
    </row>
    <row r="42" spans="1:18" x14ac:dyDescent="0.15">
      <c r="A42" s="2">
        <v>17301936</v>
      </c>
      <c r="B42" s="2" t="s">
        <v>10</v>
      </c>
      <c r="C42" s="2">
        <v>544502</v>
      </c>
      <c r="D42" s="2">
        <v>20514</v>
      </c>
      <c r="E42" s="2">
        <v>65490</v>
      </c>
      <c r="F42" s="2">
        <v>34024</v>
      </c>
      <c r="G42" s="2">
        <v>5733</v>
      </c>
      <c r="H42" s="2" t="s">
        <v>99</v>
      </c>
      <c r="I42" s="2" t="s">
        <v>100</v>
      </c>
      <c r="J42" s="2" t="s">
        <v>19</v>
      </c>
      <c r="L42">
        <f>MAX(D:D)</f>
        <v>20514</v>
      </c>
      <c r="M42" t="str">
        <f>VLOOKUP(L42,D:I,6,FALSE)</f>
        <v>【网络观察室07】卢本伟无罪！李艺彤有理！</v>
      </c>
      <c r="R42" s="9"/>
    </row>
    <row r="43" spans="1:18" x14ac:dyDescent="0.15">
      <c r="A43" s="2">
        <v>17279506</v>
      </c>
      <c r="B43" s="2" t="s">
        <v>10</v>
      </c>
      <c r="C43" s="2">
        <v>732490</v>
      </c>
      <c r="D43" s="2">
        <v>9333</v>
      </c>
      <c r="E43" s="2">
        <v>29483</v>
      </c>
      <c r="F43" s="2">
        <v>16202</v>
      </c>
      <c r="G43" s="2">
        <v>4243</v>
      </c>
      <c r="H43" s="2" t="s">
        <v>101</v>
      </c>
      <c r="I43" s="2" t="s">
        <v>102</v>
      </c>
      <c r="J43" s="2" t="s">
        <v>16</v>
      </c>
      <c r="L43" s="4" t="s">
        <v>639</v>
      </c>
      <c r="R43" s="9"/>
    </row>
    <row r="44" spans="1:18" x14ac:dyDescent="0.15">
      <c r="A44" s="2">
        <v>17254512</v>
      </c>
      <c r="B44" s="2" t="s">
        <v>10</v>
      </c>
      <c r="C44" s="2">
        <v>62926</v>
      </c>
      <c r="D44" s="2">
        <v>839</v>
      </c>
      <c r="E44" s="2">
        <v>1414</v>
      </c>
      <c r="F44" s="2">
        <v>648</v>
      </c>
      <c r="G44" s="2">
        <v>613</v>
      </c>
      <c r="H44" s="2" t="s">
        <v>103</v>
      </c>
      <c r="I44" s="2" t="s">
        <v>104</v>
      </c>
      <c r="J44" s="2" t="s">
        <v>24</v>
      </c>
      <c r="L44" s="10">
        <f>AVERAGE(D:D)</f>
        <v>4466.9803921568628</v>
      </c>
      <c r="R44" s="9"/>
    </row>
    <row r="45" spans="1:18" x14ac:dyDescent="0.15">
      <c r="A45" s="2">
        <v>17065210</v>
      </c>
      <c r="B45" s="2" t="s">
        <v>10</v>
      </c>
      <c r="C45" s="2">
        <v>97705</v>
      </c>
      <c r="D45" s="2">
        <v>899</v>
      </c>
      <c r="E45" s="2">
        <v>1356</v>
      </c>
      <c r="F45" s="2">
        <v>666</v>
      </c>
      <c r="G45" s="2">
        <v>658</v>
      </c>
      <c r="H45" s="2" t="s">
        <v>105</v>
      </c>
      <c r="I45" s="2" t="s">
        <v>106</v>
      </c>
      <c r="J45" s="2" t="s">
        <v>13</v>
      </c>
      <c r="R45" s="9"/>
    </row>
    <row r="46" spans="1:18" x14ac:dyDescent="0.15">
      <c r="A46" s="2">
        <v>17051445</v>
      </c>
      <c r="B46" s="2" t="s">
        <v>10</v>
      </c>
      <c r="C46" s="2">
        <v>209221</v>
      </c>
      <c r="D46" s="2">
        <v>3381</v>
      </c>
      <c r="E46" s="2">
        <v>10031</v>
      </c>
      <c r="F46" s="2">
        <v>5839</v>
      </c>
      <c r="G46" s="2">
        <v>1480</v>
      </c>
      <c r="H46" s="2" t="s">
        <v>107</v>
      </c>
      <c r="I46" s="2" t="s">
        <v>108</v>
      </c>
      <c r="J46" s="2" t="s">
        <v>16</v>
      </c>
      <c r="R46" s="9"/>
    </row>
    <row r="47" spans="1:18" x14ac:dyDescent="0.15">
      <c r="A47" s="2">
        <v>17024872</v>
      </c>
      <c r="B47" s="2" t="s">
        <v>10</v>
      </c>
      <c r="C47" s="2">
        <v>85361</v>
      </c>
      <c r="D47" s="2">
        <v>731</v>
      </c>
      <c r="E47" s="2">
        <v>1075</v>
      </c>
      <c r="F47" s="2">
        <v>653</v>
      </c>
      <c r="G47" s="2">
        <v>351</v>
      </c>
      <c r="H47" s="2" t="s">
        <v>109</v>
      </c>
      <c r="I47" s="2" t="s">
        <v>110</v>
      </c>
      <c r="J47" s="2" t="s">
        <v>74</v>
      </c>
      <c r="R47" s="9"/>
    </row>
    <row r="48" spans="1:18" x14ac:dyDescent="0.15">
      <c r="A48" s="2">
        <v>16852980</v>
      </c>
      <c r="B48" s="2" t="s">
        <v>10</v>
      </c>
      <c r="C48" s="2">
        <v>289771</v>
      </c>
      <c r="D48" s="2">
        <v>11520</v>
      </c>
      <c r="E48" s="2">
        <v>29229</v>
      </c>
      <c r="F48" s="2">
        <v>15872</v>
      </c>
      <c r="G48" s="2">
        <v>2820</v>
      </c>
      <c r="H48" s="2" t="s">
        <v>111</v>
      </c>
      <c r="I48" s="2" t="s">
        <v>112</v>
      </c>
      <c r="J48" s="2" t="s">
        <v>19</v>
      </c>
    </row>
    <row r="49" spans="1:13" x14ac:dyDescent="0.15">
      <c r="A49" s="2">
        <v>16824776</v>
      </c>
      <c r="B49" s="2" t="s">
        <v>10</v>
      </c>
      <c r="C49" s="2">
        <v>495711</v>
      </c>
      <c r="D49" s="2">
        <v>3034</v>
      </c>
      <c r="E49" s="2">
        <v>8979</v>
      </c>
      <c r="F49" s="2">
        <v>5798</v>
      </c>
      <c r="G49" s="2">
        <v>1143</v>
      </c>
      <c r="H49" s="2" t="s">
        <v>113</v>
      </c>
      <c r="I49" s="2" t="s">
        <v>114</v>
      </c>
      <c r="J49" s="2" t="s">
        <v>16</v>
      </c>
    </row>
    <row r="50" spans="1:13" x14ac:dyDescent="0.15">
      <c r="A50" s="2">
        <v>16771303</v>
      </c>
      <c r="B50" s="2" t="s">
        <v>10</v>
      </c>
      <c r="C50" s="2">
        <v>273630</v>
      </c>
      <c r="D50" s="2">
        <v>1247</v>
      </c>
      <c r="E50" s="2">
        <v>3212</v>
      </c>
      <c r="F50" s="2">
        <v>1514</v>
      </c>
      <c r="G50" s="2">
        <v>780</v>
      </c>
      <c r="H50" s="2" t="s">
        <v>115</v>
      </c>
      <c r="I50" s="2" t="s">
        <v>116</v>
      </c>
      <c r="J50" s="2" t="s">
        <v>74</v>
      </c>
    </row>
    <row r="51" spans="1:13" x14ac:dyDescent="0.15">
      <c r="A51" s="2">
        <v>16620440</v>
      </c>
      <c r="B51" s="2" t="s">
        <v>10</v>
      </c>
      <c r="C51" s="2">
        <v>153713</v>
      </c>
      <c r="D51" s="2">
        <v>961</v>
      </c>
      <c r="E51" s="2">
        <v>1426</v>
      </c>
      <c r="F51" s="2">
        <v>751</v>
      </c>
      <c r="G51" s="2">
        <v>733</v>
      </c>
      <c r="H51" s="2" t="s">
        <v>117</v>
      </c>
      <c r="I51" s="2" t="s">
        <v>118</v>
      </c>
      <c r="J51" s="2" t="s">
        <v>119</v>
      </c>
    </row>
    <row r="52" spans="1:13" x14ac:dyDescent="0.15">
      <c r="A52" s="2">
        <v>16616466</v>
      </c>
      <c r="B52" s="2" t="s">
        <v>10</v>
      </c>
      <c r="C52" s="2">
        <v>492275</v>
      </c>
      <c r="D52" s="2">
        <v>3974</v>
      </c>
      <c r="E52" s="2">
        <v>36211</v>
      </c>
      <c r="F52" s="2">
        <v>15480</v>
      </c>
      <c r="G52" s="2">
        <v>2218</v>
      </c>
      <c r="H52" s="2" t="s">
        <v>120</v>
      </c>
      <c r="I52" s="2" t="s">
        <v>121</v>
      </c>
      <c r="J52" s="2" t="s">
        <v>16</v>
      </c>
      <c r="L52" s="7" t="s">
        <v>600</v>
      </c>
      <c r="M52" t="s">
        <v>576</v>
      </c>
    </row>
    <row r="53" spans="1:13" x14ac:dyDescent="0.15">
      <c r="A53" s="2">
        <v>16427347</v>
      </c>
      <c r="B53" s="2" t="s">
        <v>10</v>
      </c>
      <c r="C53" s="2">
        <v>350784</v>
      </c>
      <c r="D53" s="2">
        <v>4439</v>
      </c>
      <c r="E53" s="2">
        <v>38899</v>
      </c>
      <c r="F53" s="2">
        <v>23231</v>
      </c>
      <c r="G53" s="2">
        <v>3981</v>
      </c>
      <c r="H53" s="2" t="s">
        <v>122</v>
      </c>
      <c r="I53" s="2" t="s">
        <v>123</v>
      </c>
      <c r="J53" s="2" t="s">
        <v>19</v>
      </c>
      <c r="L53" s="4" t="s">
        <v>601</v>
      </c>
      <c r="M53" s="5">
        <v>36</v>
      </c>
    </row>
    <row r="54" spans="1:13" x14ac:dyDescent="0.15">
      <c r="A54" s="2">
        <v>16391101</v>
      </c>
      <c r="B54" s="2" t="s">
        <v>10</v>
      </c>
      <c r="C54" s="2">
        <v>86459</v>
      </c>
      <c r="D54" s="2">
        <v>1217</v>
      </c>
      <c r="E54" s="2">
        <v>2216</v>
      </c>
      <c r="F54" s="2">
        <v>882</v>
      </c>
      <c r="G54" s="2">
        <v>736</v>
      </c>
      <c r="H54" s="2" t="s">
        <v>124</v>
      </c>
      <c r="I54" s="2" t="s">
        <v>125</v>
      </c>
      <c r="J54" s="2" t="s">
        <v>13</v>
      </c>
      <c r="L54" s="4" t="s">
        <v>602</v>
      </c>
      <c r="M54" s="5">
        <v>15</v>
      </c>
    </row>
    <row r="55" spans="1:13" x14ac:dyDescent="0.15">
      <c r="A55" s="2">
        <v>16225704</v>
      </c>
      <c r="B55" s="2" t="s">
        <v>10</v>
      </c>
      <c r="C55" s="2">
        <v>121857</v>
      </c>
      <c r="D55" s="2">
        <v>854</v>
      </c>
      <c r="E55" s="2">
        <v>1445</v>
      </c>
      <c r="F55" s="2">
        <v>763</v>
      </c>
      <c r="G55" s="2">
        <v>586</v>
      </c>
      <c r="H55" s="2" t="s">
        <v>126</v>
      </c>
      <c r="I55" s="2" t="s">
        <v>127</v>
      </c>
      <c r="J55" s="2" t="s">
        <v>74</v>
      </c>
      <c r="L55" s="4" t="s">
        <v>603</v>
      </c>
      <c r="M55" s="5">
        <v>17</v>
      </c>
    </row>
    <row r="56" spans="1:13" x14ac:dyDescent="0.15">
      <c r="A56" s="2">
        <v>16188635</v>
      </c>
      <c r="B56" s="2" t="s">
        <v>10</v>
      </c>
      <c r="C56" s="2">
        <v>356918</v>
      </c>
      <c r="D56" s="2">
        <v>2748</v>
      </c>
      <c r="E56" s="2">
        <v>16687</v>
      </c>
      <c r="F56" s="2">
        <v>8290</v>
      </c>
      <c r="G56" s="2">
        <v>1131</v>
      </c>
      <c r="H56" s="2" t="s">
        <v>128</v>
      </c>
      <c r="I56" s="2" t="s">
        <v>129</v>
      </c>
      <c r="J56" s="2" t="s">
        <v>74</v>
      </c>
      <c r="L56" s="4" t="s">
        <v>604</v>
      </c>
      <c r="M56" s="5">
        <v>9</v>
      </c>
    </row>
    <row r="57" spans="1:13" x14ac:dyDescent="0.15">
      <c r="A57" s="2">
        <v>16168349</v>
      </c>
      <c r="B57" s="2" t="s">
        <v>10</v>
      </c>
      <c r="C57" s="2">
        <v>81982</v>
      </c>
      <c r="D57" s="2">
        <v>642</v>
      </c>
      <c r="E57" s="2">
        <v>2613</v>
      </c>
      <c r="F57" s="2">
        <v>1377</v>
      </c>
      <c r="G57" s="2">
        <v>842</v>
      </c>
      <c r="H57" s="2" t="s">
        <v>130</v>
      </c>
      <c r="I57" s="2" t="s">
        <v>131</v>
      </c>
      <c r="J57" s="2" t="s">
        <v>30</v>
      </c>
      <c r="L57" s="4" t="s">
        <v>605</v>
      </c>
      <c r="M57" s="5">
        <v>8</v>
      </c>
    </row>
    <row r="58" spans="1:13" x14ac:dyDescent="0.15">
      <c r="A58" s="2">
        <v>16010793</v>
      </c>
      <c r="B58" s="2" t="s">
        <v>10</v>
      </c>
      <c r="C58" s="2">
        <v>476587</v>
      </c>
      <c r="D58" s="2">
        <v>15724</v>
      </c>
      <c r="E58" s="2">
        <v>43747</v>
      </c>
      <c r="F58" s="2">
        <v>31448</v>
      </c>
      <c r="G58" s="2">
        <v>4177</v>
      </c>
      <c r="H58" s="2" t="s">
        <v>132</v>
      </c>
      <c r="I58" s="2" t="s">
        <v>133</v>
      </c>
      <c r="J58" s="2" t="s">
        <v>19</v>
      </c>
      <c r="L58" s="4" t="s">
        <v>606</v>
      </c>
      <c r="M58" s="5">
        <v>4</v>
      </c>
    </row>
    <row r="59" spans="1:13" x14ac:dyDescent="0.15">
      <c r="A59" s="2">
        <v>15974762</v>
      </c>
      <c r="B59" s="2" t="s">
        <v>10</v>
      </c>
      <c r="C59" s="2">
        <v>670549</v>
      </c>
      <c r="D59" s="2">
        <v>5753</v>
      </c>
      <c r="E59" s="2">
        <v>39439</v>
      </c>
      <c r="F59" s="2">
        <v>16189</v>
      </c>
      <c r="G59" s="2">
        <v>1713</v>
      </c>
      <c r="H59" s="2" t="s">
        <v>134</v>
      </c>
      <c r="I59" s="2" t="s">
        <v>135</v>
      </c>
      <c r="J59" s="2" t="s">
        <v>16</v>
      </c>
      <c r="L59" s="4" t="s">
        <v>607</v>
      </c>
      <c r="M59" s="5">
        <v>13</v>
      </c>
    </row>
    <row r="60" spans="1:13" x14ac:dyDescent="0.15">
      <c r="A60" s="2">
        <v>15770511</v>
      </c>
      <c r="B60" s="2" t="s">
        <v>10</v>
      </c>
      <c r="C60" s="2">
        <v>198273</v>
      </c>
      <c r="D60" s="2">
        <v>1266</v>
      </c>
      <c r="E60" s="2">
        <v>3113</v>
      </c>
      <c r="F60" s="2">
        <v>1554</v>
      </c>
      <c r="G60" s="2">
        <v>944</v>
      </c>
      <c r="H60" s="2" t="s">
        <v>136</v>
      </c>
      <c r="I60" s="2" t="s">
        <v>137</v>
      </c>
      <c r="J60" s="2" t="s">
        <v>74</v>
      </c>
      <c r="L60" s="4" t="s">
        <v>588</v>
      </c>
      <c r="M60" s="5">
        <v>102</v>
      </c>
    </row>
    <row r="61" spans="1:13" x14ac:dyDescent="0.15">
      <c r="A61" s="2">
        <v>15764687</v>
      </c>
      <c r="B61" s="2" t="s">
        <v>10</v>
      </c>
      <c r="C61" s="2">
        <v>490155</v>
      </c>
      <c r="D61" s="2">
        <v>3832</v>
      </c>
      <c r="E61" s="2">
        <v>19546</v>
      </c>
      <c r="F61" s="2">
        <v>10011</v>
      </c>
      <c r="G61" s="2">
        <v>1255</v>
      </c>
      <c r="H61" s="2" t="s">
        <v>138</v>
      </c>
      <c r="I61" s="2" t="s">
        <v>139</v>
      </c>
      <c r="J61" s="2" t="s">
        <v>16</v>
      </c>
    </row>
    <row r="62" spans="1:13" x14ac:dyDescent="0.15">
      <c r="A62" s="2">
        <v>15590584</v>
      </c>
      <c r="B62" s="2" t="s">
        <v>10</v>
      </c>
      <c r="C62" s="2">
        <v>268062</v>
      </c>
      <c r="D62" s="2">
        <v>7849</v>
      </c>
      <c r="E62" s="2">
        <v>42225</v>
      </c>
      <c r="F62" s="2">
        <v>21330</v>
      </c>
      <c r="G62" s="2">
        <v>3002</v>
      </c>
      <c r="H62" s="2" t="s">
        <v>140</v>
      </c>
      <c r="I62" s="2" t="s">
        <v>141</v>
      </c>
      <c r="J62" s="2" t="s">
        <v>19</v>
      </c>
    </row>
    <row r="63" spans="1:13" x14ac:dyDescent="0.15">
      <c r="A63" s="2">
        <v>15574056</v>
      </c>
      <c r="B63" s="2" t="s">
        <v>10</v>
      </c>
      <c r="C63" s="2">
        <v>833980</v>
      </c>
      <c r="D63" s="2">
        <v>3533</v>
      </c>
      <c r="E63" s="2">
        <v>22556</v>
      </c>
      <c r="F63" s="2">
        <v>29728</v>
      </c>
      <c r="G63" s="2">
        <v>2876</v>
      </c>
      <c r="H63" s="2" t="s">
        <v>142</v>
      </c>
      <c r="I63" s="2" t="s">
        <v>143</v>
      </c>
      <c r="J63" s="2" t="s">
        <v>30</v>
      </c>
      <c r="L63" s="4" t="s">
        <v>633</v>
      </c>
      <c r="M63" s="8" t="s">
        <v>630</v>
      </c>
    </row>
    <row r="64" spans="1:13" x14ac:dyDescent="0.15">
      <c r="A64" s="2">
        <v>15554714</v>
      </c>
      <c r="B64" s="2" t="s">
        <v>10</v>
      </c>
      <c r="C64" s="2">
        <v>416365</v>
      </c>
      <c r="D64" s="2">
        <v>3596</v>
      </c>
      <c r="E64" s="2">
        <v>29949</v>
      </c>
      <c r="F64" s="2">
        <v>14600</v>
      </c>
      <c r="G64" s="2">
        <v>1628</v>
      </c>
      <c r="H64" s="2" t="s">
        <v>144</v>
      </c>
      <c r="I64" s="2" t="s">
        <v>145</v>
      </c>
      <c r="J64" s="2" t="s">
        <v>146</v>
      </c>
      <c r="L64">
        <f>MAX(E:E)</f>
        <v>65490</v>
      </c>
      <c r="M64" t="str">
        <f>VLOOKUP(L64,E:I,5,FALSE)</f>
        <v>【网络观察室07】卢本伟无罪！李艺彤有理！</v>
      </c>
    </row>
    <row r="65" spans="1:13" x14ac:dyDescent="0.15">
      <c r="A65" s="2">
        <v>15094004</v>
      </c>
      <c r="B65" s="2" t="s">
        <v>10</v>
      </c>
      <c r="C65" s="2">
        <v>394422</v>
      </c>
      <c r="D65" s="2">
        <v>3312</v>
      </c>
      <c r="E65" s="2">
        <v>12509</v>
      </c>
      <c r="F65" s="2">
        <v>4697</v>
      </c>
      <c r="G65" s="2">
        <v>1774</v>
      </c>
      <c r="H65" s="2" t="s">
        <v>147</v>
      </c>
      <c r="I65" s="2" t="s">
        <v>148</v>
      </c>
      <c r="J65" s="2" t="s">
        <v>33</v>
      </c>
      <c r="L65" s="4" t="s">
        <v>640</v>
      </c>
    </row>
    <row r="66" spans="1:13" x14ac:dyDescent="0.15">
      <c r="A66" s="2">
        <v>14942782</v>
      </c>
      <c r="B66" s="2" t="s">
        <v>10</v>
      </c>
      <c r="C66" s="2">
        <v>267098</v>
      </c>
      <c r="D66" s="2">
        <v>7060</v>
      </c>
      <c r="E66" s="2">
        <v>13693</v>
      </c>
      <c r="F66" s="2">
        <v>5166</v>
      </c>
      <c r="G66" s="2">
        <v>2755</v>
      </c>
      <c r="H66" s="2" t="s">
        <v>149</v>
      </c>
      <c r="I66" s="2" t="s">
        <v>150</v>
      </c>
      <c r="J66" s="2" t="s">
        <v>19</v>
      </c>
      <c r="L66" s="10">
        <f>AVERAGE(E:E)</f>
        <v>13978.911764705883</v>
      </c>
    </row>
    <row r="67" spans="1:13" x14ac:dyDescent="0.15">
      <c r="A67" s="2">
        <v>14942754</v>
      </c>
      <c r="B67" s="2" t="s">
        <v>10</v>
      </c>
      <c r="C67" s="2">
        <v>147437</v>
      </c>
      <c r="D67" s="2">
        <v>3198</v>
      </c>
      <c r="E67" s="2">
        <v>12726</v>
      </c>
      <c r="F67" s="2">
        <v>3098</v>
      </c>
      <c r="G67" s="2">
        <v>1758</v>
      </c>
      <c r="H67" s="2" t="s">
        <v>151</v>
      </c>
      <c r="I67" s="2" t="s">
        <v>152</v>
      </c>
      <c r="J67" s="2" t="s">
        <v>146</v>
      </c>
    </row>
    <row r="68" spans="1:13" x14ac:dyDescent="0.15">
      <c r="A68" s="2">
        <v>14892350</v>
      </c>
      <c r="B68" s="2" t="s">
        <v>10</v>
      </c>
      <c r="C68" s="2">
        <v>321364</v>
      </c>
      <c r="D68" s="2">
        <v>2464</v>
      </c>
      <c r="E68" s="2">
        <v>19507</v>
      </c>
      <c r="F68" s="2">
        <v>4650</v>
      </c>
      <c r="G68" s="2">
        <v>1088</v>
      </c>
      <c r="H68" s="2" t="s">
        <v>153</v>
      </c>
      <c r="I68" s="2" t="s">
        <v>154</v>
      </c>
      <c r="J68" s="2" t="s">
        <v>16</v>
      </c>
    </row>
    <row r="69" spans="1:13" x14ac:dyDescent="0.15">
      <c r="A69" s="2">
        <v>14861161</v>
      </c>
      <c r="B69" s="2" t="s">
        <v>10</v>
      </c>
      <c r="C69" s="2">
        <v>129089</v>
      </c>
      <c r="D69" s="2">
        <v>439</v>
      </c>
      <c r="E69" s="2">
        <v>1925</v>
      </c>
      <c r="F69" s="2">
        <v>1069</v>
      </c>
      <c r="G69" s="2">
        <v>759</v>
      </c>
      <c r="H69" s="2" t="s">
        <v>155</v>
      </c>
      <c r="I69" s="2" t="s">
        <v>156</v>
      </c>
      <c r="J69" s="2" t="s">
        <v>30</v>
      </c>
    </row>
    <row r="70" spans="1:13" x14ac:dyDescent="0.15">
      <c r="A70" s="2">
        <v>14690942</v>
      </c>
      <c r="B70" s="2" t="s">
        <v>10</v>
      </c>
      <c r="C70" s="2">
        <v>94278</v>
      </c>
      <c r="D70" s="2">
        <v>845</v>
      </c>
      <c r="E70" s="2">
        <v>2669</v>
      </c>
      <c r="F70" s="2">
        <v>1157</v>
      </c>
      <c r="G70" s="2">
        <v>1862</v>
      </c>
      <c r="H70" s="2" t="s">
        <v>157</v>
      </c>
      <c r="I70" s="2" t="s">
        <v>158</v>
      </c>
      <c r="J70" s="2" t="s">
        <v>30</v>
      </c>
    </row>
    <row r="71" spans="1:13" x14ac:dyDescent="0.15">
      <c r="A71" s="2">
        <v>14658215</v>
      </c>
      <c r="B71" s="2" t="s">
        <v>10</v>
      </c>
      <c r="C71" s="2">
        <v>564847</v>
      </c>
      <c r="D71" s="2">
        <v>2960</v>
      </c>
      <c r="E71" s="2">
        <v>4235</v>
      </c>
      <c r="F71" s="2">
        <v>2398</v>
      </c>
      <c r="G71" s="2">
        <v>1095</v>
      </c>
      <c r="H71" s="2" t="s">
        <v>159</v>
      </c>
      <c r="I71" s="2" t="s">
        <v>160</v>
      </c>
      <c r="J71" s="2" t="s">
        <v>33</v>
      </c>
    </row>
    <row r="72" spans="1:13" x14ac:dyDescent="0.15">
      <c r="A72" s="2">
        <v>14478703</v>
      </c>
      <c r="B72" s="2" t="s">
        <v>10</v>
      </c>
      <c r="C72" s="2">
        <v>349885</v>
      </c>
      <c r="D72" s="2">
        <v>2747</v>
      </c>
      <c r="E72" s="2">
        <v>9382</v>
      </c>
      <c r="F72" s="2">
        <v>4863</v>
      </c>
      <c r="G72" s="2">
        <v>974</v>
      </c>
      <c r="H72" s="2" t="s">
        <v>161</v>
      </c>
      <c r="I72" s="2" t="s">
        <v>162</v>
      </c>
      <c r="J72" s="2" t="s">
        <v>16</v>
      </c>
    </row>
    <row r="73" spans="1:13" x14ac:dyDescent="0.15">
      <c r="A73" s="2">
        <v>14473022</v>
      </c>
      <c r="B73" s="2" t="s">
        <v>10</v>
      </c>
      <c r="C73" s="2">
        <v>117473</v>
      </c>
      <c r="D73" s="2">
        <v>1153</v>
      </c>
      <c r="E73" s="2">
        <v>5837</v>
      </c>
      <c r="F73" s="2">
        <v>869</v>
      </c>
      <c r="G73" s="2">
        <v>1268</v>
      </c>
      <c r="H73" s="2" t="s">
        <v>163</v>
      </c>
      <c r="I73" s="2" t="s">
        <v>164</v>
      </c>
      <c r="J73" s="2" t="s">
        <v>24</v>
      </c>
    </row>
    <row r="74" spans="1:13" x14ac:dyDescent="0.15">
      <c r="A74" s="2">
        <v>14221476</v>
      </c>
      <c r="B74" s="2" t="s">
        <v>10</v>
      </c>
      <c r="C74" s="2">
        <v>361303</v>
      </c>
      <c r="D74" s="2">
        <v>3630</v>
      </c>
      <c r="E74" s="2">
        <v>11473</v>
      </c>
      <c r="F74" s="2">
        <v>7377</v>
      </c>
      <c r="G74" s="2">
        <v>1465</v>
      </c>
      <c r="H74" s="2" t="s">
        <v>165</v>
      </c>
      <c r="I74" s="2" t="s">
        <v>166</v>
      </c>
      <c r="J74" s="2" t="s">
        <v>16</v>
      </c>
    </row>
    <row r="75" spans="1:13" x14ac:dyDescent="0.15">
      <c r="A75" s="2">
        <v>13973029</v>
      </c>
      <c r="B75" s="2" t="s">
        <v>10</v>
      </c>
      <c r="C75" s="2">
        <v>437024</v>
      </c>
      <c r="D75" s="2">
        <v>7921</v>
      </c>
      <c r="E75" s="2">
        <v>12747</v>
      </c>
      <c r="F75" s="2">
        <v>8374</v>
      </c>
      <c r="G75" s="2">
        <v>5785</v>
      </c>
      <c r="H75" s="2" t="s">
        <v>167</v>
      </c>
      <c r="I75" s="2" t="s">
        <v>168</v>
      </c>
      <c r="J75" s="2" t="s">
        <v>16</v>
      </c>
      <c r="L75" s="7" t="s">
        <v>615</v>
      </c>
      <c r="M75" t="s">
        <v>576</v>
      </c>
    </row>
    <row r="76" spans="1:13" x14ac:dyDescent="0.15">
      <c r="A76" s="2">
        <v>13818023</v>
      </c>
      <c r="B76" s="2" t="s">
        <v>10</v>
      </c>
      <c r="C76" s="2">
        <v>276698</v>
      </c>
      <c r="D76" s="2">
        <v>9563</v>
      </c>
      <c r="E76" s="2">
        <v>14249</v>
      </c>
      <c r="F76" s="2">
        <v>4819</v>
      </c>
      <c r="G76" s="2">
        <v>8133</v>
      </c>
      <c r="H76" s="2" t="s">
        <v>169</v>
      </c>
      <c r="I76" s="2" t="s">
        <v>170</v>
      </c>
      <c r="J76" s="2" t="s">
        <v>24</v>
      </c>
      <c r="L76" s="4" t="s">
        <v>608</v>
      </c>
      <c r="M76" s="5">
        <v>59</v>
      </c>
    </row>
    <row r="77" spans="1:13" x14ac:dyDescent="0.15">
      <c r="A77" s="2">
        <v>13731913</v>
      </c>
      <c r="B77" s="2" t="s">
        <v>10</v>
      </c>
      <c r="C77" s="2">
        <v>155871</v>
      </c>
      <c r="D77" s="2">
        <v>863</v>
      </c>
      <c r="E77" s="2">
        <v>2194</v>
      </c>
      <c r="F77" s="2">
        <v>1447</v>
      </c>
      <c r="G77" s="2">
        <v>1679</v>
      </c>
      <c r="H77" s="2" t="s">
        <v>171</v>
      </c>
      <c r="I77" s="2" t="s">
        <v>172</v>
      </c>
      <c r="J77" s="2" t="s">
        <v>30</v>
      </c>
      <c r="L77" s="4" t="s">
        <v>609</v>
      </c>
      <c r="M77" s="5">
        <v>18</v>
      </c>
    </row>
    <row r="78" spans="1:13" x14ac:dyDescent="0.15">
      <c r="A78" s="2">
        <v>13629493</v>
      </c>
      <c r="B78" s="2" t="s">
        <v>10</v>
      </c>
      <c r="C78" s="2">
        <v>823465</v>
      </c>
      <c r="D78" s="2">
        <v>8676</v>
      </c>
      <c r="E78" s="2">
        <v>14609</v>
      </c>
      <c r="F78" s="2">
        <v>12835</v>
      </c>
      <c r="G78" s="2">
        <v>3435</v>
      </c>
      <c r="H78" s="2" t="s">
        <v>173</v>
      </c>
      <c r="I78" s="2" t="s">
        <v>174</v>
      </c>
      <c r="J78" s="2" t="s">
        <v>16</v>
      </c>
      <c r="L78" s="4" t="s">
        <v>610</v>
      </c>
      <c r="M78" s="5">
        <v>8</v>
      </c>
    </row>
    <row r="79" spans="1:13" x14ac:dyDescent="0.15">
      <c r="A79" s="2">
        <v>13407164</v>
      </c>
      <c r="B79" s="2" t="s">
        <v>10</v>
      </c>
      <c r="C79" s="2">
        <v>753783</v>
      </c>
      <c r="D79" s="2">
        <v>524</v>
      </c>
      <c r="E79" s="2">
        <v>12796</v>
      </c>
      <c r="F79" s="2">
        <v>9776</v>
      </c>
      <c r="G79" s="2">
        <v>2516</v>
      </c>
      <c r="H79" s="2" t="s">
        <v>175</v>
      </c>
      <c r="I79" s="2" t="s">
        <v>176</v>
      </c>
      <c r="J79" s="2" t="s">
        <v>74</v>
      </c>
      <c r="L79" s="4" t="s">
        <v>611</v>
      </c>
      <c r="M79" s="5">
        <v>8</v>
      </c>
    </row>
    <row r="80" spans="1:13" x14ac:dyDescent="0.15">
      <c r="A80" s="2">
        <v>13257801</v>
      </c>
      <c r="B80" s="2" t="s">
        <v>10</v>
      </c>
      <c r="C80" s="2">
        <v>115875</v>
      </c>
      <c r="D80" s="2">
        <v>3004</v>
      </c>
      <c r="E80" s="2">
        <v>13232</v>
      </c>
      <c r="F80" s="2">
        <v>1410</v>
      </c>
      <c r="G80" s="2">
        <v>2070</v>
      </c>
      <c r="H80" s="2" t="s">
        <v>177</v>
      </c>
      <c r="I80" s="2" t="s">
        <v>178</v>
      </c>
      <c r="J80" s="2" t="s">
        <v>24</v>
      </c>
      <c r="L80" s="4" t="s">
        <v>612</v>
      </c>
      <c r="M80" s="5">
        <v>5</v>
      </c>
    </row>
    <row r="81" spans="1:13" x14ac:dyDescent="0.15">
      <c r="A81" s="2">
        <v>13127480</v>
      </c>
      <c r="B81" s="2" t="s">
        <v>10</v>
      </c>
      <c r="C81" s="2">
        <v>323434</v>
      </c>
      <c r="D81" s="2">
        <v>8421</v>
      </c>
      <c r="E81" s="2">
        <v>5974</v>
      </c>
      <c r="F81" s="2">
        <v>4275</v>
      </c>
      <c r="G81" s="2">
        <v>2746</v>
      </c>
      <c r="H81" s="2" t="s">
        <v>179</v>
      </c>
      <c r="I81" s="2" t="s">
        <v>180</v>
      </c>
      <c r="J81" s="2" t="s">
        <v>16</v>
      </c>
      <c r="L81" s="4" t="s">
        <v>613</v>
      </c>
      <c r="M81" s="5">
        <v>2</v>
      </c>
    </row>
    <row r="82" spans="1:13" x14ac:dyDescent="0.15">
      <c r="A82" s="2">
        <v>12976189</v>
      </c>
      <c r="B82" s="2" t="s">
        <v>10</v>
      </c>
      <c r="C82" s="2">
        <v>130907</v>
      </c>
      <c r="D82" s="2">
        <v>3676</v>
      </c>
      <c r="E82" s="2">
        <v>5048</v>
      </c>
      <c r="F82" s="2">
        <v>2987</v>
      </c>
      <c r="G82" s="2">
        <v>2511</v>
      </c>
      <c r="H82" s="2" t="s">
        <v>181</v>
      </c>
      <c r="I82" s="2" t="s">
        <v>182</v>
      </c>
      <c r="J82" s="2" t="s">
        <v>27</v>
      </c>
      <c r="L82" s="4" t="s">
        <v>614</v>
      </c>
      <c r="M82" s="5">
        <v>2</v>
      </c>
    </row>
    <row r="83" spans="1:13" x14ac:dyDescent="0.15">
      <c r="A83" s="2">
        <v>12850539</v>
      </c>
      <c r="B83" s="2" t="s">
        <v>10</v>
      </c>
      <c r="C83" s="2">
        <v>438984</v>
      </c>
      <c r="D83" s="2">
        <v>5437</v>
      </c>
      <c r="E83" s="2">
        <v>11449</v>
      </c>
      <c r="F83" s="2">
        <v>5905</v>
      </c>
      <c r="G83" s="2">
        <v>3940</v>
      </c>
      <c r="H83" s="2" t="s">
        <v>183</v>
      </c>
      <c r="I83" s="2" t="s">
        <v>184</v>
      </c>
      <c r="J83" s="2" t="s">
        <v>16</v>
      </c>
      <c r="L83" s="4" t="s">
        <v>588</v>
      </c>
      <c r="M83" s="5">
        <v>102</v>
      </c>
    </row>
    <row r="84" spans="1:13" x14ac:dyDescent="0.15">
      <c r="A84" s="2">
        <v>12702764</v>
      </c>
      <c r="B84" s="2" t="s">
        <v>10</v>
      </c>
      <c r="C84" s="2">
        <v>116587</v>
      </c>
      <c r="D84" s="2">
        <v>6646</v>
      </c>
      <c r="E84" s="2">
        <v>5041</v>
      </c>
      <c r="F84" s="2">
        <v>4745</v>
      </c>
      <c r="G84" s="2">
        <v>4814</v>
      </c>
      <c r="H84" s="2" t="s">
        <v>185</v>
      </c>
      <c r="I84" s="2" t="s">
        <v>186</v>
      </c>
      <c r="J84" s="2" t="s">
        <v>146</v>
      </c>
    </row>
    <row r="85" spans="1:13" x14ac:dyDescent="0.15">
      <c r="A85" s="2">
        <v>12625909</v>
      </c>
      <c r="B85" s="2" t="s">
        <v>10</v>
      </c>
      <c r="C85" s="2">
        <v>152435</v>
      </c>
      <c r="D85" s="2">
        <v>4117</v>
      </c>
      <c r="E85" s="2">
        <v>9936</v>
      </c>
      <c r="F85" s="2">
        <v>1303</v>
      </c>
      <c r="G85" s="2">
        <v>1793</v>
      </c>
      <c r="H85" s="2" t="s">
        <v>187</v>
      </c>
      <c r="I85" s="2" t="s">
        <v>188</v>
      </c>
      <c r="J85" s="2" t="s">
        <v>24</v>
      </c>
      <c r="L85" s="4" t="s">
        <v>634</v>
      </c>
      <c r="M85" s="8" t="s">
        <v>630</v>
      </c>
    </row>
    <row r="86" spans="1:13" x14ac:dyDescent="0.15">
      <c r="A86" s="2">
        <v>12591111</v>
      </c>
      <c r="B86" s="2" t="s">
        <v>10</v>
      </c>
      <c r="C86" s="2">
        <v>413166</v>
      </c>
      <c r="D86" s="2">
        <v>3317</v>
      </c>
      <c r="E86" s="2">
        <v>7801</v>
      </c>
      <c r="F86" s="2">
        <v>6414</v>
      </c>
      <c r="G86" s="2">
        <v>2578</v>
      </c>
      <c r="H86" s="2" t="s">
        <v>189</v>
      </c>
      <c r="I86" s="2" t="s">
        <v>190</v>
      </c>
      <c r="J86" s="2" t="s">
        <v>119</v>
      </c>
      <c r="L86">
        <f>MAX(F:F)</f>
        <v>34024</v>
      </c>
      <c r="M86" t="str">
        <f>VLOOKUP(L86,F:I,4,FALSE)</f>
        <v>【网络观察室07】卢本伟无罪！李艺彤有理！</v>
      </c>
    </row>
    <row r="87" spans="1:13" x14ac:dyDescent="0.15">
      <c r="A87" s="2">
        <v>12523688</v>
      </c>
      <c r="B87" s="2" t="s">
        <v>10</v>
      </c>
      <c r="C87" s="2">
        <v>206053</v>
      </c>
      <c r="D87" s="2">
        <v>4724</v>
      </c>
      <c r="E87" s="2">
        <v>4557</v>
      </c>
      <c r="F87" s="2">
        <v>3126</v>
      </c>
      <c r="G87" s="2">
        <v>3563</v>
      </c>
      <c r="H87" s="2" t="s">
        <v>191</v>
      </c>
      <c r="I87" s="2" t="s">
        <v>192</v>
      </c>
      <c r="J87" s="2" t="s">
        <v>24</v>
      </c>
      <c r="L87" s="4" t="s">
        <v>641</v>
      </c>
    </row>
    <row r="88" spans="1:13" x14ac:dyDescent="0.15">
      <c r="A88" s="2">
        <v>12445583</v>
      </c>
      <c r="B88" s="2" t="s">
        <v>10</v>
      </c>
      <c r="C88" s="2">
        <v>120261</v>
      </c>
      <c r="D88" s="2">
        <v>3544</v>
      </c>
      <c r="E88" s="2">
        <v>3279</v>
      </c>
      <c r="F88" s="2">
        <v>3394</v>
      </c>
      <c r="G88" s="2">
        <v>5757</v>
      </c>
      <c r="H88" s="2" t="s">
        <v>193</v>
      </c>
      <c r="I88" s="2" t="s">
        <v>194</v>
      </c>
      <c r="J88" s="2" t="s">
        <v>146</v>
      </c>
      <c r="L88" s="10">
        <f>AVERAGE(F:F)</f>
        <v>7308.9411764705883</v>
      </c>
    </row>
    <row r="89" spans="1:13" x14ac:dyDescent="0.15">
      <c r="A89" s="2">
        <v>12339045</v>
      </c>
      <c r="B89" s="2" t="s">
        <v>10</v>
      </c>
      <c r="C89" s="2">
        <v>641519</v>
      </c>
      <c r="D89" s="2">
        <v>6981</v>
      </c>
      <c r="E89" s="2">
        <v>11982</v>
      </c>
      <c r="F89" s="2">
        <v>12137</v>
      </c>
      <c r="G89" s="2">
        <v>3413</v>
      </c>
      <c r="H89" s="2" t="s">
        <v>195</v>
      </c>
      <c r="I89" s="2" t="s">
        <v>196</v>
      </c>
      <c r="J89" s="2" t="s">
        <v>16</v>
      </c>
    </row>
    <row r="90" spans="1:13" x14ac:dyDescent="0.15">
      <c r="A90" s="2">
        <v>12319010</v>
      </c>
      <c r="B90" s="2" t="s">
        <v>10</v>
      </c>
      <c r="C90" s="2">
        <v>180287</v>
      </c>
      <c r="D90" s="2">
        <v>6928</v>
      </c>
      <c r="E90" s="2">
        <v>15928</v>
      </c>
      <c r="F90" s="2">
        <v>2797</v>
      </c>
      <c r="G90" s="2">
        <v>2447</v>
      </c>
      <c r="H90" s="2" t="s">
        <v>197</v>
      </c>
      <c r="I90" s="2" t="s">
        <v>198</v>
      </c>
      <c r="J90" s="2" t="s">
        <v>24</v>
      </c>
    </row>
    <row r="91" spans="1:13" x14ac:dyDescent="0.15">
      <c r="A91" s="2">
        <v>12208732</v>
      </c>
      <c r="B91" s="2" t="s">
        <v>10</v>
      </c>
      <c r="C91" s="2">
        <v>132494</v>
      </c>
      <c r="D91" s="2">
        <v>4121</v>
      </c>
      <c r="E91" s="2">
        <v>5369</v>
      </c>
      <c r="F91" s="2">
        <v>1229</v>
      </c>
      <c r="G91" s="2">
        <v>1576</v>
      </c>
      <c r="H91" s="2" t="s">
        <v>199</v>
      </c>
      <c r="I91" s="2" t="s">
        <v>200</v>
      </c>
      <c r="J91" s="2" t="s">
        <v>146</v>
      </c>
    </row>
    <row r="92" spans="1:13" x14ac:dyDescent="0.15">
      <c r="A92" s="2">
        <v>12051630</v>
      </c>
      <c r="B92" s="2" t="s">
        <v>10</v>
      </c>
      <c r="C92" s="2">
        <v>698903</v>
      </c>
      <c r="D92" s="2">
        <v>7626</v>
      </c>
      <c r="E92" s="2">
        <v>22054</v>
      </c>
      <c r="F92" s="2">
        <v>21492</v>
      </c>
      <c r="G92" s="2">
        <v>4207</v>
      </c>
      <c r="H92" s="2" t="s">
        <v>201</v>
      </c>
      <c r="I92" s="2" t="s">
        <v>202</v>
      </c>
      <c r="J92" s="2" t="s">
        <v>16</v>
      </c>
    </row>
    <row r="93" spans="1:13" x14ac:dyDescent="0.15">
      <c r="A93" s="2">
        <v>11911608</v>
      </c>
      <c r="B93" s="2" t="s">
        <v>10</v>
      </c>
      <c r="C93" s="2">
        <v>629772</v>
      </c>
      <c r="D93" s="2">
        <v>10853</v>
      </c>
      <c r="E93" s="2">
        <v>21181</v>
      </c>
      <c r="F93" s="2">
        <v>17411</v>
      </c>
      <c r="G93" s="2">
        <v>5146</v>
      </c>
      <c r="H93" s="2" t="s">
        <v>203</v>
      </c>
      <c r="I93" s="2" t="s">
        <v>204</v>
      </c>
      <c r="J93" s="2" t="s">
        <v>16</v>
      </c>
      <c r="L93" s="7" t="s">
        <v>616</v>
      </c>
      <c r="M93" t="s">
        <v>576</v>
      </c>
    </row>
    <row r="94" spans="1:13" x14ac:dyDescent="0.15">
      <c r="A94" s="2">
        <v>11043156</v>
      </c>
      <c r="B94" s="2" t="s">
        <v>10</v>
      </c>
      <c r="C94" s="2">
        <v>75639</v>
      </c>
      <c r="D94" s="2">
        <v>1959</v>
      </c>
      <c r="E94" s="2">
        <v>1817</v>
      </c>
      <c r="F94" s="2">
        <v>733</v>
      </c>
      <c r="G94" s="2">
        <v>1088</v>
      </c>
      <c r="H94" s="2" t="s">
        <v>205</v>
      </c>
      <c r="I94" s="2" t="s">
        <v>206</v>
      </c>
      <c r="J94" s="2" t="s">
        <v>19</v>
      </c>
      <c r="L94" s="4" t="s">
        <v>617</v>
      </c>
      <c r="M94" s="5">
        <v>32</v>
      </c>
    </row>
    <row r="95" spans="1:13" x14ac:dyDescent="0.15">
      <c r="A95" s="2">
        <v>10875500</v>
      </c>
      <c r="B95" s="2" t="s">
        <v>10</v>
      </c>
      <c r="C95" s="2">
        <v>290620</v>
      </c>
      <c r="D95" s="2">
        <v>8001</v>
      </c>
      <c r="E95" s="2">
        <v>4709</v>
      </c>
      <c r="F95" s="2">
        <v>3062</v>
      </c>
      <c r="G95" s="2">
        <v>2489</v>
      </c>
      <c r="H95" s="2" t="s">
        <v>207</v>
      </c>
      <c r="I95" s="2" t="s">
        <v>208</v>
      </c>
      <c r="J95" s="2" t="s">
        <v>74</v>
      </c>
      <c r="L95" s="4" t="s">
        <v>618</v>
      </c>
      <c r="M95" s="5">
        <v>34</v>
      </c>
    </row>
    <row r="96" spans="1:13" x14ac:dyDescent="0.15">
      <c r="A96" s="2">
        <v>10773187</v>
      </c>
      <c r="B96" s="2" t="s">
        <v>10</v>
      </c>
      <c r="C96" s="2">
        <v>197081</v>
      </c>
      <c r="D96" s="2">
        <v>1252</v>
      </c>
      <c r="E96" s="2">
        <v>4512</v>
      </c>
      <c r="F96" s="2">
        <v>3538</v>
      </c>
      <c r="G96" s="2">
        <v>1933</v>
      </c>
      <c r="H96" s="2" t="s">
        <v>209</v>
      </c>
      <c r="I96" s="2" t="s">
        <v>210</v>
      </c>
      <c r="J96" s="2" t="s">
        <v>30</v>
      </c>
      <c r="L96" s="4" t="s">
        <v>619</v>
      </c>
      <c r="M96" s="5">
        <v>18</v>
      </c>
    </row>
    <row r="97" spans="1:24" x14ac:dyDescent="0.15">
      <c r="A97" s="2">
        <v>10647339</v>
      </c>
      <c r="B97" s="2" t="s">
        <v>10</v>
      </c>
      <c r="C97" s="2">
        <v>260972</v>
      </c>
      <c r="D97" s="2">
        <v>908</v>
      </c>
      <c r="E97" s="2">
        <v>2486</v>
      </c>
      <c r="F97" s="2">
        <v>1917</v>
      </c>
      <c r="G97" s="2">
        <v>1402</v>
      </c>
      <c r="H97" s="2" t="s">
        <v>211</v>
      </c>
      <c r="I97" s="2" t="s">
        <v>212</v>
      </c>
      <c r="J97" s="2" t="s">
        <v>30</v>
      </c>
      <c r="L97" s="4" t="s">
        <v>620</v>
      </c>
      <c r="M97" s="5">
        <v>10</v>
      </c>
    </row>
    <row r="98" spans="1:24" x14ac:dyDescent="0.15">
      <c r="A98" s="2">
        <v>10586487</v>
      </c>
      <c r="B98" s="2" t="s">
        <v>10</v>
      </c>
      <c r="C98" s="2">
        <v>107650</v>
      </c>
      <c r="D98" s="2">
        <v>1021</v>
      </c>
      <c r="E98" s="2">
        <v>4883</v>
      </c>
      <c r="F98" s="2">
        <v>2059</v>
      </c>
      <c r="G98" s="2">
        <v>1309</v>
      </c>
      <c r="H98" s="2" t="s">
        <v>213</v>
      </c>
      <c r="I98" s="2" t="s">
        <v>214</v>
      </c>
      <c r="J98" s="2" t="s">
        <v>30</v>
      </c>
      <c r="L98" s="4" t="s">
        <v>621</v>
      </c>
      <c r="M98" s="5">
        <v>3</v>
      </c>
    </row>
    <row r="99" spans="1:24" x14ac:dyDescent="0.15">
      <c r="A99" s="2">
        <v>10503660</v>
      </c>
      <c r="B99" s="2" t="s">
        <v>10</v>
      </c>
      <c r="C99" s="2">
        <v>256078</v>
      </c>
      <c r="D99" s="2">
        <v>1016</v>
      </c>
      <c r="E99" s="2">
        <v>4720</v>
      </c>
      <c r="F99" s="2">
        <v>3761</v>
      </c>
      <c r="G99" s="2">
        <v>1287</v>
      </c>
      <c r="H99" s="2" t="s">
        <v>215</v>
      </c>
      <c r="I99" s="2" t="s">
        <v>216</v>
      </c>
      <c r="J99" s="2" t="s">
        <v>30</v>
      </c>
      <c r="L99" s="4" t="s">
        <v>622</v>
      </c>
      <c r="M99" s="5">
        <v>4</v>
      </c>
    </row>
    <row r="100" spans="1:24" x14ac:dyDescent="0.15">
      <c r="A100" s="2">
        <v>10334970</v>
      </c>
      <c r="B100" s="2" t="s">
        <v>10</v>
      </c>
      <c r="C100" s="2">
        <v>227818</v>
      </c>
      <c r="D100" s="2">
        <v>6045</v>
      </c>
      <c r="E100" s="2">
        <v>4206</v>
      </c>
      <c r="F100" s="2">
        <v>3279</v>
      </c>
      <c r="G100" s="2">
        <v>2181</v>
      </c>
      <c r="H100" s="2" t="s">
        <v>217</v>
      </c>
      <c r="I100" s="2" t="s">
        <v>218</v>
      </c>
      <c r="J100" s="2" t="s">
        <v>74</v>
      </c>
      <c r="L100" s="4" t="s">
        <v>623</v>
      </c>
      <c r="M100" s="5">
        <v>1</v>
      </c>
    </row>
    <row r="101" spans="1:24" x14ac:dyDescent="0.15">
      <c r="A101" s="2">
        <v>10132608</v>
      </c>
      <c r="B101" s="2" t="s">
        <v>10</v>
      </c>
      <c r="C101" s="2">
        <v>248747</v>
      </c>
      <c r="D101" s="2">
        <v>5143</v>
      </c>
      <c r="E101" s="2">
        <v>5485</v>
      </c>
      <c r="F101" s="2">
        <v>1824</v>
      </c>
      <c r="G101" s="2">
        <v>1375</v>
      </c>
      <c r="H101" s="2" t="s">
        <v>219</v>
      </c>
      <c r="I101" s="2" t="s">
        <v>220</v>
      </c>
      <c r="J101" s="2" t="s">
        <v>221</v>
      </c>
      <c r="L101" s="4" t="s">
        <v>588</v>
      </c>
      <c r="M101" s="5">
        <v>102</v>
      </c>
    </row>
    <row r="102" spans="1:24" x14ac:dyDescent="0.15">
      <c r="A102" s="2">
        <v>9980277</v>
      </c>
      <c r="B102" s="2" t="s">
        <v>10</v>
      </c>
      <c r="C102" s="2">
        <v>267330</v>
      </c>
      <c r="D102" s="2">
        <v>7347</v>
      </c>
      <c r="E102" s="2">
        <v>6268</v>
      </c>
      <c r="F102" s="2">
        <v>5274</v>
      </c>
      <c r="G102" s="2">
        <v>2115</v>
      </c>
      <c r="H102" s="2" t="s">
        <v>222</v>
      </c>
      <c r="I102" s="2" t="s">
        <v>223</v>
      </c>
      <c r="J102" s="2" t="s">
        <v>74</v>
      </c>
    </row>
    <row r="103" spans="1:24" x14ac:dyDescent="0.15">
      <c r="A103" s="2">
        <v>9502155</v>
      </c>
      <c r="B103" s="2" t="s">
        <v>10</v>
      </c>
      <c r="C103" s="2">
        <v>250012</v>
      </c>
      <c r="D103" s="2">
        <v>2431</v>
      </c>
      <c r="E103" s="2">
        <v>16575</v>
      </c>
      <c r="F103" s="2">
        <v>6650</v>
      </c>
      <c r="G103" s="2">
        <v>1437</v>
      </c>
      <c r="H103" s="2" t="s">
        <v>224</v>
      </c>
      <c r="I103" s="2" t="s">
        <v>225</v>
      </c>
      <c r="J103" s="2" t="s">
        <v>19</v>
      </c>
    </row>
    <row r="105" spans="1:24" ht="15.75" x14ac:dyDescent="0.25">
      <c r="L105" t="s">
        <v>635</v>
      </c>
      <c r="M105" t="s">
        <v>636</v>
      </c>
      <c r="S105" s="1" t="s">
        <v>2</v>
      </c>
      <c r="T105" s="1" t="s">
        <v>3</v>
      </c>
      <c r="U105" s="1" t="s">
        <v>4</v>
      </c>
      <c r="V105" s="1" t="s">
        <v>5</v>
      </c>
      <c r="W105" s="1" t="s">
        <v>9</v>
      </c>
    </row>
    <row r="106" spans="1:24" x14ac:dyDescent="0.15">
      <c r="L106">
        <f>MAX(G:G)</f>
        <v>8133</v>
      </c>
      <c r="M106" t="str">
        <f>VLOOKUP(L106,G:I,3,FALSE)</f>
        <v>几分钟怒评上周热门视频！【二次元观察室01】</v>
      </c>
      <c r="R106" t="s">
        <v>670</v>
      </c>
      <c r="S106">
        <f>SUM(C2:C103)</f>
        <v>32048792</v>
      </c>
      <c r="T106">
        <f>SUM(D2:D103)</f>
        <v>455632</v>
      </c>
      <c r="U106">
        <f>SUM(E2:E103)</f>
        <v>1425849</v>
      </c>
      <c r="V106">
        <f>SUM(F2:F103)</f>
        <v>745512</v>
      </c>
      <c r="W106">
        <f>SUM(G2:G103)</f>
        <v>219314</v>
      </c>
    </row>
    <row r="107" spans="1:24" x14ac:dyDescent="0.15">
      <c r="L107" t="s">
        <v>642</v>
      </c>
      <c r="R107" t="s">
        <v>671</v>
      </c>
      <c r="S107">
        <f>S106/$M$3</f>
        <v>314203.84313725488</v>
      </c>
      <c r="T107">
        <f>T106/$M$3</f>
        <v>4466.9803921568628</v>
      </c>
      <c r="U107">
        <f t="shared" ref="U107:W107" si="1">U106/$M$3</f>
        <v>13978.911764705883</v>
      </c>
      <c r="V107">
        <f t="shared" si="1"/>
        <v>7308.9411764705883</v>
      </c>
      <c r="W107">
        <f t="shared" si="1"/>
        <v>2150.1372549019607</v>
      </c>
    </row>
    <row r="108" spans="1:24" x14ac:dyDescent="0.15">
      <c r="L108" s="10">
        <f>AVERAGE(G:G)</f>
        <v>2150.1372549019607</v>
      </c>
    </row>
    <row r="109" spans="1:24" x14ac:dyDescent="0.15">
      <c r="X109" t="s">
        <v>672</v>
      </c>
    </row>
    <row r="110" spans="1:24" x14ac:dyDescent="0.15">
      <c r="S110">
        <f>ROUND(S107/100000,1)</f>
        <v>3.1</v>
      </c>
      <c r="T110">
        <f>ROUND(T107/1000,1)</f>
        <v>4.5</v>
      </c>
      <c r="U110">
        <f>ROUND(U107/1000,1)</f>
        <v>14</v>
      </c>
      <c r="V110">
        <f>ROUND(V107/1000,1)</f>
        <v>7.3</v>
      </c>
      <c r="X110">
        <v>4.2</v>
      </c>
    </row>
    <row r="111" spans="1:24" x14ac:dyDescent="0.15">
      <c r="R111" t="s">
        <v>674</v>
      </c>
      <c r="S111">
        <v>1.5</v>
      </c>
      <c r="T111">
        <v>1.2</v>
      </c>
      <c r="U111">
        <v>1</v>
      </c>
      <c r="V111">
        <v>1</v>
      </c>
      <c r="X111">
        <v>1.2</v>
      </c>
    </row>
    <row r="112" spans="1:24" x14ac:dyDescent="0.15">
      <c r="R112" t="s">
        <v>673</v>
      </c>
      <c r="S112">
        <f>S110*S111</f>
        <v>4.6500000000000004</v>
      </c>
      <c r="T112">
        <f t="shared" ref="T112:X112" si="2">T110*T111</f>
        <v>5.3999999999999995</v>
      </c>
      <c r="U112">
        <f t="shared" si="2"/>
        <v>14</v>
      </c>
      <c r="V112">
        <f t="shared" si="2"/>
        <v>7.3</v>
      </c>
      <c r="X112">
        <f t="shared" si="2"/>
        <v>5.04</v>
      </c>
    </row>
    <row r="113" spans="19:19" x14ac:dyDescent="0.15">
      <c r="S113">
        <f>SUM(S112:X112)/SUM(S111:X111)</f>
        <v>6.167796610169491</v>
      </c>
    </row>
  </sheetData>
  <phoneticPr fontId="2" type="noConversion"/>
  <pageMargins left="0.7" right="0.7" top="0.75" bottom="0.75" header="0.3" footer="0.3"/>
  <pageSetup paperSize="9"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4"/>
  <sheetViews>
    <sheetView topLeftCell="D1" workbookViewId="0">
      <pane ySplit="1" topLeftCell="A143" activePane="bottomLeft" state="frozen"/>
      <selection pane="bottomLeft" activeCell="N174" sqref="N174"/>
    </sheetView>
  </sheetViews>
  <sheetFormatPr defaultRowHeight="13.5" x14ac:dyDescent="0.15"/>
  <cols>
    <col min="1" max="9" width="9.5" customWidth="1"/>
    <col min="10" max="10" width="17.75" customWidth="1"/>
    <col min="13" max="13" width="14.625" customWidth="1"/>
    <col min="14" max="14" width="13.375" customWidth="1"/>
  </cols>
  <sheetData>
    <row r="1" spans="1:1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6</v>
      </c>
      <c r="I1" s="1" t="s">
        <v>7</v>
      </c>
      <c r="J1" s="1" t="s">
        <v>8</v>
      </c>
    </row>
    <row r="2" spans="1:18" x14ac:dyDescent="0.15">
      <c r="A2" s="2">
        <v>21932140</v>
      </c>
      <c r="B2" s="2" t="s">
        <v>226</v>
      </c>
      <c r="C2" s="2">
        <v>116032</v>
      </c>
      <c r="D2" s="2">
        <v>3284</v>
      </c>
      <c r="E2" s="2">
        <v>2451</v>
      </c>
      <c r="F2" s="2">
        <v>730</v>
      </c>
      <c r="G2" s="2">
        <v>1026</v>
      </c>
      <c r="H2" s="2" t="s">
        <v>227</v>
      </c>
      <c r="I2" s="2" t="s">
        <v>228</v>
      </c>
      <c r="J2" s="2" t="s">
        <v>74</v>
      </c>
      <c r="M2" s="3" t="s">
        <v>624</v>
      </c>
      <c r="R2" s="9"/>
    </row>
    <row r="3" spans="1:18" x14ac:dyDescent="0.15">
      <c r="A3" s="2">
        <v>21876339</v>
      </c>
      <c r="B3" s="2" t="s">
        <v>226</v>
      </c>
      <c r="C3" s="2">
        <v>193399</v>
      </c>
      <c r="D3" s="2">
        <v>1349</v>
      </c>
      <c r="E3" s="2">
        <v>4837</v>
      </c>
      <c r="F3" s="2">
        <v>1621</v>
      </c>
      <c r="G3" s="2">
        <v>1189</v>
      </c>
      <c r="H3" s="2" t="s">
        <v>229</v>
      </c>
      <c r="I3" s="2" t="s">
        <v>230</v>
      </c>
      <c r="J3" s="2" t="s">
        <v>74</v>
      </c>
      <c r="M3">
        <v>171</v>
      </c>
      <c r="R3" s="9"/>
    </row>
    <row r="4" spans="1:18" x14ac:dyDescent="0.15">
      <c r="A4" s="2">
        <v>21851955</v>
      </c>
      <c r="B4" s="2" t="s">
        <v>226</v>
      </c>
      <c r="C4" s="2">
        <v>124555</v>
      </c>
      <c r="D4" s="2">
        <v>1771</v>
      </c>
      <c r="E4" s="2">
        <v>6274</v>
      </c>
      <c r="F4" s="2">
        <v>1459</v>
      </c>
      <c r="G4" s="2">
        <v>688</v>
      </c>
      <c r="H4" s="2" t="s">
        <v>231</v>
      </c>
      <c r="I4" s="2" t="s">
        <v>232</v>
      </c>
      <c r="J4" s="2" t="s">
        <v>233</v>
      </c>
      <c r="R4" s="9"/>
    </row>
    <row r="5" spans="1:18" x14ac:dyDescent="0.15">
      <c r="A5" s="2">
        <v>21712250</v>
      </c>
      <c r="B5" s="2" t="s">
        <v>226</v>
      </c>
      <c r="C5" s="2">
        <v>295936</v>
      </c>
      <c r="D5" s="2">
        <v>3000</v>
      </c>
      <c r="E5" s="2">
        <v>9976</v>
      </c>
      <c r="F5" s="2">
        <v>2225</v>
      </c>
      <c r="G5" s="2">
        <v>1499</v>
      </c>
      <c r="H5" s="2" t="s">
        <v>234</v>
      </c>
      <c r="I5" s="2" t="s">
        <v>235</v>
      </c>
      <c r="J5" s="2" t="s">
        <v>74</v>
      </c>
      <c r="R5" s="9"/>
    </row>
    <row r="6" spans="1:18" x14ac:dyDescent="0.15">
      <c r="A6" s="2">
        <v>21613052</v>
      </c>
      <c r="B6" s="2" t="s">
        <v>226</v>
      </c>
      <c r="C6" s="2">
        <v>233645</v>
      </c>
      <c r="D6" s="2">
        <v>6908</v>
      </c>
      <c r="E6" s="2">
        <v>3869</v>
      </c>
      <c r="F6" s="2">
        <v>928</v>
      </c>
      <c r="G6" s="2">
        <v>2386</v>
      </c>
      <c r="H6" s="2" t="s">
        <v>236</v>
      </c>
      <c r="I6" s="2" t="s">
        <v>237</v>
      </c>
      <c r="J6" s="2" t="s">
        <v>74</v>
      </c>
      <c r="R6" s="9"/>
    </row>
    <row r="7" spans="1:18" x14ac:dyDescent="0.15">
      <c r="A7" s="2">
        <v>21557939</v>
      </c>
      <c r="B7" s="2" t="s">
        <v>226</v>
      </c>
      <c r="C7" s="2">
        <v>184411</v>
      </c>
      <c r="D7" s="2">
        <v>980</v>
      </c>
      <c r="E7" s="2">
        <v>4529</v>
      </c>
      <c r="F7" s="2">
        <v>1414</v>
      </c>
      <c r="G7" s="2">
        <v>540</v>
      </c>
      <c r="H7" s="2" t="s">
        <v>238</v>
      </c>
      <c r="I7" s="2" t="s">
        <v>239</v>
      </c>
      <c r="J7" s="2" t="s">
        <v>74</v>
      </c>
      <c r="M7" s="7" t="s">
        <v>575</v>
      </c>
      <c r="N7" t="s">
        <v>576</v>
      </c>
      <c r="O7" t="s">
        <v>577</v>
      </c>
      <c r="R7" s="9"/>
    </row>
    <row r="8" spans="1:18" x14ac:dyDescent="0.15">
      <c r="A8" s="2">
        <v>21520713</v>
      </c>
      <c r="B8" s="2" t="s">
        <v>226</v>
      </c>
      <c r="C8" s="2">
        <v>184964</v>
      </c>
      <c r="D8" s="2">
        <v>1057</v>
      </c>
      <c r="E8" s="2">
        <v>9593</v>
      </c>
      <c r="F8" s="2">
        <v>2341</v>
      </c>
      <c r="G8" s="2">
        <v>1501</v>
      </c>
      <c r="H8" s="2" t="s">
        <v>240</v>
      </c>
      <c r="I8" s="2" t="s">
        <v>241</v>
      </c>
      <c r="J8" s="2" t="s">
        <v>24</v>
      </c>
      <c r="M8" s="4" t="s">
        <v>578</v>
      </c>
      <c r="N8" s="5">
        <v>2</v>
      </c>
      <c r="O8" s="6">
        <f>N8/N$17</f>
        <v>1.1695906432748537E-2</v>
      </c>
      <c r="R8" s="9"/>
    </row>
    <row r="9" spans="1:18" x14ac:dyDescent="0.15">
      <c r="A9" s="2">
        <v>21432618</v>
      </c>
      <c r="B9" s="2" t="s">
        <v>226</v>
      </c>
      <c r="C9" s="2">
        <v>531864</v>
      </c>
      <c r="D9" s="2">
        <v>10790</v>
      </c>
      <c r="E9" s="2">
        <v>13398</v>
      </c>
      <c r="F9" s="2">
        <v>2447</v>
      </c>
      <c r="G9" s="2">
        <v>4742</v>
      </c>
      <c r="H9" s="2" t="s">
        <v>242</v>
      </c>
      <c r="I9" s="2" t="s">
        <v>243</v>
      </c>
      <c r="J9" s="2" t="s">
        <v>33</v>
      </c>
      <c r="M9" s="4" t="s">
        <v>579</v>
      </c>
      <c r="N9" s="5">
        <v>18</v>
      </c>
      <c r="O9" s="6">
        <f t="shared" ref="O9:O16" si="0">N9/N$17</f>
        <v>0.10526315789473684</v>
      </c>
      <c r="R9" s="9"/>
    </row>
    <row r="10" spans="1:18" x14ac:dyDescent="0.15">
      <c r="A10" s="2">
        <v>21350530</v>
      </c>
      <c r="B10" s="2" t="s">
        <v>226</v>
      </c>
      <c r="C10" s="2">
        <v>205456</v>
      </c>
      <c r="D10" s="2">
        <v>2564</v>
      </c>
      <c r="E10" s="2">
        <v>3970</v>
      </c>
      <c r="F10" s="2">
        <v>893</v>
      </c>
      <c r="G10" s="2">
        <v>814</v>
      </c>
      <c r="H10" s="2" t="s">
        <v>244</v>
      </c>
      <c r="I10" s="2" t="s">
        <v>245</v>
      </c>
      <c r="J10" s="2" t="s">
        <v>74</v>
      </c>
      <c r="M10" s="4" t="s">
        <v>580</v>
      </c>
      <c r="N10" s="5">
        <v>59</v>
      </c>
      <c r="O10" s="6">
        <f t="shared" si="0"/>
        <v>0.34502923976608185</v>
      </c>
      <c r="R10" s="9"/>
    </row>
    <row r="11" spans="1:18" x14ac:dyDescent="0.15">
      <c r="A11" s="2">
        <v>21314950</v>
      </c>
      <c r="B11" s="2" t="s">
        <v>226</v>
      </c>
      <c r="C11" s="2">
        <v>282930</v>
      </c>
      <c r="D11" s="2">
        <v>7748</v>
      </c>
      <c r="E11" s="2">
        <v>5621</v>
      </c>
      <c r="F11" s="2">
        <v>1251</v>
      </c>
      <c r="G11" s="2">
        <v>2000</v>
      </c>
      <c r="H11" s="2" t="s">
        <v>246</v>
      </c>
      <c r="I11" s="2" t="s">
        <v>247</v>
      </c>
      <c r="J11" s="2" t="s">
        <v>33</v>
      </c>
      <c r="M11" s="4" t="s">
        <v>581</v>
      </c>
      <c r="N11" s="5">
        <v>39</v>
      </c>
      <c r="O11" s="6">
        <f t="shared" si="0"/>
        <v>0.22807017543859648</v>
      </c>
      <c r="R11" s="9"/>
    </row>
    <row r="12" spans="1:18" x14ac:dyDescent="0.15">
      <c r="A12" s="2">
        <v>21265946</v>
      </c>
      <c r="B12" s="2" t="s">
        <v>226</v>
      </c>
      <c r="C12" s="2">
        <v>266025</v>
      </c>
      <c r="D12" s="2">
        <v>1721</v>
      </c>
      <c r="E12" s="2">
        <v>4044</v>
      </c>
      <c r="F12" s="2">
        <v>1069</v>
      </c>
      <c r="G12" s="2">
        <v>1989</v>
      </c>
      <c r="H12" s="2" t="s">
        <v>248</v>
      </c>
      <c r="I12" s="2" t="s">
        <v>249</v>
      </c>
      <c r="J12" s="2" t="s">
        <v>74</v>
      </c>
      <c r="M12" s="4" t="s">
        <v>582</v>
      </c>
      <c r="N12" s="5">
        <v>12</v>
      </c>
      <c r="O12" s="6">
        <f t="shared" si="0"/>
        <v>7.0175438596491224E-2</v>
      </c>
      <c r="R12" s="9"/>
    </row>
    <row r="13" spans="1:18" x14ac:dyDescent="0.15">
      <c r="A13" s="2">
        <v>21138068</v>
      </c>
      <c r="B13" s="2" t="s">
        <v>226</v>
      </c>
      <c r="C13" s="2">
        <v>596075</v>
      </c>
      <c r="D13" s="2">
        <v>12550</v>
      </c>
      <c r="E13" s="2">
        <v>18507</v>
      </c>
      <c r="F13" s="2">
        <v>3209</v>
      </c>
      <c r="G13" s="2">
        <v>3000</v>
      </c>
      <c r="H13" s="2" t="s">
        <v>250</v>
      </c>
      <c r="I13" s="2" t="s">
        <v>251</v>
      </c>
      <c r="J13" s="2" t="s">
        <v>74</v>
      </c>
      <c r="M13" s="4" t="s">
        <v>583</v>
      </c>
      <c r="N13" s="5">
        <v>24</v>
      </c>
      <c r="O13" s="6">
        <f t="shared" si="0"/>
        <v>0.14035087719298245</v>
      </c>
      <c r="R13" s="9"/>
    </row>
    <row r="14" spans="1:18" x14ac:dyDescent="0.15">
      <c r="A14" s="2">
        <v>21019079</v>
      </c>
      <c r="B14" s="2" t="s">
        <v>226</v>
      </c>
      <c r="C14" s="2">
        <v>275036</v>
      </c>
      <c r="D14" s="2">
        <v>5298</v>
      </c>
      <c r="E14" s="2">
        <v>6499</v>
      </c>
      <c r="F14" s="2">
        <v>1371</v>
      </c>
      <c r="G14" s="2">
        <v>1395</v>
      </c>
      <c r="H14" s="2" t="s">
        <v>252</v>
      </c>
      <c r="I14" s="2" t="s">
        <v>253</v>
      </c>
      <c r="J14" s="2" t="s">
        <v>74</v>
      </c>
      <c r="M14" s="4" t="s">
        <v>584</v>
      </c>
      <c r="N14" s="5">
        <v>11</v>
      </c>
      <c r="O14" s="6">
        <f t="shared" si="0"/>
        <v>6.4327485380116955E-2</v>
      </c>
      <c r="R14" s="9"/>
    </row>
    <row r="15" spans="1:18" x14ac:dyDescent="0.15">
      <c r="A15" s="2">
        <v>20937063</v>
      </c>
      <c r="B15" s="2" t="s">
        <v>226</v>
      </c>
      <c r="C15" s="2">
        <v>274938</v>
      </c>
      <c r="D15" s="2">
        <v>2296</v>
      </c>
      <c r="E15" s="2">
        <v>4660</v>
      </c>
      <c r="F15" s="2">
        <v>1277</v>
      </c>
      <c r="G15" s="2">
        <v>1031</v>
      </c>
      <c r="H15" s="2" t="s">
        <v>254</v>
      </c>
      <c r="I15" s="2" t="s">
        <v>255</v>
      </c>
      <c r="J15" s="2" t="s">
        <v>74</v>
      </c>
      <c r="M15" s="4" t="s">
        <v>585</v>
      </c>
      <c r="N15" s="5">
        <v>5</v>
      </c>
      <c r="O15" s="6">
        <f t="shared" si="0"/>
        <v>2.9239766081871343E-2</v>
      </c>
      <c r="R15" s="9"/>
    </row>
    <row r="16" spans="1:18" x14ac:dyDescent="0.15">
      <c r="A16" s="2">
        <v>20843765</v>
      </c>
      <c r="B16" s="2" t="s">
        <v>226</v>
      </c>
      <c r="C16" s="2">
        <v>516803</v>
      </c>
      <c r="D16" s="2">
        <v>11594</v>
      </c>
      <c r="E16" s="2">
        <v>15355</v>
      </c>
      <c r="F16" s="2">
        <v>2575</v>
      </c>
      <c r="G16" s="2">
        <v>5372</v>
      </c>
      <c r="H16" s="2" t="s">
        <v>256</v>
      </c>
      <c r="I16" s="2" t="s">
        <v>257</v>
      </c>
      <c r="J16" s="2" t="s">
        <v>74</v>
      </c>
      <c r="M16" s="4" t="s">
        <v>586</v>
      </c>
      <c r="N16" s="5">
        <v>1</v>
      </c>
      <c r="O16" s="6">
        <f t="shared" si="0"/>
        <v>5.8479532163742687E-3</v>
      </c>
      <c r="R16" s="9"/>
    </row>
    <row r="17" spans="1:25" x14ac:dyDescent="0.15">
      <c r="A17" s="2">
        <v>20804061</v>
      </c>
      <c r="B17" s="2" t="s">
        <v>226</v>
      </c>
      <c r="C17" s="2">
        <v>154143</v>
      </c>
      <c r="D17" s="2">
        <v>470</v>
      </c>
      <c r="E17" s="2">
        <v>1798</v>
      </c>
      <c r="F17" s="2">
        <v>463</v>
      </c>
      <c r="G17" s="2">
        <v>923</v>
      </c>
      <c r="H17" s="2" t="s">
        <v>258</v>
      </c>
      <c r="I17" s="2" t="s">
        <v>259</v>
      </c>
      <c r="J17" s="2" t="s">
        <v>260</v>
      </c>
      <c r="M17" s="4" t="s">
        <v>588</v>
      </c>
      <c r="N17" s="5">
        <v>171</v>
      </c>
      <c r="O17" s="6"/>
      <c r="R17" s="9"/>
    </row>
    <row r="18" spans="1:25" x14ac:dyDescent="0.15">
      <c r="A18" s="2">
        <v>20760130</v>
      </c>
      <c r="B18" s="2" t="s">
        <v>226</v>
      </c>
      <c r="C18" s="2">
        <v>168033</v>
      </c>
      <c r="D18" s="2">
        <v>2536</v>
      </c>
      <c r="E18" s="2">
        <v>2865</v>
      </c>
      <c r="F18" s="2">
        <v>668</v>
      </c>
      <c r="G18" s="2">
        <v>592</v>
      </c>
      <c r="H18" s="2" t="s">
        <v>261</v>
      </c>
      <c r="I18" s="2" t="s">
        <v>262</v>
      </c>
      <c r="J18" s="2" t="s">
        <v>13</v>
      </c>
      <c r="O18" s="6"/>
      <c r="R18" s="9"/>
    </row>
    <row r="19" spans="1:25" x14ac:dyDescent="0.15">
      <c r="A19" s="2">
        <v>20745013</v>
      </c>
      <c r="B19" s="2" t="s">
        <v>226</v>
      </c>
      <c r="C19" s="2">
        <v>223283</v>
      </c>
      <c r="D19" s="2">
        <v>4871</v>
      </c>
      <c r="E19" s="2">
        <v>9701</v>
      </c>
      <c r="F19" s="2">
        <v>2898</v>
      </c>
      <c r="G19" s="2">
        <v>2269</v>
      </c>
      <c r="H19" s="2" t="s">
        <v>263</v>
      </c>
      <c r="I19" s="2" t="s">
        <v>264</v>
      </c>
      <c r="J19" s="2" t="s">
        <v>74</v>
      </c>
      <c r="O19" s="6"/>
      <c r="R19" s="9"/>
    </row>
    <row r="20" spans="1:25" x14ac:dyDescent="0.15">
      <c r="A20" s="2">
        <v>20687491</v>
      </c>
      <c r="B20" s="2" t="s">
        <v>226</v>
      </c>
      <c r="C20" s="2">
        <v>267847</v>
      </c>
      <c r="D20" s="2">
        <v>1696</v>
      </c>
      <c r="E20" s="2">
        <v>6219</v>
      </c>
      <c r="F20" s="2">
        <v>1847</v>
      </c>
      <c r="G20" s="2">
        <v>1093</v>
      </c>
      <c r="H20" s="2" t="s">
        <v>265</v>
      </c>
      <c r="I20" s="2" t="s">
        <v>266</v>
      </c>
      <c r="J20" s="2" t="s">
        <v>74</v>
      </c>
      <c r="M20" s="4" t="s">
        <v>632</v>
      </c>
      <c r="N20" t="s">
        <v>630</v>
      </c>
      <c r="R20" s="9"/>
      <c r="T20" t="s">
        <v>658</v>
      </c>
      <c r="X20" t="s">
        <v>664</v>
      </c>
    </row>
    <row r="21" spans="1:25" x14ac:dyDescent="0.15">
      <c r="A21" s="2">
        <v>20573687</v>
      </c>
      <c r="B21" s="2" t="s">
        <v>226</v>
      </c>
      <c r="C21" s="2">
        <v>625242</v>
      </c>
      <c r="D21" s="2">
        <v>15039</v>
      </c>
      <c r="E21" s="2">
        <v>14981</v>
      </c>
      <c r="F21" s="2">
        <v>2974</v>
      </c>
      <c r="G21" s="2">
        <v>3728</v>
      </c>
      <c r="H21" s="2" t="s">
        <v>267</v>
      </c>
      <c r="I21" s="2" t="s">
        <v>268</v>
      </c>
      <c r="J21" s="2" t="s">
        <v>119</v>
      </c>
      <c r="M21">
        <f>MAX(C:C)</f>
        <v>842719</v>
      </c>
      <c r="N21" t="str">
        <f>VLOOKUP(M21,$C:$I,7,FALSE)</f>
        <v>【STN快报24】GTA5最大mod被封原因竟然是</v>
      </c>
      <c r="R21" s="9"/>
      <c r="T21" t="s">
        <v>659</v>
      </c>
      <c r="U21">
        <v>46</v>
      </c>
      <c r="X21" t="s">
        <v>665</v>
      </c>
      <c r="Y21">
        <v>55</v>
      </c>
    </row>
    <row r="22" spans="1:25" x14ac:dyDescent="0.15">
      <c r="A22" s="2">
        <v>20457214</v>
      </c>
      <c r="B22" s="2" t="s">
        <v>226</v>
      </c>
      <c r="C22" s="2">
        <v>431089</v>
      </c>
      <c r="D22" s="2">
        <v>5898</v>
      </c>
      <c r="E22" s="2">
        <v>7370</v>
      </c>
      <c r="F22" s="2">
        <v>2040</v>
      </c>
      <c r="G22" s="2">
        <v>2121</v>
      </c>
      <c r="H22" s="2" t="s">
        <v>269</v>
      </c>
      <c r="I22" s="2" t="s">
        <v>270</v>
      </c>
      <c r="J22" s="2" t="s">
        <v>74</v>
      </c>
      <c r="M22" s="4" t="s">
        <v>638</v>
      </c>
      <c r="R22" s="9"/>
      <c r="T22" t="s">
        <v>660</v>
      </c>
      <c r="U22">
        <v>19</v>
      </c>
      <c r="X22" t="s">
        <v>666</v>
      </c>
      <c r="Y22">
        <v>26</v>
      </c>
    </row>
    <row r="23" spans="1:25" x14ac:dyDescent="0.15">
      <c r="A23" s="2">
        <v>20396426</v>
      </c>
      <c r="B23" s="2" t="s">
        <v>226</v>
      </c>
      <c r="C23" s="2">
        <v>229941</v>
      </c>
      <c r="D23" s="2">
        <v>854</v>
      </c>
      <c r="E23" s="2">
        <v>3692</v>
      </c>
      <c r="F23" s="2">
        <v>1074</v>
      </c>
      <c r="G23" s="2">
        <v>776</v>
      </c>
      <c r="H23" s="2" t="s">
        <v>271</v>
      </c>
      <c r="I23" s="2" t="s">
        <v>272</v>
      </c>
      <c r="J23" s="2" t="s">
        <v>74</v>
      </c>
      <c r="M23" s="10">
        <f>AVERAGE(C:C)</f>
        <v>400649.80701754388</v>
      </c>
      <c r="R23" s="9"/>
      <c r="T23" t="s">
        <v>661</v>
      </c>
      <c r="U23">
        <v>16</v>
      </c>
      <c r="X23" t="s">
        <v>667</v>
      </c>
      <c r="Y23">
        <v>7</v>
      </c>
    </row>
    <row r="24" spans="1:25" x14ac:dyDescent="0.15">
      <c r="A24" s="2">
        <v>20291549</v>
      </c>
      <c r="B24" s="2" t="s">
        <v>226</v>
      </c>
      <c r="C24" s="2">
        <v>505849</v>
      </c>
      <c r="D24" s="2">
        <v>11376</v>
      </c>
      <c r="E24" s="2">
        <v>16544</v>
      </c>
      <c r="F24" s="2">
        <v>3505</v>
      </c>
      <c r="G24" s="2">
        <v>2473</v>
      </c>
      <c r="H24" s="2" t="s">
        <v>273</v>
      </c>
      <c r="I24" s="2" t="s">
        <v>274</v>
      </c>
      <c r="J24" s="2" t="s">
        <v>74</v>
      </c>
      <c r="R24" s="9"/>
      <c r="T24" t="s">
        <v>662</v>
      </c>
      <c r="U24">
        <v>16</v>
      </c>
      <c r="X24" t="s">
        <v>668</v>
      </c>
      <c r="Y24">
        <v>4</v>
      </c>
    </row>
    <row r="25" spans="1:25" x14ac:dyDescent="0.15">
      <c r="A25" s="2">
        <v>20158445</v>
      </c>
      <c r="B25" s="2" t="s">
        <v>226</v>
      </c>
      <c r="C25" s="2">
        <v>391806</v>
      </c>
      <c r="D25" s="2">
        <v>7496</v>
      </c>
      <c r="E25" s="2">
        <v>11050</v>
      </c>
      <c r="F25" s="2">
        <v>2088</v>
      </c>
      <c r="G25" s="2">
        <v>1669</v>
      </c>
      <c r="H25" s="2" t="s">
        <v>275</v>
      </c>
      <c r="I25" s="2" t="s">
        <v>276</v>
      </c>
      <c r="J25" s="2" t="s">
        <v>74</v>
      </c>
      <c r="R25" s="9"/>
      <c r="T25" t="s">
        <v>663</v>
      </c>
      <c r="U25">
        <v>7</v>
      </c>
      <c r="X25" t="s">
        <v>669</v>
      </c>
      <c r="Y25">
        <v>3</v>
      </c>
    </row>
    <row r="26" spans="1:25" x14ac:dyDescent="0.15">
      <c r="A26" s="2">
        <v>20090588</v>
      </c>
      <c r="B26" s="2" t="s">
        <v>226</v>
      </c>
      <c r="C26" s="2">
        <v>287969</v>
      </c>
      <c r="D26" s="2">
        <v>1452</v>
      </c>
      <c r="E26" s="2">
        <v>6557</v>
      </c>
      <c r="F26" s="2">
        <v>1953</v>
      </c>
      <c r="G26" s="2">
        <v>1423</v>
      </c>
      <c r="H26" s="2" t="s">
        <v>277</v>
      </c>
      <c r="I26" s="2" t="s">
        <v>278</v>
      </c>
      <c r="J26" s="2" t="s">
        <v>74</v>
      </c>
      <c r="R26" s="9"/>
      <c r="U26" s="10"/>
    </row>
    <row r="27" spans="1:25" x14ac:dyDescent="0.15">
      <c r="A27" s="2">
        <v>19748709</v>
      </c>
      <c r="B27" s="2" t="s">
        <v>226</v>
      </c>
      <c r="C27" s="2">
        <v>201522</v>
      </c>
      <c r="D27" s="2">
        <v>1964</v>
      </c>
      <c r="E27" s="2">
        <v>14655</v>
      </c>
      <c r="F27" s="2">
        <v>9195</v>
      </c>
      <c r="G27" s="2">
        <v>1928</v>
      </c>
      <c r="H27" s="2" t="s">
        <v>279</v>
      </c>
      <c r="I27" s="2" t="s">
        <v>280</v>
      </c>
      <c r="J27" s="2" t="s">
        <v>281</v>
      </c>
      <c r="R27" s="9"/>
    </row>
    <row r="28" spans="1:25" x14ac:dyDescent="0.15">
      <c r="A28" s="2">
        <v>19388944</v>
      </c>
      <c r="B28" s="2" t="s">
        <v>226</v>
      </c>
      <c r="C28" s="2">
        <v>409091</v>
      </c>
      <c r="D28" s="2">
        <v>12692</v>
      </c>
      <c r="E28" s="2">
        <v>24478</v>
      </c>
      <c r="F28" s="2">
        <v>4942</v>
      </c>
      <c r="G28" s="2">
        <v>2513</v>
      </c>
      <c r="H28" s="2" t="s">
        <v>48</v>
      </c>
      <c r="I28" s="2" t="s">
        <v>282</v>
      </c>
      <c r="J28" s="2" t="s">
        <v>27</v>
      </c>
      <c r="R28" s="9"/>
    </row>
    <row r="29" spans="1:25" x14ac:dyDescent="0.15">
      <c r="A29" s="2">
        <v>19385019</v>
      </c>
      <c r="B29" s="2" t="s">
        <v>226</v>
      </c>
      <c r="C29" s="2">
        <v>274883</v>
      </c>
      <c r="D29" s="2">
        <v>3594</v>
      </c>
      <c r="E29" s="2">
        <v>22992</v>
      </c>
      <c r="F29" s="2">
        <v>4980</v>
      </c>
      <c r="G29" s="2">
        <v>2128</v>
      </c>
      <c r="H29" s="2" t="s">
        <v>283</v>
      </c>
      <c r="I29" s="2" t="s">
        <v>284</v>
      </c>
      <c r="J29" s="2" t="s">
        <v>233</v>
      </c>
      <c r="M29" s="7" t="s">
        <v>589</v>
      </c>
      <c r="N29" t="s">
        <v>576</v>
      </c>
      <c r="R29" s="9"/>
    </row>
    <row r="30" spans="1:25" x14ac:dyDescent="0.15">
      <c r="A30" s="2">
        <v>19384737</v>
      </c>
      <c r="B30" s="2" t="s">
        <v>226</v>
      </c>
      <c r="C30" s="2">
        <v>248674</v>
      </c>
      <c r="D30" s="2">
        <v>1860</v>
      </c>
      <c r="E30" s="2">
        <v>5236</v>
      </c>
      <c r="F30" s="2">
        <v>1178</v>
      </c>
      <c r="G30" s="2">
        <v>1039</v>
      </c>
      <c r="H30" s="2" t="s">
        <v>285</v>
      </c>
      <c r="I30" s="2" t="s">
        <v>286</v>
      </c>
      <c r="J30" s="2" t="s">
        <v>74</v>
      </c>
      <c r="M30" s="4" t="s">
        <v>590</v>
      </c>
      <c r="N30" s="5">
        <v>33</v>
      </c>
      <c r="R30" s="9"/>
    </row>
    <row r="31" spans="1:25" x14ac:dyDescent="0.15">
      <c r="A31" s="2">
        <v>19384661</v>
      </c>
      <c r="B31" s="2" t="s">
        <v>226</v>
      </c>
      <c r="C31" s="2">
        <v>317382</v>
      </c>
      <c r="D31" s="2">
        <v>2229</v>
      </c>
      <c r="E31" s="2">
        <v>6444</v>
      </c>
      <c r="F31" s="2">
        <v>1680</v>
      </c>
      <c r="G31" s="2">
        <v>1429</v>
      </c>
      <c r="H31" s="2" t="s">
        <v>287</v>
      </c>
      <c r="I31" s="2" t="s">
        <v>288</v>
      </c>
      <c r="J31" s="2" t="s">
        <v>74</v>
      </c>
      <c r="M31" s="4" t="s">
        <v>591</v>
      </c>
      <c r="N31" s="5">
        <v>50</v>
      </c>
      <c r="R31" s="9"/>
    </row>
    <row r="32" spans="1:25" x14ac:dyDescent="0.15">
      <c r="A32" s="2">
        <v>19381407</v>
      </c>
      <c r="B32" s="2" t="s">
        <v>226</v>
      </c>
      <c r="C32" s="2">
        <v>412350</v>
      </c>
      <c r="D32" s="2">
        <v>3194</v>
      </c>
      <c r="E32" s="2">
        <v>15276</v>
      </c>
      <c r="F32" s="2">
        <v>3352</v>
      </c>
      <c r="G32" s="2">
        <v>2344</v>
      </c>
      <c r="H32" s="2" t="s">
        <v>289</v>
      </c>
      <c r="I32" s="2" t="s">
        <v>290</v>
      </c>
      <c r="J32" s="2" t="s">
        <v>74</v>
      </c>
      <c r="M32" s="4" t="s">
        <v>592</v>
      </c>
      <c r="N32" s="5">
        <v>31</v>
      </c>
      <c r="R32" s="9"/>
    </row>
    <row r="33" spans="1:18" x14ac:dyDescent="0.15">
      <c r="A33" s="2">
        <v>19243962</v>
      </c>
      <c r="B33" s="2" t="s">
        <v>226</v>
      </c>
      <c r="C33" s="2">
        <v>402856</v>
      </c>
      <c r="D33" s="2">
        <v>6077</v>
      </c>
      <c r="E33" s="2">
        <v>26603</v>
      </c>
      <c r="F33" s="2">
        <v>4350</v>
      </c>
      <c r="G33" s="2">
        <v>2562</v>
      </c>
      <c r="H33" s="2" t="s">
        <v>291</v>
      </c>
      <c r="I33" s="2" t="s">
        <v>292</v>
      </c>
      <c r="J33" s="2" t="s">
        <v>74</v>
      </c>
      <c r="M33" s="4" t="s">
        <v>593</v>
      </c>
      <c r="N33" s="5">
        <v>7</v>
      </c>
      <c r="R33" s="9"/>
    </row>
    <row r="34" spans="1:18" x14ac:dyDescent="0.15">
      <c r="A34" s="2">
        <v>19181551</v>
      </c>
      <c r="B34" s="2" t="s">
        <v>226</v>
      </c>
      <c r="C34" s="2">
        <v>215605</v>
      </c>
      <c r="D34" s="2">
        <v>2270</v>
      </c>
      <c r="E34" s="2">
        <v>4737</v>
      </c>
      <c r="F34" s="2">
        <v>1101</v>
      </c>
      <c r="G34" s="2">
        <v>1182</v>
      </c>
      <c r="H34" s="2" t="s">
        <v>293</v>
      </c>
      <c r="I34" s="2" t="s">
        <v>294</v>
      </c>
      <c r="J34" s="2" t="s">
        <v>74</v>
      </c>
      <c r="M34" s="4" t="s">
        <v>594</v>
      </c>
      <c r="N34" s="5">
        <v>8</v>
      </c>
      <c r="R34" s="9"/>
    </row>
    <row r="35" spans="1:18" x14ac:dyDescent="0.15">
      <c r="A35" s="2">
        <v>19070224</v>
      </c>
      <c r="B35" s="2" t="s">
        <v>226</v>
      </c>
      <c r="C35" s="2">
        <v>573472</v>
      </c>
      <c r="D35" s="2">
        <v>10838</v>
      </c>
      <c r="E35" s="2">
        <v>26688</v>
      </c>
      <c r="F35" s="2">
        <v>6398</v>
      </c>
      <c r="G35" s="2">
        <v>2141</v>
      </c>
      <c r="H35" s="2" t="s">
        <v>295</v>
      </c>
      <c r="I35" s="2" t="s">
        <v>296</v>
      </c>
      <c r="J35" s="2" t="s">
        <v>33</v>
      </c>
      <c r="M35" s="4" t="s">
        <v>595</v>
      </c>
      <c r="N35" s="5">
        <v>14</v>
      </c>
      <c r="R35" s="9"/>
    </row>
    <row r="36" spans="1:18" x14ac:dyDescent="0.15">
      <c r="A36" s="2">
        <v>18962159</v>
      </c>
      <c r="B36" s="2" t="s">
        <v>226</v>
      </c>
      <c r="C36" s="2">
        <v>176038</v>
      </c>
      <c r="D36" s="2">
        <v>2881</v>
      </c>
      <c r="E36" s="2">
        <v>17974</v>
      </c>
      <c r="F36" s="2">
        <v>7538</v>
      </c>
      <c r="G36" s="2">
        <v>1806</v>
      </c>
      <c r="H36" s="2" t="s">
        <v>297</v>
      </c>
      <c r="I36" s="2" t="s">
        <v>298</v>
      </c>
      <c r="J36" s="2" t="s">
        <v>299</v>
      </c>
      <c r="M36" s="4" t="s">
        <v>596</v>
      </c>
      <c r="N36" s="5">
        <v>10</v>
      </c>
      <c r="R36" s="9"/>
    </row>
    <row r="37" spans="1:18" x14ac:dyDescent="0.15">
      <c r="A37" s="2">
        <v>18938328</v>
      </c>
      <c r="B37" s="2" t="s">
        <v>226</v>
      </c>
      <c r="C37" s="2">
        <v>397732</v>
      </c>
      <c r="D37" s="2">
        <v>8657</v>
      </c>
      <c r="E37" s="2">
        <v>13335</v>
      </c>
      <c r="F37" s="2">
        <v>2791</v>
      </c>
      <c r="G37" s="2">
        <v>2497</v>
      </c>
      <c r="H37" s="2" t="s">
        <v>300</v>
      </c>
      <c r="I37" s="2" t="s">
        <v>301</v>
      </c>
      <c r="J37" s="2" t="s">
        <v>33</v>
      </c>
      <c r="M37" s="4" t="s">
        <v>597</v>
      </c>
      <c r="N37" s="5">
        <v>13</v>
      </c>
      <c r="R37" s="9"/>
    </row>
    <row r="38" spans="1:18" x14ac:dyDescent="0.15">
      <c r="A38" s="2">
        <v>18886702</v>
      </c>
      <c r="B38" s="2" t="s">
        <v>226</v>
      </c>
      <c r="C38" s="2">
        <v>289469</v>
      </c>
      <c r="D38" s="2">
        <v>1810</v>
      </c>
      <c r="E38" s="2">
        <v>4147</v>
      </c>
      <c r="F38" s="2">
        <v>1071</v>
      </c>
      <c r="G38" s="2">
        <v>1060</v>
      </c>
      <c r="H38" s="2" t="s">
        <v>302</v>
      </c>
      <c r="I38" s="2" t="s">
        <v>303</v>
      </c>
      <c r="J38" s="2" t="s">
        <v>33</v>
      </c>
      <c r="M38" s="4" t="s">
        <v>598</v>
      </c>
      <c r="N38" s="5">
        <v>2</v>
      </c>
      <c r="R38" s="9"/>
    </row>
    <row r="39" spans="1:18" x14ac:dyDescent="0.15">
      <c r="A39" s="2">
        <v>18774073</v>
      </c>
      <c r="B39" s="2" t="s">
        <v>226</v>
      </c>
      <c r="C39" s="2">
        <v>800301</v>
      </c>
      <c r="D39" s="2">
        <v>17165</v>
      </c>
      <c r="E39" s="2">
        <v>60589</v>
      </c>
      <c r="F39" s="2">
        <v>16248</v>
      </c>
      <c r="G39" s="2">
        <v>8313</v>
      </c>
      <c r="H39" s="2" t="s">
        <v>304</v>
      </c>
      <c r="I39" s="2" t="s">
        <v>305</v>
      </c>
      <c r="J39" s="2" t="s">
        <v>33</v>
      </c>
      <c r="M39" s="4" t="s">
        <v>599</v>
      </c>
      <c r="N39" s="5">
        <v>3</v>
      </c>
      <c r="R39" s="9"/>
    </row>
    <row r="40" spans="1:18" x14ac:dyDescent="0.15">
      <c r="A40" s="2">
        <v>18655251</v>
      </c>
      <c r="B40" s="2" t="s">
        <v>226</v>
      </c>
      <c r="C40" s="2">
        <v>347922</v>
      </c>
      <c r="D40" s="2">
        <v>5507</v>
      </c>
      <c r="E40" s="2">
        <v>6641</v>
      </c>
      <c r="F40" s="2">
        <v>1300</v>
      </c>
      <c r="G40" s="2">
        <v>1527</v>
      </c>
      <c r="H40" s="2" t="s">
        <v>306</v>
      </c>
      <c r="I40" s="2" t="s">
        <v>307</v>
      </c>
      <c r="J40" s="2" t="s">
        <v>74</v>
      </c>
      <c r="M40" s="4" t="s">
        <v>588</v>
      </c>
      <c r="N40" s="5">
        <v>171</v>
      </c>
      <c r="R40" s="9"/>
    </row>
    <row r="41" spans="1:18" x14ac:dyDescent="0.15">
      <c r="A41" s="2">
        <v>18599650</v>
      </c>
      <c r="B41" s="2" t="s">
        <v>226</v>
      </c>
      <c r="C41" s="2">
        <v>266892</v>
      </c>
      <c r="D41" s="2">
        <v>2709</v>
      </c>
      <c r="E41" s="2">
        <v>4230</v>
      </c>
      <c r="F41" s="2">
        <v>1182</v>
      </c>
      <c r="G41" s="2">
        <v>1644</v>
      </c>
      <c r="H41" s="2" t="s">
        <v>308</v>
      </c>
      <c r="I41" s="2" t="s">
        <v>309</v>
      </c>
      <c r="J41" s="2" t="s">
        <v>74</v>
      </c>
      <c r="R41" s="9"/>
    </row>
    <row r="42" spans="1:18" x14ac:dyDescent="0.15">
      <c r="A42" s="2">
        <v>18491083</v>
      </c>
      <c r="B42" s="2" t="s">
        <v>226</v>
      </c>
      <c r="C42" s="2">
        <v>550026</v>
      </c>
      <c r="D42" s="2">
        <v>11553</v>
      </c>
      <c r="E42" s="2">
        <v>17533</v>
      </c>
      <c r="F42" s="2">
        <v>2862</v>
      </c>
      <c r="G42" s="2">
        <v>3298</v>
      </c>
      <c r="H42" s="2" t="s">
        <v>310</v>
      </c>
      <c r="I42" s="2" t="s">
        <v>311</v>
      </c>
      <c r="J42" s="2" t="s">
        <v>74</v>
      </c>
      <c r="R42" s="9"/>
    </row>
    <row r="43" spans="1:18" x14ac:dyDescent="0.15">
      <c r="A43" s="2">
        <v>18390083</v>
      </c>
      <c r="B43" s="2" t="s">
        <v>226</v>
      </c>
      <c r="C43" s="2">
        <v>335891</v>
      </c>
      <c r="D43" s="2">
        <v>5560</v>
      </c>
      <c r="E43" s="2">
        <v>9796</v>
      </c>
      <c r="F43" s="2">
        <v>1839</v>
      </c>
      <c r="G43" s="2">
        <v>1961</v>
      </c>
      <c r="H43" s="2" t="s">
        <v>312</v>
      </c>
      <c r="I43" s="2" t="s">
        <v>313</v>
      </c>
      <c r="J43" s="2" t="s">
        <v>33</v>
      </c>
      <c r="R43" s="9"/>
    </row>
    <row r="44" spans="1:18" x14ac:dyDescent="0.15">
      <c r="A44" s="2">
        <v>18343047</v>
      </c>
      <c r="B44" s="2" t="s">
        <v>226</v>
      </c>
      <c r="C44" s="2">
        <v>214998</v>
      </c>
      <c r="D44" s="2">
        <v>1731</v>
      </c>
      <c r="E44" s="2">
        <v>3803</v>
      </c>
      <c r="F44" s="2">
        <v>962</v>
      </c>
      <c r="G44" s="2">
        <v>1096</v>
      </c>
      <c r="H44" s="2" t="s">
        <v>314</v>
      </c>
      <c r="I44" s="2" t="s">
        <v>315</v>
      </c>
      <c r="J44" s="2" t="s">
        <v>74</v>
      </c>
      <c r="M44" s="4" t="s">
        <v>631</v>
      </c>
      <c r="N44" t="s">
        <v>630</v>
      </c>
      <c r="R44" s="9"/>
    </row>
    <row r="45" spans="1:18" x14ac:dyDescent="0.15">
      <c r="A45" s="2">
        <v>18234127</v>
      </c>
      <c r="B45" s="2" t="s">
        <v>226</v>
      </c>
      <c r="C45" s="2">
        <v>693827</v>
      </c>
      <c r="D45" s="2">
        <v>12836</v>
      </c>
      <c r="E45" s="2">
        <v>20014</v>
      </c>
      <c r="F45" s="2">
        <v>3945</v>
      </c>
      <c r="G45" s="2">
        <v>3531</v>
      </c>
      <c r="H45" s="2" t="s">
        <v>316</v>
      </c>
      <c r="I45" s="2" t="s">
        <v>317</v>
      </c>
      <c r="J45" s="2" t="s">
        <v>74</v>
      </c>
      <c r="M45">
        <f>MAX(D:D)</f>
        <v>26751</v>
      </c>
      <c r="N45" t="str">
        <f>VLOOKUP(M45,D:$I,6,FALSE)</f>
        <v>【STN快报 番外】举杯干了这碗奶，来生还做二五仔</v>
      </c>
      <c r="R45" s="9"/>
    </row>
    <row r="46" spans="1:18" x14ac:dyDescent="0.15">
      <c r="A46" s="2">
        <v>18147787</v>
      </c>
      <c r="B46" s="2" t="s">
        <v>226</v>
      </c>
      <c r="C46" s="2">
        <v>303028</v>
      </c>
      <c r="D46" s="2">
        <v>3642</v>
      </c>
      <c r="E46" s="2">
        <v>5782</v>
      </c>
      <c r="F46" s="2">
        <v>1045</v>
      </c>
      <c r="G46" s="2">
        <v>1220</v>
      </c>
      <c r="H46" s="2" t="s">
        <v>318</v>
      </c>
      <c r="I46" s="2" t="s">
        <v>319</v>
      </c>
      <c r="J46" s="2" t="s">
        <v>33</v>
      </c>
      <c r="M46" s="4" t="s">
        <v>639</v>
      </c>
      <c r="R46" s="9"/>
    </row>
    <row r="47" spans="1:18" x14ac:dyDescent="0.15">
      <c r="A47" s="2">
        <v>18106327</v>
      </c>
      <c r="B47" s="2" t="s">
        <v>226</v>
      </c>
      <c r="C47" s="2">
        <v>288861</v>
      </c>
      <c r="D47" s="2">
        <v>1518</v>
      </c>
      <c r="E47" s="2">
        <v>4559</v>
      </c>
      <c r="F47" s="2">
        <v>1246</v>
      </c>
      <c r="G47" s="2">
        <v>1467</v>
      </c>
      <c r="H47" s="2" t="s">
        <v>320</v>
      </c>
      <c r="I47" s="2" t="s">
        <v>321</v>
      </c>
      <c r="J47" s="2" t="s">
        <v>33</v>
      </c>
      <c r="M47" s="10">
        <f>AVERAGE(D:D)</f>
        <v>6240.0643274853801</v>
      </c>
      <c r="R47" s="9"/>
    </row>
    <row r="48" spans="1:18" x14ac:dyDescent="0.15">
      <c r="A48" s="2">
        <v>18069721</v>
      </c>
      <c r="B48" s="2" t="s">
        <v>226</v>
      </c>
      <c r="C48" s="2">
        <v>215188</v>
      </c>
      <c r="D48" s="2">
        <v>4379</v>
      </c>
      <c r="E48" s="2">
        <v>6673</v>
      </c>
      <c r="F48" s="2">
        <v>1292</v>
      </c>
      <c r="G48" s="2">
        <v>1614</v>
      </c>
      <c r="H48" s="2" t="s">
        <v>322</v>
      </c>
      <c r="I48" s="2" t="s">
        <v>323</v>
      </c>
      <c r="J48" s="2" t="s">
        <v>74</v>
      </c>
    </row>
    <row r="49" spans="1:14" x14ac:dyDescent="0.15">
      <c r="A49" s="2">
        <v>18033899</v>
      </c>
      <c r="B49" s="2" t="s">
        <v>226</v>
      </c>
      <c r="C49" s="2">
        <v>593592</v>
      </c>
      <c r="D49" s="2">
        <v>14348</v>
      </c>
      <c r="E49" s="2">
        <v>17477</v>
      </c>
      <c r="F49" s="2">
        <v>3090</v>
      </c>
      <c r="G49" s="2">
        <v>4685</v>
      </c>
      <c r="H49" s="2" t="s">
        <v>324</v>
      </c>
      <c r="I49" s="2" t="s">
        <v>325</v>
      </c>
      <c r="J49" s="2" t="s">
        <v>33</v>
      </c>
    </row>
    <row r="50" spans="1:14" x14ac:dyDescent="0.15">
      <c r="A50" s="2">
        <v>17908997</v>
      </c>
      <c r="B50" s="2" t="s">
        <v>226</v>
      </c>
      <c r="C50" s="2">
        <v>332752</v>
      </c>
      <c r="D50" s="2">
        <v>4443</v>
      </c>
      <c r="E50" s="2">
        <v>9568</v>
      </c>
      <c r="F50" s="2">
        <v>1821</v>
      </c>
      <c r="G50" s="2">
        <v>1795</v>
      </c>
      <c r="H50" s="2" t="s">
        <v>326</v>
      </c>
      <c r="I50" s="2" t="s">
        <v>327</v>
      </c>
      <c r="J50" s="2" t="s">
        <v>33</v>
      </c>
    </row>
    <row r="51" spans="1:14" x14ac:dyDescent="0.15">
      <c r="A51" s="2">
        <v>17861465</v>
      </c>
      <c r="B51" s="2" t="s">
        <v>226</v>
      </c>
      <c r="C51" s="2">
        <v>287771</v>
      </c>
      <c r="D51" s="2">
        <v>3262</v>
      </c>
      <c r="E51" s="2">
        <v>4809</v>
      </c>
      <c r="F51" s="2">
        <v>1255</v>
      </c>
      <c r="G51" s="2">
        <v>2022</v>
      </c>
      <c r="H51" s="2" t="s">
        <v>328</v>
      </c>
      <c r="I51" s="2" t="s">
        <v>329</v>
      </c>
      <c r="J51" s="2" t="s">
        <v>74</v>
      </c>
    </row>
    <row r="52" spans="1:14" x14ac:dyDescent="0.15">
      <c r="A52" s="2">
        <v>17773532</v>
      </c>
      <c r="B52" s="2" t="s">
        <v>226</v>
      </c>
      <c r="C52" s="2">
        <v>348431</v>
      </c>
      <c r="D52" s="2">
        <v>2810</v>
      </c>
      <c r="E52" s="2">
        <v>46168</v>
      </c>
      <c r="F52" s="2">
        <v>10789</v>
      </c>
      <c r="G52" s="2">
        <v>2839</v>
      </c>
      <c r="H52" s="2" t="s">
        <v>330</v>
      </c>
      <c r="I52" s="2" t="s">
        <v>331</v>
      </c>
      <c r="J52" s="2" t="s">
        <v>74</v>
      </c>
      <c r="M52" s="7" t="s">
        <v>600</v>
      </c>
      <c r="N52" t="s">
        <v>576</v>
      </c>
    </row>
    <row r="53" spans="1:14" x14ac:dyDescent="0.15">
      <c r="A53" s="2">
        <v>17751783</v>
      </c>
      <c r="B53" s="2" t="s">
        <v>226</v>
      </c>
      <c r="C53" s="2">
        <v>535323</v>
      </c>
      <c r="D53" s="2">
        <v>15081</v>
      </c>
      <c r="E53" s="2">
        <v>66797</v>
      </c>
      <c r="F53" s="2">
        <v>13439</v>
      </c>
      <c r="G53" s="2">
        <v>4432</v>
      </c>
      <c r="H53" s="2" t="s">
        <v>332</v>
      </c>
      <c r="I53" s="2" t="s">
        <v>333</v>
      </c>
      <c r="J53" s="2" t="s">
        <v>74</v>
      </c>
      <c r="M53" s="4" t="s">
        <v>601</v>
      </c>
      <c r="N53" s="5">
        <v>38</v>
      </c>
    </row>
    <row r="54" spans="1:14" x14ac:dyDescent="0.15">
      <c r="A54" s="2">
        <v>17656823</v>
      </c>
      <c r="B54" s="2" t="s">
        <v>226</v>
      </c>
      <c r="C54" s="2">
        <v>385817</v>
      </c>
      <c r="D54" s="2">
        <v>5249</v>
      </c>
      <c r="E54" s="2">
        <v>17881</v>
      </c>
      <c r="F54" s="2">
        <v>2643</v>
      </c>
      <c r="G54" s="2">
        <v>5808</v>
      </c>
      <c r="H54" s="2" t="s">
        <v>334</v>
      </c>
      <c r="I54" s="2" t="s">
        <v>335</v>
      </c>
      <c r="J54" s="2" t="s">
        <v>74</v>
      </c>
      <c r="M54" s="4" t="s">
        <v>602</v>
      </c>
      <c r="N54" s="5">
        <v>60</v>
      </c>
    </row>
    <row r="55" spans="1:14" x14ac:dyDescent="0.15">
      <c r="A55" s="2">
        <v>17621759</v>
      </c>
      <c r="B55" s="2" t="s">
        <v>226</v>
      </c>
      <c r="C55" s="2">
        <v>203383</v>
      </c>
      <c r="D55" s="2">
        <v>2828</v>
      </c>
      <c r="E55" s="2">
        <v>2963</v>
      </c>
      <c r="F55" s="2">
        <v>661</v>
      </c>
      <c r="G55" s="2">
        <v>1119</v>
      </c>
      <c r="H55" s="2" t="s">
        <v>336</v>
      </c>
      <c r="I55" s="2" t="s">
        <v>337</v>
      </c>
      <c r="J55" s="2" t="s">
        <v>13</v>
      </c>
      <c r="M55" s="4" t="s">
        <v>603</v>
      </c>
      <c r="N55" s="5">
        <v>13</v>
      </c>
    </row>
    <row r="56" spans="1:14" x14ac:dyDescent="0.15">
      <c r="A56" s="2">
        <v>17608691</v>
      </c>
      <c r="B56" s="2" t="s">
        <v>226</v>
      </c>
      <c r="C56" s="2">
        <v>275699</v>
      </c>
      <c r="D56" s="2">
        <v>2833</v>
      </c>
      <c r="E56" s="2">
        <v>4456</v>
      </c>
      <c r="F56" s="2">
        <v>1050</v>
      </c>
      <c r="G56" s="2">
        <v>1317</v>
      </c>
      <c r="H56" s="2" t="s">
        <v>338</v>
      </c>
      <c r="I56" s="2" t="s">
        <v>339</v>
      </c>
      <c r="J56" s="2" t="s">
        <v>13</v>
      </c>
      <c r="M56" s="4" t="s">
        <v>604</v>
      </c>
      <c r="N56" s="5">
        <v>22</v>
      </c>
    </row>
    <row r="57" spans="1:14" x14ac:dyDescent="0.15">
      <c r="A57" s="2">
        <v>17517493</v>
      </c>
      <c r="B57" s="2" t="s">
        <v>226</v>
      </c>
      <c r="C57" s="2">
        <v>535679</v>
      </c>
      <c r="D57" s="2">
        <v>13551</v>
      </c>
      <c r="E57" s="2">
        <v>20605</v>
      </c>
      <c r="F57" s="2">
        <v>3815</v>
      </c>
      <c r="G57" s="2">
        <v>2796</v>
      </c>
      <c r="H57" s="2" t="s">
        <v>340</v>
      </c>
      <c r="I57" s="2" t="s">
        <v>341</v>
      </c>
      <c r="J57" s="2" t="s">
        <v>33</v>
      </c>
      <c r="M57" s="4" t="s">
        <v>605</v>
      </c>
      <c r="N57" s="5">
        <v>18</v>
      </c>
    </row>
    <row r="58" spans="1:14" x14ac:dyDescent="0.15">
      <c r="A58" s="2">
        <v>17479048</v>
      </c>
      <c r="B58" s="2" t="s">
        <v>226</v>
      </c>
      <c r="C58" s="2">
        <v>261470</v>
      </c>
      <c r="D58" s="2">
        <v>5743</v>
      </c>
      <c r="E58" s="2">
        <v>6387</v>
      </c>
      <c r="F58" s="2">
        <v>1615</v>
      </c>
      <c r="G58" s="2">
        <v>3153</v>
      </c>
      <c r="H58" s="2" t="s">
        <v>342</v>
      </c>
      <c r="I58" s="2" t="s">
        <v>343</v>
      </c>
      <c r="J58" s="2" t="s">
        <v>33</v>
      </c>
      <c r="M58" s="4" t="s">
        <v>606</v>
      </c>
      <c r="N58" s="5">
        <v>8</v>
      </c>
    </row>
    <row r="59" spans="1:14" x14ac:dyDescent="0.15">
      <c r="A59" s="2">
        <v>17426423</v>
      </c>
      <c r="B59" s="2" t="s">
        <v>226</v>
      </c>
      <c r="C59" s="2">
        <v>406361</v>
      </c>
      <c r="D59" s="2">
        <v>3336</v>
      </c>
      <c r="E59" s="2">
        <v>6283</v>
      </c>
      <c r="F59" s="2">
        <v>1296</v>
      </c>
      <c r="G59" s="2">
        <v>1286</v>
      </c>
      <c r="H59" s="2" t="s">
        <v>344</v>
      </c>
      <c r="I59" s="2" t="s">
        <v>345</v>
      </c>
      <c r="J59" s="2" t="s">
        <v>74</v>
      </c>
      <c r="M59" s="4" t="s">
        <v>607</v>
      </c>
      <c r="N59" s="5">
        <v>12</v>
      </c>
    </row>
    <row r="60" spans="1:14" x14ac:dyDescent="0.15">
      <c r="A60" s="2">
        <v>17386029</v>
      </c>
      <c r="B60" s="2" t="s">
        <v>226</v>
      </c>
      <c r="C60" s="2">
        <v>246201</v>
      </c>
      <c r="D60" s="2">
        <v>1859</v>
      </c>
      <c r="E60" s="2">
        <v>4290</v>
      </c>
      <c r="F60" s="2">
        <v>1260</v>
      </c>
      <c r="G60" s="2">
        <v>881</v>
      </c>
      <c r="H60" s="2" t="s">
        <v>346</v>
      </c>
      <c r="I60" s="2" t="s">
        <v>347</v>
      </c>
      <c r="J60" s="2" t="s">
        <v>74</v>
      </c>
      <c r="M60" s="4" t="s">
        <v>588</v>
      </c>
      <c r="N60" s="5">
        <v>171</v>
      </c>
    </row>
    <row r="61" spans="1:14" x14ac:dyDescent="0.15">
      <c r="A61" s="2">
        <v>17319770</v>
      </c>
      <c r="B61" s="2" t="s">
        <v>226</v>
      </c>
      <c r="C61" s="2">
        <v>244648</v>
      </c>
      <c r="D61" s="2">
        <v>3348</v>
      </c>
      <c r="E61" s="2">
        <v>3430</v>
      </c>
      <c r="F61" s="2">
        <v>971</v>
      </c>
      <c r="G61" s="2">
        <v>1662</v>
      </c>
      <c r="H61" s="2" t="s">
        <v>348</v>
      </c>
      <c r="I61" s="2" t="s">
        <v>349</v>
      </c>
      <c r="J61" s="2" t="s">
        <v>33</v>
      </c>
    </row>
    <row r="62" spans="1:14" x14ac:dyDescent="0.15">
      <c r="A62" s="2">
        <v>17303694</v>
      </c>
      <c r="B62" s="2" t="s">
        <v>226</v>
      </c>
      <c r="C62" s="2">
        <v>590975</v>
      </c>
      <c r="D62" s="2">
        <v>12401</v>
      </c>
      <c r="E62" s="2">
        <v>24510</v>
      </c>
      <c r="F62" s="2">
        <v>4632</v>
      </c>
      <c r="G62" s="2">
        <v>3323</v>
      </c>
      <c r="H62" s="2" t="s">
        <v>350</v>
      </c>
      <c r="I62" s="2" t="s">
        <v>351</v>
      </c>
      <c r="J62" s="2" t="s">
        <v>74</v>
      </c>
    </row>
    <row r="63" spans="1:14" x14ac:dyDescent="0.15">
      <c r="A63" s="2">
        <v>17201420</v>
      </c>
      <c r="B63" s="2" t="s">
        <v>226</v>
      </c>
      <c r="C63" s="2">
        <v>279900</v>
      </c>
      <c r="D63" s="2">
        <v>3051</v>
      </c>
      <c r="E63" s="2">
        <v>5195</v>
      </c>
      <c r="F63" s="2">
        <v>1313</v>
      </c>
      <c r="G63" s="2">
        <v>2429</v>
      </c>
      <c r="H63" s="2" t="s">
        <v>352</v>
      </c>
      <c r="I63" s="2" t="s">
        <v>353</v>
      </c>
      <c r="J63" s="2" t="s">
        <v>74</v>
      </c>
    </row>
    <row r="64" spans="1:14" x14ac:dyDescent="0.15">
      <c r="A64" s="2">
        <v>17161150</v>
      </c>
      <c r="B64" s="2" t="s">
        <v>226</v>
      </c>
      <c r="C64" s="2">
        <v>312637</v>
      </c>
      <c r="D64" s="2">
        <v>1429</v>
      </c>
      <c r="E64" s="2">
        <v>4784</v>
      </c>
      <c r="F64" s="2">
        <v>1422</v>
      </c>
      <c r="G64" s="2">
        <v>1187</v>
      </c>
      <c r="H64" s="2" t="s">
        <v>354</v>
      </c>
      <c r="I64" s="2" t="s">
        <v>355</v>
      </c>
      <c r="J64" s="2" t="s">
        <v>74</v>
      </c>
    </row>
    <row r="65" spans="1:14" x14ac:dyDescent="0.15">
      <c r="A65" s="2">
        <v>17027300</v>
      </c>
      <c r="B65" s="2" t="s">
        <v>226</v>
      </c>
      <c r="C65" s="2">
        <v>282604</v>
      </c>
      <c r="D65" s="2">
        <v>2239</v>
      </c>
      <c r="E65" s="2">
        <v>3162</v>
      </c>
      <c r="F65" s="2">
        <v>651</v>
      </c>
      <c r="G65" s="2">
        <v>905</v>
      </c>
      <c r="H65" s="2" t="s">
        <v>356</v>
      </c>
      <c r="I65" s="2" t="s">
        <v>357</v>
      </c>
      <c r="J65" s="2" t="s">
        <v>13</v>
      </c>
    </row>
    <row r="66" spans="1:14" x14ac:dyDescent="0.15">
      <c r="A66" s="2">
        <v>16988205</v>
      </c>
      <c r="B66" s="2" t="s">
        <v>226</v>
      </c>
      <c r="C66" s="2">
        <v>442839</v>
      </c>
      <c r="D66" s="2">
        <v>2020</v>
      </c>
      <c r="E66" s="2">
        <v>28025</v>
      </c>
      <c r="F66" s="2">
        <v>21591</v>
      </c>
      <c r="G66" s="2">
        <v>1763</v>
      </c>
      <c r="H66" s="2" t="s">
        <v>358</v>
      </c>
      <c r="I66" s="2" t="s">
        <v>359</v>
      </c>
      <c r="J66" s="2" t="s">
        <v>360</v>
      </c>
    </row>
    <row r="67" spans="1:14" x14ac:dyDescent="0.15">
      <c r="A67" s="2">
        <v>16975814</v>
      </c>
      <c r="B67" s="2" t="s">
        <v>226</v>
      </c>
      <c r="C67" s="2">
        <v>270012</v>
      </c>
      <c r="D67" s="2">
        <v>3332</v>
      </c>
      <c r="E67" s="2">
        <v>8546</v>
      </c>
      <c r="F67" s="2">
        <v>1556</v>
      </c>
      <c r="G67" s="2">
        <v>1629</v>
      </c>
      <c r="H67" s="2" t="s">
        <v>361</v>
      </c>
      <c r="I67" s="2" t="s">
        <v>362</v>
      </c>
      <c r="J67" s="2" t="s">
        <v>119</v>
      </c>
      <c r="M67" s="4" t="s">
        <v>633</v>
      </c>
      <c r="N67" t="s">
        <v>630</v>
      </c>
    </row>
    <row r="68" spans="1:14" x14ac:dyDescent="0.15">
      <c r="A68" s="2">
        <v>16933135</v>
      </c>
      <c r="B68" s="2" t="s">
        <v>226</v>
      </c>
      <c r="C68" s="2">
        <v>268574</v>
      </c>
      <c r="D68" s="2">
        <v>2338</v>
      </c>
      <c r="E68" s="2">
        <v>4300</v>
      </c>
      <c r="F68" s="2">
        <v>1024</v>
      </c>
      <c r="G68" s="2">
        <v>1697</v>
      </c>
      <c r="H68" s="2" t="s">
        <v>363</v>
      </c>
      <c r="I68" s="2" t="s">
        <v>364</v>
      </c>
      <c r="J68" s="2" t="s">
        <v>33</v>
      </c>
      <c r="M68">
        <f>MAX(E:E)</f>
        <v>68357</v>
      </c>
      <c r="N68" t="str">
        <f>VLOOKUP(M68,E:$I,5,FALSE)</f>
        <v>【STN快报39】本期节目哔哩哔哩独占</v>
      </c>
    </row>
    <row r="69" spans="1:14" x14ac:dyDescent="0.15">
      <c r="A69" s="2">
        <v>16838415</v>
      </c>
      <c r="B69" s="2" t="s">
        <v>226</v>
      </c>
      <c r="C69" s="2">
        <v>690830</v>
      </c>
      <c r="D69" s="2">
        <v>16055</v>
      </c>
      <c r="E69" s="2">
        <v>50788</v>
      </c>
      <c r="F69" s="2">
        <v>11238</v>
      </c>
      <c r="G69" s="2">
        <v>4767</v>
      </c>
      <c r="H69" s="2" t="s">
        <v>365</v>
      </c>
      <c r="I69" s="2" t="s">
        <v>366</v>
      </c>
      <c r="J69" s="2" t="s">
        <v>33</v>
      </c>
      <c r="M69" s="4" t="s">
        <v>640</v>
      </c>
    </row>
    <row r="70" spans="1:14" x14ac:dyDescent="0.15">
      <c r="A70" s="2">
        <v>16757459</v>
      </c>
      <c r="B70" s="2" t="s">
        <v>226</v>
      </c>
      <c r="C70" s="2">
        <v>280020</v>
      </c>
      <c r="D70" s="2">
        <v>5389</v>
      </c>
      <c r="E70" s="2">
        <v>7334</v>
      </c>
      <c r="F70" s="2">
        <v>1427</v>
      </c>
      <c r="G70" s="2">
        <v>1848</v>
      </c>
      <c r="H70" s="2" t="s">
        <v>367</v>
      </c>
      <c r="I70" s="2" t="s">
        <v>368</v>
      </c>
      <c r="J70" s="2" t="s">
        <v>33</v>
      </c>
      <c r="M70" s="10">
        <f>AVERAGE(E:E)</f>
        <v>13209.228070175439</v>
      </c>
    </row>
    <row r="71" spans="1:14" x14ac:dyDescent="0.15">
      <c r="A71" s="2">
        <v>16717467</v>
      </c>
      <c r="B71" s="2" t="s">
        <v>226</v>
      </c>
      <c r="C71" s="2">
        <v>359918</v>
      </c>
      <c r="D71" s="2">
        <v>1405</v>
      </c>
      <c r="E71" s="2">
        <v>9132</v>
      </c>
      <c r="F71" s="2">
        <v>2241</v>
      </c>
      <c r="G71" s="2">
        <v>974</v>
      </c>
      <c r="H71" s="2" t="s">
        <v>369</v>
      </c>
      <c r="I71" s="2" t="s">
        <v>370</v>
      </c>
      <c r="J71" s="2" t="s">
        <v>74</v>
      </c>
    </row>
    <row r="72" spans="1:14" x14ac:dyDescent="0.15">
      <c r="A72" s="2">
        <v>16633447</v>
      </c>
      <c r="B72" s="2" t="s">
        <v>226</v>
      </c>
      <c r="C72" s="2">
        <v>541427</v>
      </c>
      <c r="D72" s="2">
        <v>10752</v>
      </c>
      <c r="E72" s="2">
        <v>32628</v>
      </c>
      <c r="F72" s="2">
        <v>5110</v>
      </c>
      <c r="G72" s="2">
        <v>3729</v>
      </c>
      <c r="H72" s="2" t="s">
        <v>371</v>
      </c>
      <c r="I72" s="2" t="s">
        <v>372</v>
      </c>
      <c r="J72" s="2" t="s">
        <v>74</v>
      </c>
    </row>
    <row r="73" spans="1:14" x14ac:dyDescent="0.15">
      <c r="A73" s="2">
        <v>16605455</v>
      </c>
      <c r="B73" s="2" t="s">
        <v>226</v>
      </c>
      <c r="C73" s="2">
        <v>233365</v>
      </c>
      <c r="D73" s="2">
        <v>1969</v>
      </c>
      <c r="E73" s="2">
        <v>6718</v>
      </c>
      <c r="F73" s="2">
        <v>1634</v>
      </c>
      <c r="G73" s="2">
        <v>1469</v>
      </c>
      <c r="H73" s="2" t="s">
        <v>373</v>
      </c>
      <c r="I73" s="2" t="s">
        <v>374</v>
      </c>
      <c r="J73" s="2" t="s">
        <v>146</v>
      </c>
    </row>
    <row r="74" spans="1:14" x14ac:dyDescent="0.15">
      <c r="A74" s="2">
        <v>16594237</v>
      </c>
      <c r="B74" s="2" t="s">
        <v>226</v>
      </c>
      <c r="C74" s="2">
        <v>162315</v>
      </c>
      <c r="D74" s="2">
        <v>694</v>
      </c>
      <c r="E74" s="2">
        <v>7328</v>
      </c>
      <c r="F74" s="2">
        <v>3306</v>
      </c>
      <c r="G74" s="2">
        <v>703</v>
      </c>
      <c r="H74" s="2" t="s">
        <v>375</v>
      </c>
      <c r="I74" s="2" t="s">
        <v>376</v>
      </c>
      <c r="J74" s="2" t="s">
        <v>377</v>
      </c>
    </row>
    <row r="75" spans="1:14" x14ac:dyDescent="0.15">
      <c r="A75" s="2">
        <v>16549347</v>
      </c>
      <c r="B75" s="2" t="s">
        <v>226</v>
      </c>
      <c r="C75" s="2">
        <v>354069</v>
      </c>
      <c r="D75" s="2">
        <v>4868</v>
      </c>
      <c r="E75" s="2">
        <v>7388</v>
      </c>
      <c r="F75" s="2">
        <v>1448</v>
      </c>
      <c r="G75" s="2">
        <v>1536</v>
      </c>
      <c r="H75" s="2" t="s">
        <v>378</v>
      </c>
      <c r="I75" s="2" t="s">
        <v>379</v>
      </c>
      <c r="J75" s="2" t="s">
        <v>74</v>
      </c>
      <c r="M75" s="7" t="s">
        <v>615</v>
      </c>
      <c r="N75" t="s">
        <v>576</v>
      </c>
    </row>
    <row r="76" spans="1:14" x14ac:dyDescent="0.15">
      <c r="A76" s="2">
        <v>16508048</v>
      </c>
      <c r="B76" s="2" t="s">
        <v>226</v>
      </c>
      <c r="C76" s="2">
        <v>282005</v>
      </c>
      <c r="D76" s="2">
        <v>1695</v>
      </c>
      <c r="E76" s="2">
        <v>4964</v>
      </c>
      <c r="F76" s="2">
        <v>1378</v>
      </c>
      <c r="G76" s="2">
        <v>1016</v>
      </c>
      <c r="H76" s="2" t="s">
        <v>380</v>
      </c>
      <c r="I76" s="2" t="s">
        <v>381</v>
      </c>
      <c r="J76" s="2" t="s">
        <v>33</v>
      </c>
      <c r="M76" s="4" t="s">
        <v>625</v>
      </c>
      <c r="N76" s="5">
        <v>3</v>
      </c>
    </row>
    <row r="77" spans="1:14" x14ac:dyDescent="0.15">
      <c r="A77" s="2">
        <v>16422062</v>
      </c>
      <c r="B77" s="2" t="s">
        <v>226</v>
      </c>
      <c r="C77" s="2">
        <v>544577</v>
      </c>
      <c r="D77" s="2">
        <v>11384</v>
      </c>
      <c r="E77" s="2">
        <v>19721</v>
      </c>
      <c r="F77" s="2">
        <v>6785</v>
      </c>
      <c r="G77" s="2">
        <v>3890</v>
      </c>
      <c r="H77" s="2" t="s">
        <v>382</v>
      </c>
      <c r="I77" s="2" t="s">
        <v>383</v>
      </c>
      <c r="J77" s="2" t="s">
        <v>33</v>
      </c>
      <c r="M77" s="4" t="s">
        <v>608</v>
      </c>
      <c r="N77" s="5">
        <v>149</v>
      </c>
    </row>
    <row r="78" spans="1:14" x14ac:dyDescent="0.15">
      <c r="A78" s="2">
        <v>16402756</v>
      </c>
      <c r="B78" s="2" t="s">
        <v>226</v>
      </c>
      <c r="C78" s="2">
        <v>249810</v>
      </c>
      <c r="D78" s="2">
        <v>2459</v>
      </c>
      <c r="E78" s="2">
        <v>3924</v>
      </c>
      <c r="F78" s="2">
        <v>915</v>
      </c>
      <c r="G78" s="2">
        <v>1263</v>
      </c>
      <c r="H78" s="2" t="s">
        <v>384</v>
      </c>
      <c r="I78" s="2" t="s">
        <v>385</v>
      </c>
      <c r="J78" s="2" t="s">
        <v>33</v>
      </c>
      <c r="M78" s="4" t="s">
        <v>609</v>
      </c>
      <c r="N78" s="5">
        <v>10</v>
      </c>
    </row>
    <row r="79" spans="1:14" x14ac:dyDescent="0.15">
      <c r="A79" s="2">
        <v>16334487</v>
      </c>
      <c r="B79" s="2" t="s">
        <v>226</v>
      </c>
      <c r="C79" s="2">
        <v>329906</v>
      </c>
      <c r="D79" s="2">
        <v>3892</v>
      </c>
      <c r="E79" s="2">
        <v>9393</v>
      </c>
      <c r="F79" s="2">
        <v>2014</v>
      </c>
      <c r="G79" s="2">
        <v>2673</v>
      </c>
      <c r="H79" s="2" t="s">
        <v>386</v>
      </c>
      <c r="I79" s="2" t="s">
        <v>387</v>
      </c>
      <c r="J79" s="2" t="s">
        <v>33</v>
      </c>
      <c r="M79" s="4" t="s">
        <v>610</v>
      </c>
      <c r="N79" s="5">
        <v>5</v>
      </c>
    </row>
    <row r="80" spans="1:14" x14ac:dyDescent="0.15">
      <c r="A80" s="2">
        <v>16293397</v>
      </c>
      <c r="B80" s="2" t="s">
        <v>226</v>
      </c>
      <c r="C80" s="2">
        <v>357591</v>
      </c>
      <c r="D80" s="2">
        <v>1307</v>
      </c>
      <c r="E80" s="2">
        <v>7518</v>
      </c>
      <c r="F80" s="2">
        <v>1871</v>
      </c>
      <c r="G80" s="2">
        <v>988</v>
      </c>
      <c r="H80" s="2" t="s">
        <v>388</v>
      </c>
      <c r="I80" s="2" t="s">
        <v>389</v>
      </c>
      <c r="J80" s="2" t="s">
        <v>74</v>
      </c>
      <c r="M80" s="4" t="s">
        <v>611</v>
      </c>
      <c r="N80" s="5">
        <v>1</v>
      </c>
    </row>
    <row r="81" spans="1:14" x14ac:dyDescent="0.15">
      <c r="A81" s="2">
        <v>16204647</v>
      </c>
      <c r="B81" s="2" t="s">
        <v>226</v>
      </c>
      <c r="C81" s="2">
        <v>593169</v>
      </c>
      <c r="D81" s="2">
        <v>9727</v>
      </c>
      <c r="E81" s="2">
        <v>22689</v>
      </c>
      <c r="F81" s="2">
        <v>4214</v>
      </c>
      <c r="G81" s="2">
        <v>3969</v>
      </c>
      <c r="H81" s="2" t="s">
        <v>390</v>
      </c>
      <c r="I81" s="2" t="s">
        <v>391</v>
      </c>
      <c r="J81" s="2" t="s">
        <v>33</v>
      </c>
      <c r="M81" s="4" t="s">
        <v>612</v>
      </c>
      <c r="N81" s="5">
        <v>1</v>
      </c>
    </row>
    <row r="82" spans="1:14" x14ac:dyDescent="0.15">
      <c r="A82" s="2">
        <v>16191734</v>
      </c>
      <c r="B82" s="2" t="s">
        <v>226</v>
      </c>
      <c r="C82" s="2">
        <v>196846</v>
      </c>
      <c r="D82" s="2">
        <v>1303</v>
      </c>
      <c r="E82" s="2">
        <v>2800</v>
      </c>
      <c r="F82" s="2">
        <v>473</v>
      </c>
      <c r="G82" s="2">
        <v>1011</v>
      </c>
      <c r="H82" s="2" t="s">
        <v>392</v>
      </c>
      <c r="I82" s="2" t="s">
        <v>393</v>
      </c>
      <c r="J82" s="2" t="s">
        <v>260</v>
      </c>
      <c r="M82" s="4" t="s">
        <v>613</v>
      </c>
      <c r="N82" s="5">
        <v>1</v>
      </c>
    </row>
    <row r="83" spans="1:14" x14ac:dyDescent="0.15">
      <c r="A83" s="2">
        <v>16140317</v>
      </c>
      <c r="B83" s="2" t="s">
        <v>226</v>
      </c>
      <c r="C83" s="2">
        <v>299021</v>
      </c>
      <c r="D83" s="2">
        <v>3261</v>
      </c>
      <c r="E83" s="2">
        <v>10905</v>
      </c>
      <c r="F83" s="2">
        <v>1728</v>
      </c>
      <c r="G83" s="2">
        <v>1289</v>
      </c>
      <c r="H83" s="2" t="s">
        <v>394</v>
      </c>
      <c r="I83" s="2" t="s">
        <v>395</v>
      </c>
      <c r="J83" s="2" t="s">
        <v>74</v>
      </c>
      <c r="M83" s="4" t="s">
        <v>626</v>
      </c>
      <c r="N83" s="5">
        <v>1</v>
      </c>
    </row>
    <row r="84" spans="1:14" x14ac:dyDescent="0.15">
      <c r="A84" s="2">
        <v>16115125</v>
      </c>
      <c r="B84" s="2" t="s">
        <v>226</v>
      </c>
      <c r="C84" s="2">
        <v>413329</v>
      </c>
      <c r="D84" s="2">
        <v>4050</v>
      </c>
      <c r="E84" s="2">
        <v>15503</v>
      </c>
      <c r="F84" s="2">
        <v>10672</v>
      </c>
      <c r="G84" s="2">
        <v>5999</v>
      </c>
      <c r="H84" s="2" t="s">
        <v>396</v>
      </c>
      <c r="I84" s="2" t="s">
        <v>397</v>
      </c>
      <c r="J84" s="2" t="s">
        <v>33</v>
      </c>
      <c r="M84" s="4" t="s">
        <v>588</v>
      </c>
      <c r="N84" s="5">
        <v>171</v>
      </c>
    </row>
    <row r="85" spans="1:14" x14ac:dyDescent="0.15">
      <c r="A85" s="2">
        <v>16079394</v>
      </c>
      <c r="B85" s="2" t="s">
        <v>226</v>
      </c>
      <c r="C85" s="2">
        <v>289713</v>
      </c>
      <c r="D85" s="2">
        <v>4635</v>
      </c>
      <c r="E85" s="2">
        <v>6917</v>
      </c>
      <c r="F85" s="2">
        <v>3065</v>
      </c>
      <c r="G85" s="2">
        <v>1453</v>
      </c>
      <c r="H85" s="2" t="s">
        <v>398</v>
      </c>
      <c r="I85" s="2" t="s">
        <v>399</v>
      </c>
      <c r="J85" s="2" t="s">
        <v>74</v>
      </c>
    </row>
    <row r="86" spans="1:14" x14ac:dyDescent="0.15">
      <c r="A86" s="2">
        <v>15989407</v>
      </c>
      <c r="B86" s="2" t="s">
        <v>226</v>
      </c>
      <c r="C86" s="2">
        <v>601918</v>
      </c>
      <c r="D86" s="2">
        <v>22798</v>
      </c>
      <c r="E86" s="2">
        <v>22703</v>
      </c>
      <c r="F86" s="2">
        <v>3814</v>
      </c>
      <c r="G86" s="2">
        <v>7029</v>
      </c>
      <c r="H86" s="2" t="s">
        <v>400</v>
      </c>
      <c r="I86" s="2" t="s">
        <v>401</v>
      </c>
      <c r="J86" s="2" t="s">
        <v>74</v>
      </c>
    </row>
    <row r="87" spans="1:14" x14ac:dyDescent="0.15">
      <c r="A87" s="2">
        <v>15904322</v>
      </c>
      <c r="B87" s="2" t="s">
        <v>226</v>
      </c>
      <c r="C87" s="2">
        <v>334094</v>
      </c>
      <c r="D87" s="2">
        <v>3773</v>
      </c>
      <c r="E87" s="2">
        <v>7669</v>
      </c>
      <c r="F87" s="2">
        <v>1181</v>
      </c>
      <c r="G87" s="2">
        <v>2318</v>
      </c>
      <c r="H87" s="2" t="s">
        <v>402</v>
      </c>
      <c r="I87" s="2" t="s">
        <v>403</v>
      </c>
      <c r="J87" s="2" t="s">
        <v>33</v>
      </c>
    </row>
    <row r="88" spans="1:14" x14ac:dyDescent="0.15">
      <c r="A88" s="2">
        <v>15866102</v>
      </c>
      <c r="B88" s="2" t="s">
        <v>226</v>
      </c>
      <c r="C88" s="2">
        <v>421735</v>
      </c>
      <c r="D88" s="2">
        <v>1893</v>
      </c>
      <c r="E88" s="2">
        <v>8771</v>
      </c>
      <c r="F88" s="2">
        <v>2058</v>
      </c>
      <c r="G88" s="2">
        <v>1346</v>
      </c>
      <c r="H88" s="2" t="s">
        <v>404</v>
      </c>
      <c r="I88" s="2" t="s">
        <v>405</v>
      </c>
      <c r="J88" s="2" t="s">
        <v>74</v>
      </c>
    </row>
    <row r="89" spans="1:14" x14ac:dyDescent="0.15">
      <c r="A89" s="2">
        <v>15785984</v>
      </c>
      <c r="B89" s="2" t="s">
        <v>226</v>
      </c>
      <c r="C89" s="2">
        <v>570624</v>
      </c>
      <c r="D89" s="2">
        <v>9316</v>
      </c>
      <c r="E89" s="2">
        <v>23110</v>
      </c>
      <c r="F89" s="2">
        <v>3763</v>
      </c>
      <c r="G89" s="2">
        <v>3071</v>
      </c>
      <c r="H89" s="2" t="s">
        <v>406</v>
      </c>
      <c r="I89" s="2" t="s">
        <v>407</v>
      </c>
      <c r="J89" s="2" t="s">
        <v>33</v>
      </c>
      <c r="M89" s="4" t="s">
        <v>634</v>
      </c>
      <c r="N89" t="s">
        <v>630</v>
      </c>
    </row>
    <row r="90" spans="1:14" x14ac:dyDescent="0.15">
      <c r="A90" s="2">
        <v>15716507</v>
      </c>
      <c r="B90" s="2" t="s">
        <v>226</v>
      </c>
      <c r="C90" s="2">
        <v>301305</v>
      </c>
      <c r="D90" s="2">
        <v>2439</v>
      </c>
      <c r="E90" s="2">
        <v>7326</v>
      </c>
      <c r="F90" s="2">
        <v>1361</v>
      </c>
      <c r="G90" s="2">
        <v>822</v>
      </c>
      <c r="H90" s="2" t="s">
        <v>408</v>
      </c>
      <c r="I90" s="2" t="s">
        <v>409</v>
      </c>
      <c r="J90" s="2" t="s">
        <v>74</v>
      </c>
      <c r="M90">
        <f>MAX(F:F)</f>
        <v>65113</v>
      </c>
      <c r="N90" t="str">
        <f>VLOOKUP(M90,F:$I,4,FALSE)</f>
        <v>【STN快报39】本期节目哔哩哔哩独占</v>
      </c>
    </row>
    <row r="91" spans="1:14" x14ac:dyDescent="0.15">
      <c r="A91" s="2">
        <v>15698654</v>
      </c>
      <c r="B91" s="2" t="s">
        <v>226</v>
      </c>
      <c r="C91" s="2">
        <v>330454</v>
      </c>
      <c r="D91" s="2">
        <v>3460</v>
      </c>
      <c r="E91" s="2">
        <v>20505</v>
      </c>
      <c r="F91" s="2">
        <v>7638</v>
      </c>
      <c r="G91" s="2">
        <v>1622</v>
      </c>
      <c r="H91" s="2" t="s">
        <v>410</v>
      </c>
      <c r="I91" s="2" t="s">
        <v>411</v>
      </c>
      <c r="J91" s="2" t="s">
        <v>13</v>
      </c>
      <c r="M91" s="4" t="s">
        <v>641</v>
      </c>
    </row>
    <row r="92" spans="1:14" x14ac:dyDescent="0.15">
      <c r="A92" s="2">
        <v>15652546</v>
      </c>
      <c r="B92" s="2" t="s">
        <v>226</v>
      </c>
      <c r="C92" s="2">
        <v>310898</v>
      </c>
      <c r="D92" s="2">
        <v>2058</v>
      </c>
      <c r="E92" s="2">
        <v>7148</v>
      </c>
      <c r="F92" s="2">
        <v>1398</v>
      </c>
      <c r="G92" s="2">
        <v>1315</v>
      </c>
      <c r="H92" s="2" t="s">
        <v>412</v>
      </c>
      <c r="I92" s="2" t="s">
        <v>413</v>
      </c>
      <c r="J92" s="2" t="s">
        <v>74</v>
      </c>
      <c r="M92" s="10">
        <f>AVERAGE(F:F)</f>
        <v>3085.625730994152</v>
      </c>
    </row>
    <row r="93" spans="1:14" x14ac:dyDescent="0.15">
      <c r="A93" s="2">
        <v>15575757</v>
      </c>
      <c r="B93" s="2" t="s">
        <v>226</v>
      </c>
      <c r="C93" s="2">
        <v>583100</v>
      </c>
      <c r="D93" s="2">
        <v>11486</v>
      </c>
      <c r="E93" s="2">
        <v>24126</v>
      </c>
      <c r="F93" s="2">
        <v>3830</v>
      </c>
      <c r="G93" s="2">
        <v>3714</v>
      </c>
      <c r="H93" s="2" t="s">
        <v>414</v>
      </c>
      <c r="I93" s="2" t="s">
        <v>415</v>
      </c>
      <c r="J93" s="2" t="s">
        <v>119</v>
      </c>
    </row>
    <row r="94" spans="1:14" x14ac:dyDescent="0.15">
      <c r="A94" s="2">
        <v>15508656</v>
      </c>
      <c r="B94" s="2" t="s">
        <v>226</v>
      </c>
      <c r="C94" s="2">
        <v>246514</v>
      </c>
      <c r="D94" s="2">
        <v>4109</v>
      </c>
      <c r="E94" s="2">
        <v>21326</v>
      </c>
      <c r="F94" s="2">
        <v>8030</v>
      </c>
      <c r="G94" s="2">
        <v>2090</v>
      </c>
      <c r="H94" s="2" t="s">
        <v>416</v>
      </c>
      <c r="I94" s="2" t="s">
        <v>417</v>
      </c>
      <c r="J94" s="2" t="s">
        <v>299</v>
      </c>
    </row>
    <row r="95" spans="1:14" x14ac:dyDescent="0.15">
      <c r="A95" s="2">
        <v>15485450</v>
      </c>
      <c r="B95" s="2" t="s">
        <v>226</v>
      </c>
      <c r="C95" s="2">
        <v>336845</v>
      </c>
      <c r="D95" s="2">
        <v>1785</v>
      </c>
      <c r="E95" s="2">
        <v>17074</v>
      </c>
      <c r="F95" s="2">
        <v>3355</v>
      </c>
      <c r="G95" s="2">
        <v>2285</v>
      </c>
      <c r="H95" s="2" t="s">
        <v>418</v>
      </c>
      <c r="I95" s="2" t="s">
        <v>419</v>
      </c>
      <c r="J95" s="2" t="s">
        <v>33</v>
      </c>
    </row>
    <row r="96" spans="1:14" x14ac:dyDescent="0.15">
      <c r="A96" s="2">
        <v>15452231</v>
      </c>
      <c r="B96" s="2" t="s">
        <v>226</v>
      </c>
      <c r="C96" s="2">
        <v>361950</v>
      </c>
      <c r="D96" s="2">
        <v>1383</v>
      </c>
      <c r="E96" s="2">
        <v>9354</v>
      </c>
      <c r="F96" s="2">
        <v>2376</v>
      </c>
      <c r="G96" s="2">
        <v>1577</v>
      </c>
      <c r="H96" s="2" t="s">
        <v>420</v>
      </c>
      <c r="I96" s="2" t="s">
        <v>421</v>
      </c>
      <c r="J96" s="2" t="s">
        <v>74</v>
      </c>
      <c r="M96" s="7" t="s">
        <v>616</v>
      </c>
      <c r="N96" t="s">
        <v>576</v>
      </c>
    </row>
    <row r="97" spans="1:14" x14ac:dyDescent="0.15">
      <c r="A97" s="2">
        <v>15418335</v>
      </c>
      <c r="B97" s="2" t="s">
        <v>226</v>
      </c>
      <c r="C97" s="2">
        <v>408349</v>
      </c>
      <c r="D97" s="2">
        <v>15506</v>
      </c>
      <c r="E97" s="2">
        <v>40663</v>
      </c>
      <c r="F97" s="2">
        <v>27614</v>
      </c>
      <c r="G97" s="2">
        <v>3691</v>
      </c>
      <c r="H97" s="2" t="s">
        <v>422</v>
      </c>
      <c r="I97" s="2" t="s">
        <v>423</v>
      </c>
      <c r="J97" s="2" t="s">
        <v>19</v>
      </c>
      <c r="M97" s="4" t="s">
        <v>617</v>
      </c>
      <c r="N97" s="5">
        <v>36</v>
      </c>
    </row>
    <row r="98" spans="1:14" x14ac:dyDescent="0.15">
      <c r="A98" s="2">
        <v>15366955</v>
      </c>
      <c r="B98" s="2" t="s">
        <v>226</v>
      </c>
      <c r="C98" s="2">
        <v>730961</v>
      </c>
      <c r="D98" s="2">
        <v>13294</v>
      </c>
      <c r="E98" s="2">
        <v>68357</v>
      </c>
      <c r="F98" s="2">
        <v>65113</v>
      </c>
      <c r="G98" s="2">
        <v>5306</v>
      </c>
      <c r="H98" s="2" t="s">
        <v>424</v>
      </c>
      <c r="I98" s="2" t="s">
        <v>425</v>
      </c>
      <c r="J98" s="2" t="s">
        <v>33</v>
      </c>
      <c r="M98" s="4" t="s">
        <v>618</v>
      </c>
      <c r="N98" s="5">
        <v>66</v>
      </c>
    </row>
    <row r="99" spans="1:14" x14ac:dyDescent="0.15">
      <c r="A99" s="2">
        <v>15238991</v>
      </c>
      <c r="B99" s="2" t="s">
        <v>226</v>
      </c>
      <c r="C99" s="2">
        <v>358641</v>
      </c>
      <c r="D99" s="2">
        <v>1603</v>
      </c>
      <c r="E99" s="2">
        <v>13670</v>
      </c>
      <c r="F99" s="2">
        <v>1514</v>
      </c>
      <c r="G99" s="2">
        <v>1496</v>
      </c>
      <c r="H99" s="2" t="s">
        <v>426</v>
      </c>
      <c r="I99" s="2" t="s">
        <v>427</v>
      </c>
      <c r="J99" s="2" t="s">
        <v>74</v>
      </c>
      <c r="M99" s="4" t="s">
        <v>619</v>
      </c>
      <c r="N99" s="5">
        <v>23</v>
      </c>
    </row>
    <row r="100" spans="1:14" x14ac:dyDescent="0.15">
      <c r="A100" s="2">
        <v>14987660</v>
      </c>
      <c r="B100" s="2" t="s">
        <v>226</v>
      </c>
      <c r="C100" s="2">
        <v>336636</v>
      </c>
      <c r="D100" s="2">
        <v>3448</v>
      </c>
      <c r="E100" s="2">
        <v>9138</v>
      </c>
      <c r="F100" s="2">
        <v>1162</v>
      </c>
      <c r="G100" s="2">
        <v>1241</v>
      </c>
      <c r="H100" s="2" t="s">
        <v>428</v>
      </c>
      <c r="I100" s="2" t="s">
        <v>429</v>
      </c>
      <c r="J100" s="2" t="s">
        <v>74</v>
      </c>
      <c r="M100" s="4" t="s">
        <v>620</v>
      </c>
      <c r="N100" s="5">
        <v>22</v>
      </c>
    </row>
    <row r="101" spans="1:14" x14ac:dyDescent="0.15">
      <c r="A101" s="2">
        <v>14986338</v>
      </c>
      <c r="B101" s="2" t="s">
        <v>226</v>
      </c>
      <c r="C101" s="2">
        <v>382546</v>
      </c>
      <c r="D101" s="2">
        <v>3487</v>
      </c>
      <c r="E101" s="2">
        <v>7257</v>
      </c>
      <c r="F101" s="2">
        <v>898</v>
      </c>
      <c r="G101" s="2">
        <v>2370</v>
      </c>
      <c r="H101" s="2" t="s">
        <v>430</v>
      </c>
      <c r="I101" s="2" t="s">
        <v>431</v>
      </c>
      <c r="J101" s="2" t="s">
        <v>146</v>
      </c>
      <c r="M101" s="4" t="s">
        <v>621</v>
      </c>
      <c r="N101" s="5">
        <v>10</v>
      </c>
    </row>
    <row r="102" spans="1:14" x14ac:dyDescent="0.15">
      <c r="A102" s="2">
        <v>14961235</v>
      </c>
      <c r="B102" s="2" t="s">
        <v>226</v>
      </c>
      <c r="C102" s="2">
        <v>497176</v>
      </c>
      <c r="D102" s="2">
        <v>4577</v>
      </c>
      <c r="E102" s="2">
        <v>36400</v>
      </c>
      <c r="F102" s="2">
        <v>1939</v>
      </c>
      <c r="G102" s="2">
        <v>2227</v>
      </c>
      <c r="H102" s="2" t="s">
        <v>432</v>
      </c>
      <c r="I102" s="2" t="s">
        <v>433</v>
      </c>
      <c r="J102" s="2" t="s">
        <v>33</v>
      </c>
      <c r="M102" s="4" t="s">
        <v>622</v>
      </c>
      <c r="N102" s="5">
        <v>8</v>
      </c>
    </row>
    <row r="103" spans="1:14" x14ac:dyDescent="0.15">
      <c r="A103" s="2">
        <v>14906728</v>
      </c>
      <c r="B103" s="2" t="s">
        <v>226</v>
      </c>
      <c r="C103" s="2">
        <v>758216</v>
      </c>
      <c r="D103" s="2">
        <v>12660</v>
      </c>
      <c r="E103" s="2">
        <v>31689</v>
      </c>
      <c r="F103" s="2">
        <v>8301</v>
      </c>
      <c r="G103" s="2">
        <v>3331</v>
      </c>
      <c r="H103" s="2" t="s">
        <v>434</v>
      </c>
      <c r="I103" s="2" t="s">
        <v>435</v>
      </c>
      <c r="J103" s="2" t="s">
        <v>74</v>
      </c>
      <c r="M103" s="4" t="s">
        <v>627</v>
      </c>
      <c r="N103" s="5">
        <v>2</v>
      </c>
    </row>
    <row r="104" spans="1:14" x14ac:dyDescent="0.15">
      <c r="A104" s="2">
        <v>14785491</v>
      </c>
      <c r="B104" s="2" t="s">
        <v>226</v>
      </c>
      <c r="C104" s="2">
        <v>395924</v>
      </c>
      <c r="D104" s="2">
        <v>4116</v>
      </c>
      <c r="E104" s="2">
        <v>6258</v>
      </c>
      <c r="F104" s="2">
        <v>954</v>
      </c>
      <c r="G104" s="2">
        <v>1534</v>
      </c>
      <c r="H104" s="2" t="s">
        <v>436</v>
      </c>
      <c r="I104" s="2" t="s">
        <v>437</v>
      </c>
      <c r="J104" s="2" t="s">
        <v>33</v>
      </c>
      <c r="M104" s="4" t="s">
        <v>623</v>
      </c>
      <c r="N104" s="5">
        <v>1</v>
      </c>
    </row>
    <row r="105" spans="1:14" x14ac:dyDescent="0.15">
      <c r="A105" s="2">
        <v>14747254</v>
      </c>
      <c r="B105" s="2" t="s">
        <v>226</v>
      </c>
      <c r="C105" s="2">
        <v>362860</v>
      </c>
      <c r="D105" s="2">
        <v>5645</v>
      </c>
      <c r="E105" s="2">
        <v>6881</v>
      </c>
      <c r="F105" s="2">
        <v>1357</v>
      </c>
      <c r="G105" s="2">
        <v>3887</v>
      </c>
      <c r="H105" s="2" t="s">
        <v>438</v>
      </c>
      <c r="I105" s="2" t="s">
        <v>439</v>
      </c>
      <c r="J105" s="2" t="s">
        <v>33</v>
      </c>
      <c r="M105" s="4" t="s">
        <v>628</v>
      </c>
      <c r="N105" s="5">
        <v>2</v>
      </c>
    </row>
    <row r="106" spans="1:14" x14ac:dyDescent="0.15">
      <c r="A106" s="2">
        <v>14726961</v>
      </c>
      <c r="B106" s="2" t="s">
        <v>226</v>
      </c>
      <c r="C106" s="2">
        <v>647083</v>
      </c>
      <c r="D106" s="2">
        <v>26751</v>
      </c>
      <c r="E106" s="2">
        <v>30898</v>
      </c>
      <c r="F106" s="2">
        <v>7459</v>
      </c>
      <c r="G106" s="2">
        <v>3872</v>
      </c>
      <c r="H106" s="2" t="s">
        <v>440</v>
      </c>
      <c r="I106" s="2" t="s">
        <v>441</v>
      </c>
      <c r="J106" s="2" t="s">
        <v>33</v>
      </c>
      <c r="M106" s="4" t="s">
        <v>629</v>
      </c>
      <c r="N106" s="5">
        <v>1</v>
      </c>
    </row>
    <row r="107" spans="1:14" x14ac:dyDescent="0.15">
      <c r="A107" s="2">
        <v>14692829</v>
      </c>
      <c r="B107" s="2" t="s">
        <v>226</v>
      </c>
      <c r="C107" s="2">
        <v>722529</v>
      </c>
      <c r="D107" s="2">
        <v>16412</v>
      </c>
      <c r="E107" s="2">
        <v>20127</v>
      </c>
      <c r="F107" s="2">
        <v>2542</v>
      </c>
      <c r="G107" s="2">
        <v>5555</v>
      </c>
      <c r="H107" s="2" t="s">
        <v>442</v>
      </c>
      <c r="I107" s="2" t="s">
        <v>443</v>
      </c>
      <c r="J107" s="2" t="s">
        <v>33</v>
      </c>
      <c r="M107" s="4" t="s">
        <v>588</v>
      </c>
      <c r="N107" s="5">
        <v>171</v>
      </c>
    </row>
    <row r="108" spans="1:14" x14ac:dyDescent="0.15">
      <c r="A108" s="2">
        <v>14578059</v>
      </c>
      <c r="B108" s="2" t="s">
        <v>226</v>
      </c>
      <c r="C108" s="2">
        <v>283178</v>
      </c>
      <c r="D108" s="2">
        <v>1869</v>
      </c>
      <c r="E108" s="2">
        <v>5227</v>
      </c>
      <c r="F108" s="2">
        <v>751</v>
      </c>
      <c r="G108" s="2">
        <v>1090</v>
      </c>
      <c r="H108" s="2" t="s">
        <v>444</v>
      </c>
      <c r="I108" s="2" t="s">
        <v>445</v>
      </c>
      <c r="J108" s="2" t="s">
        <v>74</v>
      </c>
    </row>
    <row r="109" spans="1:14" x14ac:dyDescent="0.15">
      <c r="A109" s="2">
        <v>14491868</v>
      </c>
      <c r="B109" s="2" t="s">
        <v>226</v>
      </c>
      <c r="C109" s="2">
        <v>785888</v>
      </c>
      <c r="D109" s="2">
        <v>8739</v>
      </c>
      <c r="E109" s="2">
        <v>18463</v>
      </c>
      <c r="F109" s="2">
        <v>1920</v>
      </c>
      <c r="G109" s="2">
        <v>4059</v>
      </c>
      <c r="H109" s="2" t="s">
        <v>446</v>
      </c>
      <c r="I109" s="2" t="s">
        <v>447</v>
      </c>
      <c r="J109" s="2" t="s">
        <v>33</v>
      </c>
    </row>
    <row r="110" spans="1:14" x14ac:dyDescent="0.15">
      <c r="A110" s="2">
        <v>14368182</v>
      </c>
      <c r="B110" s="2" t="s">
        <v>226</v>
      </c>
      <c r="C110" s="2">
        <v>301734</v>
      </c>
      <c r="D110" s="2">
        <v>4457</v>
      </c>
      <c r="E110" s="2">
        <v>4434</v>
      </c>
      <c r="F110" s="2">
        <v>855</v>
      </c>
      <c r="G110" s="2">
        <v>1578</v>
      </c>
      <c r="H110" s="2" t="s">
        <v>448</v>
      </c>
      <c r="I110" s="2" t="s">
        <v>449</v>
      </c>
      <c r="J110" s="2" t="s">
        <v>16</v>
      </c>
      <c r="M110" s="4" t="s">
        <v>637</v>
      </c>
      <c r="N110" t="s">
        <v>630</v>
      </c>
    </row>
    <row r="111" spans="1:14" x14ac:dyDescent="0.15">
      <c r="A111" s="2">
        <v>14286833</v>
      </c>
      <c r="B111" s="2" t="s">
        <v>226</v>
      </c>
      <c r="C111" s="2">
        <v>618590</v>
      </c>
      <c r="D111" s="2">
        <v>12320</v>
      </c>
      <c r="E111" s="2">
        <v>14949</v>
      </c>
      <c r="F111" s="2">
        <v>1491</v>
      </c>
      <c r="G111" s="2">
        <v>4046</v>
      </c>
      <c r="H111" s="2" t="s">
        <v>450</v>
      </c>
      <c r="I111" s="2" t="s">
        <v>451</v>
      </c>
      <c r="J111" s="2" t="s">
        <v>33</v>
      </c>
      <c r="M111">
        <f>MAX(G:G)</f>
        <v>8836</v>
      </c>
      <c r="N111" t="str">
        <f>VLOOKUP(M111,G:$I,3,FALSE)</f>
        <v>【STN快报26】李白，快来支援，我们被GANK了</v>
      </c>
    </row>
    <row r="112" spans="1:14" x14ac:dyDescent="0.15">
      <c r="A112" s="2">
        <v>14219690</v>
      </c>
      <c r="B112" s="2" t="s">
        <v>226</v>
      </c>
      <c r="C112" s="2">
        <v>311693</v>
      </c>
      <c r="D112" s="2">
        <v>3530</v>
      </c>
      <c r="E112" s="2">
        <v>10603</v>
      </c>
      <c r="F112" s="2">
        <v>1582</v>
      </c>
      <c r="G112" s="2">
        <v>1336</v>
      </c>
      <c r="H112" s="2" t="s">
        <v>452</v>
      </c>
      <c r="I112" s="2" t="s">
        <v>453</v>
      </c>
      <c r="J112" s="2" t="s">
        <v>74</v>
      </c>
      <c r="M112" t="s">
        <v>642</v>
      </c>
    </row>
    <row r="113" spans="1:13" x14ac:dyDescent="0.15">
      <c r="A113" s="2">
        <v>14184249</v>
      </c>
      <c r="B113" s="2" t="s">
        <v>226</v>
      </c>
      <c r="C113" s="2">
        <v>328347</v>
      </c>
      <c r="D113" s="2">
        <v>4498</v>
      </c>
      <c r="E113" s="2">
        <v>6872</v>
      </c>
      <c r="F113" s="2">
        <v>725</v>
      </c>
      <c r="G113" s="2">
        <v>1276</v>
      </c>
      <c r="H113" s="2" t="s">
        <v>454</v>
      </c>
      <c r="I113" s="2" t="s">
        <v>455</v>
      </c>
      <c r="J113" s="2" t="s">
        <v>74</v>
      </c>
      <c r="M113" s="10">
        <f>AVERAGE(G:G)</f>
        <v>2576.9824561403507</v>
      </c>
    </row>
    <row r="114" spans="1:13" x14ac:dyDescent="0.15">
      <c r="A114" s="2">
        <v>14183662</v>
      </c>
      <c r="B114" s="2" t="s">
        <v>226</v>
      </c>
      <c r="C114" s="2">
        <v>406898</v>
      </c>
      <c r="D114" s="2">
        <v>4512</v>
      </c>
      <c r="E114" s="2">
        <v>36050</v>
      </c>
      <c r="F114" s="2">
        <v>1783</v>
      </c>
      <c r="G114" s="2">
        <v>2151</v>
      </c>
      <c r="H114" s="2" t="s">
        <v>456</v>
      </c>
      <c r="I114" s="2" t="s">
        <v>457</v>
      </c>
      <c r="J114" s="2" t="s">
        <v>33</v>
      </c>
    </row>
    <row r="115" spans="1:13" x14ac:dyDescent="0.15">
      <c r="A115" s="2">
        <v>14157017</v>
      </c>
      <c r="B115" s="2" t="s">
        <v>226</v>
      </c>
      <c r="C115" s="2">
        <v>463885</v>
      </c>
      <c r="D115" s="2">
        <v>3114</v>
      </c>
      <c r="E115" s="2">
        <v>12096</v>
      </c>
      <c r="F115" s="2">
        <v>2798</v>
      </c>
      <c r="G115" s="2">
        <v>2913</v>
      </c>
      <c r="H115" s="2" t="s">
        <v>458</v>
      </c>
      <c r="I115" s="2" t="s">
        <v>459</v>
      </c>
      <c r="J115" s="2" t="s">
        <v>74</v>
      </c>
    </row>
    <row r="116" spans="1:13" x14ac:dyDescent="0.15">
      <c r="A116" s="2">
        <v>14077787</v>
      </c>
      <c r="B116" s="2" t="s">
        <v>226</v>
      </c>
      <c r="C116" s="2">
        <v>702991</v>
      </c>
      <c r="D116" s="2">
        <v>8535</v>
      </c>
      <c r="E116" s="2">
        <v>16665</v>
      </c>
      <c r="F116" s="2">
        <v>1603</v>
      </c>
      <c r="G116" s="2">
        <v>3187</v>
      </c>
      <c r="H116" s="2" t="s">
        <v>460</v>
      </c>
      <c r="I116" s="2" t="s">
        <v>461</v>
      </c>
      <c r="J116" s="2" t="s">
        <v>33</v>
      </c>
    </row>
    <row r="117" spans="1:13" x14ac:dyDescent="0.15">
      <c r="A117" s="2">
        <v>14034159</v>
      </c>
      <c r="B117" s="2" t="s">
        <v>226</v>
      </c>
      <c r="C117" s="2">
        <v>300571</v>
      </c>
      <c r="D117" s="2">
        <v>5047</v>
      </c>
      <c r="E117" s="2">
        <v>31222</v>
      </c>
      <c r="F117" s="2">
        <v>14272</v>
      </c>
      <c r="G117" s="2">
        <v>3692</v>
      </c>
      <c r="H117" s="2" t="s">
        <v>462</v>
      </c>
      <c r="I117" s="2" t="s">
        <v>463</v>
      </c>
      <c r="J117" s="2" t="s">
        <v>299</v>
      </c>
    </row>
    <row r="118" spans="1:13" x14ac:dyDescent="0.15">
      <c r="A118" s="2">
        <v>13905029</v>
      </c>
      <c r="B118" s="2" t="s">
        <v>226</v>
      </c>
      <c r="C118" s="2">
        <v>372658</v>
      </c>
      <c r="D118" s="2">
        <v>2986</v>
      </c>
      <c r="E118" s="2">
        <v>7206</v>
      </c>
      <c r="F118" s="2">
        <v>2081</v>
      </c>
      <c r="G118" s="2">
        <v>1783</v>
      </c>
      <c r="H118" s="2" t="s">
        <v>464</v>
      </c>
      <c r="I118" s="2" t="s">
        <v>465</v>
      </c>
      <c r="J118" s="2" t="s">
        <v>74</v>
      </c>
    </row>
    <row r="119" spans="1:13" x14ac:dyDescent="0.15">
      <c r="A119" s="2">
        <v>13802783</v>
      </c>
      <c r="B119" s="2" t="s">
        <v>226</v>
      </c>
      <c r="C119" s="2">
        <v>559192</v>
      </c>
      <c r="D119" s="2">
        <v>11464</v>
      </c>
      <c r="E119" s="2">
        <v>15126</v>
      </c>
      <c r="F119" s="2">
        <v>1426</v>
      </c>
      <c r="G119" s="2">
        <v>3688</v>
      </c>
      <c r="H119" s="2" t="s">
        <v>466</v>
      </c>
      <c r="I119" s="2" t="s">
        <v>467</v>
      </c>
      <c r="J119" s="2" t="s">
        <v>33</v>
      </c>
    </row>
    <row r="120" spans="1:13" x14ac:dyDescent="0.15">
      <c r="A120" s="2">
        <v>13626657</v>
      </c>
      <c r="B120" s="2" t="s">
        <v>226</v>
      </c>
      <c r="C120" s="2">
        <v>423827</v>
      </c>
      <c r="D120" s="2">
        <v>4038</v>
      </c>
      <c r="E120" s="2">
        <v>10777</v>
      </c>
      <c r="F120" s="2">
        <v>3318</v>
      </c>
      <c r="G120" s="2">
        <v>2168</v>
      </c>
      <c r="H120" s="2" t="s">
        <v>468</v>
      </c>
      <c r="I120" s="2" t="s">
        <v>469</v>
      </c>
      <c r="J120" s="2" t="s">
        <v>74</v>
      </c>
    </row>
    <row r="121" spans="1:13" x14ac:dyDescent="0.15">
      <c r="A121" s="2">
        <v>13589508</v>
      </c>
      <c r="B121" s="2" t="s">
        <v>226</v>
      </c>
      <c r="C121" s="2">
        <v>345416</v>
      </c>
      <c r="D121" s="2">
        <v>3257</v>
      </c>
      <c r="E121" s="2">
        <v>7127</v>
      </c>
      <c r="F121" s="2">
        <v>787</v>
      </c>
      <c r="G121" s="2">
        <v>2245</v>
      </c>
      <c r="H121" s="2" t="s">
        <v>470</v>
      </c>
      <c r="I121" s="2" t="s">
        <v>471</v>
      </c>
      <c r="J121" s="2" t="s">
        <v>19</v>
      </c>
    </row>
    <row r="122" spans="1:13" x14ac:dyDescent="0.15">
      <c r="A122" s="2">
        <v>13534526</v>
      </c>
      <c r="B122" s="2" t="s">
        <v>226</v>
      </c>
      <c r="C122" s="2">
        <v>714775</v>
      </c>
      <c r="D122" s="2">
        <v>15317</v>
      </c>
      <c r="E122" s="2">
        <v>21100</v>
      </c>
      <c r="F122" s="2">
        <v>2422</v>
      </c>
      <c r="G122" s="2">
        <v>4636</v>
      </c>
      <c r="H122" s="2" t="s">
        <v>472</v>
      </c>
      <c r="I122" s="2" t="s">
        <v>473</v>
      </c>
      <c r="J122" s="2" t="s">
        <v>33</v>
      </c>
    </row>
    <row r="123" spans="1:13" x14ac:dyDescent="0.15">
      <c r="A123" s="2">
        <v>13275320</v>
      </c>
      <c r="B123" s="2" t="s">
        <v>226</v>
      </c>
      <c r="C123" s="2">
        <v>404747</v>
      </c>
      <c r="D123" s="2">
        <v>6338</v>
      </c>
      <c r="E123" s="2">
        <v>5339</v>
      </c>
      <c r="F123" s="2">
        <v>883</v>
      </c>
      <c r="G123" s="2">
        <v>2753</v>
      </c>
      <c r="H123" s="2" t="s">
        <v>474</v>
      </c>
      <c r="I123" s="2" t="s">
        <v>475</v>
      </c>
      <c r="J123" s="2" t="s">
        <v>13</v>
      </c>
    </row>
    <row r="124" spans="1:13" x14ac:dyDescent="0.15">
      <c r="A124" s="2">
        <v>13257144</v>
      </c>
      <c r="B124" s="2" t="s">
        <v>226</v>
      </c>
      <c r="C124" s="2">
        <v>574371</v>
      </c>
      <c r="D124" s="2">
        <v>12973</v>
      </c>
      <c r="E124" s="2">
        <v>15980</v>
      </c>
      <c r="F124" s="2">
        <v>1739</v>
      </c>
      <c r="G124" s="2">
        <v>3490</v>
      </c>
      <c r="H124" s="2" t="s">
        <v>476</v>
      </c>
      <c r="I124" s="2" t="s">
        <v>477</v>
      </c>
      <c r="J124" s="2" t="s">
        <v>119</v>
      </c>
    </row>
    <row r="125" spans="1:13" x14ac:dyDescent="0.15">
      <c r="A125" s="2">
        <v>13077181</v>
      </c>
      <c r="B125" s="2" t="s">
        <v>226</v>
      </c>
      <c r="C125" s="2">
        <v>329731</v>
      </c>
      <c r="D125" s="2">
        <v>5050</v>
      </c>
      <c r="E125" s="2">
        <v>4181</v>
      </c>
      <c r="F125" s="2">
        <v>626</v>
      </c>
      <c r="G125" s="2">
        <v>2153</v>
      </c>
      <c r="H125" s="2" t="s">
        <v>478</v>
      </c>
      <c r="I125" s="2" t="s">
        <v>479</v>
      </c>
      <c r="J125" s="2" t="s">
        <v>74</v>
      </c>
    </row>
    <row r="126" spans="1:13" x14ac:dyDescent="0.15">
      <c r="A126" s="2">
        <v>12997517</v>
      </c>
      <c r="B126" s="2" t="s">
        <v>226</v>
      </c>
      <c r="C126" s="2">
        <v>400174</v>
      </c>
      <c r="D126" s="2">
        <v>7736</v>
      </c>
      <c r="E126" s="2">
        <v>4553</v>
      </c>
      <c r="F126" s="2">
        <v>856</v>
      </c>
      <c r="G126" s="2">
        <v>5109</v>
      </c>
      <c r="H126" s="2" t="s">
        <v>480</v>
      </c>
      <c r="I126" s="2" t="s">
        <v>481</v>
      </c>
      <c r="J126" s="2" t="s">
        <v>13</v>
      </c>
    </row>
    <row r="127" spans="1:13" x14ac:dyDescent="0.15">
      <c r="A127" s="2">
        <v>12970682</v>
      </c>
      <c r="B127" s="2" t="s">
        <v>226</v>
      </c>
      <c r="C127" s="2">
        <v>770060</v>
      </c>
      <c r="D127" s="2">
        <v>14453</v>
      </c>
      <c r="E127" s="2">
        <v>16914</v>
      </c>
      <c r="F127" s="2">
        <v>2044</v>
      </c>
      <c r="G127" s="2">
        <v>5661</v>
      </c>
      <c r="H127" s="2" t="s">
        <v>482</v>
      </c>
      <c r="I127" s="2" t="s">
        <v>483</v>
      </c>
      <c r="J127" s="2" t="s">
        <v>74</v>
      </c>
    </row>
    <row r="128" spans="1:13" x14ac:dyDescent="0.15">
      <c r="A128" s="2">
        <v>12800170</v>
      </c>
      <c r="B128" s="2" t="s">
        <v>226</v>
      </c>
      <c r="C128" s="2">
        <v>487036</v>
      </c>
      <c r="D128" s="2">
        <v>5356</v>
      </c>
      <c r="E128" s="2">
        <v>12034</v>
      </c>
      <c r="F128" s="2">
        <v>3529</v>
      </c>
      <c r="G128" s="2">
        <v>3076</v>
      </c>
      <c r="H128" s="2" t="s">
        <v>484</v>
      </c>
      <c r="I128" s="2" t="s">
        <v>485</v>
      </c>
      <c r="J128" s="2" t="s">
        <v>16</v>
      </c>
    </row>
    <row r="129" spans="1:10" x14ac:dyDescent="0.15">
      <c r="A129" s="2">
        <v>12695163</v>
      </c>
      <c r="B129" s="2" t="s">
        <v>226</v>
      </c>
      <c r="C129" s="2">
        <v>756782</v>
      </c>
      <c r="D129" s="2">
        <v>11777</v>
      </c>
      <c r="E129" s="2">
        <v>17369</v>
      </c>
      <c r="F129" s="2">
        <v>2288</v>
      </c>
      <c r="G129" s="2">
        <v>3602</v>
      </c>
      <c r="H129" s="2" t="s">
        <v>486</v>
      </c>
      <c r="I129" s="2" t="s">
        <v>487</v>
      </c>
      <c r="J129" s="2" t="s">
        <v>74</v>
      </c>
    </row>
    <row r="130" spans="1:10" x14ac:dyDescent="0.15">
      <c r="A130" s="2">
        <v>12632865</v>
      </c>
      <c r="B130" s="2" t="s">
        <v>226</v>
      </c>
      <c r="C130" s="2">
        <v>375293</v>
      </c>
      <c r="D130" s="2">
        <v>3554</v>
      </c>
      <c r="E130" s="2">
        <v>3778</v>
      </c>
      <c r="F130" s="2">
        <v>728</v>
      </c>
      <c r="G130" s="2">
        <v>1766</v>
      </c>
      <c r="H130" s="2" t="s">
        <v>488</v>
      </c>
      <c r="I130" s="2" t="s">
        <v>489</v>
      </c>
      <c r="J130" s="2" t="s">
        <v>74</v>
      </c>
    </row>
    <row r="131" spans="1:10" x14ac:dyDescent="0.15">
      <c r="A131" s="2">
        <v>12542790</v>
      </c>
      <c r="B131" s="2" t="s">
        <v>226</v>
      </c>
      <c r="C131" s="2">
        <v>526751</v>
      </c>
      <c r="D131" s="2">
        <v>3675</v>
      </c>
      <c r="E131" s="2">
        <v>5356</v>
      </c>
      <c r="F131" s="2">
        <v>1272</v>
      </c>
      <c r="G131" s="2">
        <v>2202</v>
      </c>
      <c r="H131" s="2" t="s">
        <v>490</v>
      </c>
      <c r="I131" s="2" t="s">
        <v>491</v>
      </c>
      <c r="J131" s="2" t="s">
        <v>16</v>
      </c>
    </row>
    <row r="132" spans="1:10" x14ac:dyDescent="0.15">
      <c r="A132" s="2">
        <v>12432514</v>
      </c>
      <c r="B132" s="2" t="s">
        <v>226</v>
      </c>
      <c r="C132" s="2">
        <v>723016</v>
      </c>
      <c r="D132" s="2">
        <v>14151</v>
      </c>
      <c r="E132" s="2">
        <v>16612</v>
      </c>
      <c r="F132" s="2">
        <v>1745</v>
      </c>
      <c r="G132" s="2">
        <v>5968</v>
      </c>
      <c r="H132" s="2" t="s">
        <v>492</v>
      </c>
      <c r="I132" s="2" t="s">
        <v>493</v>
      </c>
      <c r="J132" s="2" t="s">
        <v>33</v>
      </c>
    </row>
    <row r="133" spans="1:10" x14ac:dyDescent="0.15">
      <c r="A133" s="2">
        <v>12287403</v>
      </c>
      <c r="B133" s="2" t="s">
        <v>226</v>
      </c>
      <c r="C133" s="2">
        <v>318395</v>
      </c>
      <c r="D133" s="2">
        <v>3852</v>
      </c>
      <c r="E133" s="2">
        <v>6670</v>
      </c>
      <c r="F133" s="2">
        <v>1819</v>
      </c>
      <c r="G133" s="2">
        <v>2545</v>
      </c>
      <c r="H133" s="2" t="s">
        <v>494</v>
      </c>
      <c r="I133" s="2" t="s">
        <v>495</v>
      </c>
      <c r="J133" s="2" t="s">
        <v>16</v>
      </c>
    </row>
    <row r="134" spans="1:10" x14ac:dyDescent="0.15">
      <c r="A134" s="2">
        <v>12213248</v>
      </c>
      <c r="B134" s="2" t="s">
        <v>226</v>
      </c>
      <c r="C134" s="2">
        <v>275631</v>
      </c>
      <c r="D134" s="2">
        <v>3331</v>
      </c>
      <c r="E134" s="2">
        <v>3134</v>
      </c>
      <c r="F134" s="2">
        <v>394</v>
      </c>
      <c r="G134" s="2">
        <v>1273</v>
      </c>
      <c r="H134" s="2" t="s">
        <v>496</v>
      </c>
      <c r="I134" s="2" t="s">
        <v>497</v>
      </c>
      <c r="J134" s="2" t="s">
        <v>33</v>
      </c>
    </row>
    <row r="135" spans="1:10" x14ac:dyDescent="0.15">
      <c r="A135" s="2">
        <v>12198817</v>
      </c>
      <c r="B135" s="2" t="s">
        <v>226</v>
      </c>
      <c r="C135" s="2">
        <v>590346</v>
      </c>
      <c r="D135" s="2">
        <v>4096</v>
      </c>
      <c r="E135" s="2">
        <v>15763</v>
      </c>
      <c r="F135" s="2">
        <v>1677</v>
      </c>
      <c r="G135" s="2">
        <v>5123</v>
      </c>
      <c r="H135" s="2" t="s">
        <v>498</v>
      </c>
      <c r="I135" s="2" t="s">
        <v>499</v>
      </c>
      <c r="J135" s="2" t="s">
        <v>74</v>
      </c>
    </row>
    <row r="136" spans="1:10" x14ac:dyDescent="0.15">
      <c r="A136" s="2">
        <v>12069542</v>
      </c>
      <c r="B136" s="2" t="s">
        <v>226</v>
      </c>
      <c r="C136" s="2">
        <v>391158</v>
      </c>
      <c r="D136" s="2">
        <v>2599</v>
      </c>
      <c r="E136" s="2">
        <v>6676</v>
      </c>
      <c r="F136" s="2">
        <v>1226</v>
      </c>
      <c r="G136" s="2">
        <v>1757</v>
      </c>
      <c r="H136" s="2" t="s">
        <v>500</v>
      </c>
      <c r="I136" s="2" t="s">
        <v>501</v>
      </c>
      <c r="J136" s="2" t="s">
        <v>74</v>
      </c>
    </row>
    <row r="137" spans="1:10" x14ac:dyDescent="0.15">
      <c r="A137" s="2">
        <v>12002188</v>
      </c>
      <c r="B137" s="2" t="s">
        <v>226</v>
      </c>
      <c r="C137" s="2">
        <v>258349</v>
      </c>
      <c r="D137" s="2">
        <v>2637</v>
      </c>
      <c r="E137" s="2">
        <v>3875</v>
      </c>
      <c r="F137" s="2">
        <v>382</v>
      </c>
      <c r="G137" s="2">
        <v>998</v>
      </c>
      <c r="H137" s="2" t="s">
        <v>502</v>
      </c>
      <c r="I137" s="2" t="s">
        <v>503</v>
      </c>
      <c r="J137" s="2" t="s">
        <v>13</v>
      </c>
    </row>
    <row r="138" spans="1:10" x14ac:dyDescent="0.15">
      <c r="A138" s="2">
        <v>11980868</v>
      </c>
      <c r="B138" s="2" t="s">
        <v>226</v>
      </c>
      <c r="C138" s="2">
        <v>612671</v>
      </c>
      <c r="D138" s="2">
        <v>22719</v>
      </c>
      <c r="E138" s="2">
        <v>27557</v>
      </c>
      <c r="F138" s="2">
        <v>2415</v>
      </c>
      <c r="G138" s="2">
        <v>8836</v>
      </c>
      <c r="H138" s="2" t="s">
        <v>504</v>
      </c>
      <c r="I138" s="2" t="s">
        <v>505</v>
      </c>
      <c r="J138" s="2" t="s">
        <v>119</v>
      </c>
    </row>
    <row r="139" spans="1:10" x14ac:dyDescent="0.15">
      <c r="A139" s="2">
        <v>11855390</v>
      </c>
      <c r="B139" s="2" t="s">
        <v>226</v>
      </c>
      <c r="C139" s="2">
        <v>347970</v>
      </c>
      <c r="D139" s="2">
        <v>4457</v>
      </c>
      <c r="E139" s="2">
        <v>4758</v>
      </c>
      <c r="F139" s="2">
        <v>655</v>
      </c>
      <c r="G139" s="2">
        <v>2221</v>
      </c>
      <c r="H139" s="2" t="s">
        <v>506</v>
      </c>
      <c r="I139" s="2" t="s">
        <v>507</v>
      </c>
      <c r="J139" s="2" t="s">
        <v>74</v>
      </c>
    </row>
    <row r="140" spans="1:10" x14ac:dyDescent="0.15">
      <c r="A140" s="2">
        <v>11763260</v>
      </c>
      <c r="B140" s="2" t="s">
        <v>226</v>
      </c>
      <c r="C140" s="2">
        <v>670591</v>
      </c>
      <c r="D140" s="2">
        <v>9615</v>
      </c>
      <c r="E140" s="2">
        <v>17003</v>
      </c>
      <c r="F140" s="2">
        <v>1710</v>
      </c>
      <c r="G140" s="2">
        <v>4050</v>
      </c>
      <c r="H140" s="2" t="s">
        <v>508</v>
      </c>
      <c r="I140" s="2" t="s">
        <v>509</v>
      </c>
      <c r="J140" s="2" t="s">
        <v>74</v>
      </c>
    </row>
    <row r="141" spans="1:10" x14ac:dyDescent="0.15">
      <c r="A141" s="2">
        <v>11722170</v>
      </c>
      <c r="B141" s="2" t="s">
        <v>226</v>
      </c>
      <c r="C141" s="2">
        <v>287877</v>
      </c>
      <c r="D141" s="2">
        <v>2050</v>
      </c>
      <c r="E141" s="2">
        <v>8312</v>
      </c>
      <c r="F141" s="2">
        <v>7642</v>
      </c>
      <c r="G141" s="2">
        <v>1312</v>
      </c>
      <c r="H141" s="2" t="s">
        <v>510</v>
      </c>
      <c r="I141" s="2" t="s">
        <v>511</v>
      </c>
      <c r="J141" s="2" t="s">
        <v>74</v>
      </c>
    </row>
    <row r="142" spans="1:10" x14ac:dyDescent="0.15">
      <c r="A142" s="2">
        <v>11648706</v>
      </c>
      <c r="B142" s="2" t="s">
        <v>226</v>
      </c>
      <c r="C142" s="2">
        <v>272701</v>
      </c>
      <c r="D142" s="2">
        <v>3496</v>
      </c>
      <c r="E142" s="2">
        <v>4690</v>
      </c>
      <c r="F142" s="2">
        <v>440</v>
      </c>
      <c r="G142" s="2">
        <v>1329</v>
      </c>
      <c r="H142" s="2" t="s">
        <v>512</v>
      </c>
      <c r="I142" s="2" t="s">
        <v>513</v>
      </c>
      <c r="J142" s="2" t="s">
        <v>74</v>
      </c>
    </row>
    <row r="143" spans="1:10" x14ac:dyDescent="0.15">
      <c r="A143" s="2">
        <v>11563145</v>
      </c>
      <c r="B143" s="2" t="s">
        <v>226</v>
      </c>
      <c r="C143" s="2">
        <v>842719</v>
      </c>
      <c r="D143" s="2">
        <v>14399</v>
      </c>
      <c r="E143" s="2">
        <v>25007</v>
      </c>
      <c r="F143" s="2">
        <v>5452</v>
      </c>
      <c r="G143" s="2">
        <v>4178</v>
      </c>
      <c r="H143" s="2" t="s">
        <v>514</v>
      </c>
      <c r="I143" s="2" t="s">
        <v>515</v>
      </c>
      <c r="J143" s="2" t="s">
        <v>74</v>
      </c>
    </row>
    <row r="144" spans="1:10" x14ac:dyDescent="0.15">
      <c r="A144" s="2">
        <v>11454195</v>
      </c>
      <c r="B144" s="2" t="s">
        <v>226</v>
      </c>
      <c r="C144" s="2">
        <v>387409</v>
      </c>
      <c r="D144" s="2">
        <v>5258</v>
      </c>
      <c r="E144" s="2">
        <v>6668</v>
      </c>
      <c r="F144" s="2">
        <v>1243</v>
      </c>
      <c r="G144" s="2">
        <v>1600</v>
      </c>
      <c r="H144" s="2" t="s">
        <v>516</v>
      </c>
      <c r="I144" s="2" t="s">
        <v>517</v>
      </c>
      <c r="J144" s="2" t="s">
        <v>74</v>
      </c>
    </row>
    <row r="145" spans="1:10" x14ac:dyDescent="0.15">
      <c r="A145" s="2">
        <v>11404420</v>
      </c>
      <c r="B145" s="2" t="s">
        <v>226</v>
      </c>
      <c r="C145" s="2">
        <v>399595</v>
      </c>
      <c r="D145" s="2">
        <v>4320</v>
      </c>
      <c r="E145" s="2">
        <v>6678</v>
      </c>
      <c r="F145" s="2">
        <v>880</v>
      </c>
      <c r="G145" s="2">
        <v>7072</v>
      </c>
      <c r="H145" s="2" t="s">
        <v>518</v>
      </c>
      <c r="I145" s="2" t="s">
        <v>519</v>
      </c>
      <c r="J145" s="2" t="s">
        <v>74</v>
      </c>
    </row>
    <row r="146" spans="1:10" x14ac:dyDescent="0.15">
      <c r="A146" s="2">
        <v>11375028</v>
      </c>
      <c r="B146" s="2" t="s">
        <v>226</v>
      </c>
      <c r="C146" s="2">
        <v>373581</v>
      </c>
      <c r="D146" s="2">
        <v>2233</v>
      </c>
      <c r="E146" s="2">
        <v>5042</v>
      </c>
      <c r="F146" s="2">
        <v>692</v>
      </c>
      <c r="G146" s="2">
        <v>2052</v>
      </c>
      <c r="H146" s="2" t="s">
        <v>520</v>
      </c>
      <c r="I146" s="2" t="s">
        <v>521</v>
      </c>
      <c r="J146" s="2" t="s">
        <v>74</v>
      </c>
    </row>
    <row r="147" spans="1:10" x14ac:dyDescent="0.15">
      <c r="A147" s="2">
        <v>11366092</v>
      </c>
      <c r="B147" s="2" t="s">
        <v>226</v>
      </c>
      <c r="C147" s="2">
        <v>308078</v>
      </c>
      <c r="D147" s="2">
        <v>4148</v>
      </c>
      <c r="E147" s="2">
        <v>3583</v>
      </c>
      <c r="F147" s="2">
        <v>517</v>
      </c>
      <c r="G147" s="2">
        <v>996</v>
      </c>
      <c r="H147" s="2" t="s">
        <v>522</v>
      </c>
      <c r="I147" s="2" t="s">
        <v>523</v>
      </c>
      <c r="J147" s="2" t="s">
        <v>33</v>
      </c>
    </row>
    <row r="148" spans="1:10" x14ac:dyDescent="0.15">
      <c r="A148" s="2">
        <v>11351168</v>
      </c>
      <c r="B148" s="2" t="s">
        <v>226</v>
      </c>
      <c r="C148" s="2">
        <v>452763</v>
      </c>
      <c r="D148" s="2">
        <v>2941</v>
      </c>
      <c r="E148" s="2">
        <v>9059</v>
      </c>
      <c r="F148" s="2">
        <v>962</v>
      </c>
      <c r="G148" s="2">
        <v>4156</v>
      </c>
      <c r="H148" s="2" t="s">
        <v>524</v>
      </c>
      <c r="I148" s="2" t="s">
        <v>525</v>
      </c>
      <c r="J148" s="2" t="s">
        <v>74</v>
      </c>
    </row>
    <row r="149" spans="1:10" x14ac:dyDescent="0.15">
      <c r="A149" s="2">
        <v>11270505</v>
      </c>
      <c r="B149" s="2" t="s">
        <v>226</v>
      </c>
      <c r="C149" s="2">
        <v>292128</v>
      </c>
      <c r="D149" s="2">
        <v>4316</v>
      </c>
      <c r="E149" s="2">
        <v>4462</v>
      </c>
      <c r="F149" s="2">
        <v>602</v>
      </c>
      <c r="G149" s="2">
        <v>1530</v>
      </c>
      <c r="H149" s="2" t="s">
        <v>526</v>
      </c>
      <c r="I149" s="2" t="s">
        <v>527</v>
      </c>
      <c r="J149" s="2" t="s">
        <v>74</v>
      </c>
    </row>
    <row r="150" spans="1:10" x14ac:dyDescent="0.15">
      <c r="A150" s="2">
        <v>11193338</v>
      </c>
      <c r="B150" s="2" t="s">
        <v>226</v>
      </c>
      <c r="C150" s="2">
        <v>588274</v>
      </c>
      <c r="D150" s="2">
        <v>14423</v>
      </c>
      <c r="E150" s="2">
        <v>23097</v>
      </c>
      <c r="F150" s="2">
        <v>2088</v>
      </c>
      <c r="G150" s="2">
        <v>3697</v>
      </c>
      <c r="H150" s="2" t="s">
        <v>528</v>
      </c>
      <c r="I150" s="2" t="s">
        <v>529</v>
      </c>
      <c r="J150" s="2" t="s">
        <v>74</v>
      </c>
    </row>
    <row r="151" spans="1:10" x14ac:dyDescent="0.15">
      <c r="A151" s="2">
        <v>11091686</v>
      </c>
      <c r="B151" s="2" t="s">
        <v>226</v>
      </c>
      <c r="C151" s="2">
        <v>241541</v>
      </c>
      <c r="D151" s="2">
        <v>3952</v>
      </c>
      <c r="E151" s="2">
        <v>3481</v>
      </c>
      <c r="F151" s="2">
        <v>475</v>
      </c>
      <c r="G151" s="2">
        <v>1888</v>
      </c>
      <c r="H151" s="2" t="s">
        <v>530</v>
      </c>
      <c r="I151" s="2" t="s">
        <v>531</v>
      </c>
      <c r="J151" s="2" t="s">
        <v>33</v>
      </c>
    </row>
    <row r="152" spans="1:10" x14ac:dyDescent="0.15">
      <c r="A152" s="2">
        <v>10993071</v>
      </c>
      <c r="B152" s="2" t="s">
        <v>226</v>
      </c>
      <c r="C152" s="2">
        <v>574229</v>
      </c>
      <c r="D152" s="2">
        <v>14759</v>
      </c>
      <c r="E152" s="2">
        <v>25128</v>
      </c>
      <c r="F152" s="2">
        <v>1862</v>
      </c>
      <c r="G152" s="2">
        <v>5065</v>
      </c>
      <c r="H152" s="2" t="s">
        <v>532</v>
      </c>
      <c r="I152" s="2" t="s">
        <v>533</v>
      </c>
      <c r="J152" s="2" t="s">
        <v>13</v>
      </c>
    </row>
    <row r="153" spans="1:10" x14ac:dyDescent="0.15">
      <c r="A153" s="2">
        <v>10859770</v>
      </c>
      <c r="B153" s="2" t="s">
        <v>226</v>
      </c>
      <c r="C153" s="2">
        <v>364784</v>
      </c>
      <c r="D153" s="2">
        <v>6188</v>
      </c>
      <c r="E153" s="2">
        <v>5203</v>
      </c>
      <c r="F153" s="2">
        <v>740</v>
      </c>
      <c r="G153" s="2">
        <v>2078</v>
      </c>
      <c r="H153" s="2" t="s">
        <v>534</v>
      </c>
      <c r="I153" s="2" t="s">
        <v>535</v>
      </c>
      <c r="J153" s="2" t="s">
        <v>74</v>
      </c>
    </row>
    <row r="154" spans="1:10" x14ac:dyDescent="0.15">
      <c r="A154" s="2">
        <v>10842879</v>
      </c>
      <c r="B154" s="2" t="s">
        <v>226</v>
      </c>
      <c r="C154" s="2">
        <v>667385</v>
      </c>
      <c r="D154" s="2">
        <v>11817</v>
      </c>
      <c r="E154" s="2">
        <v>15032</v>
      </c>
      <c r="F154" s="2">
        <v>1192</v>
      </c>
      <c r="G154" s="2">
        <v>4141</v>
      </c>
      <c r="H154" s="2" t="s">
        <v>536</v>
      </c>
      <c r="I154" s="2" t="s">
        <v>537</v>
      </c>
      <c r="J154" s="2" t="s">
        <v>74</v>
      </c>
    </row>
    <row r="155" spans="1:10" x14ac:dyDescent="0.15">
      <c r="A155" s="2">
        <v>10749386</v>
      </c>
      <c r="B155" s="2" t="s">
        <v>226</v>
      </c>
      <c r="C155" s="2">
        <v>328934</v>
      </c>
      <c r="D155" s="2">
        <v>4948</v>
      </c>
      <c r="E155" s="2">
        <v>5055</v>
      </c>
      <c r="F155" s="2">
        <v>573</v>
      </c>
      <c r="G155" s="2">
        <v>1436</v>
      </c>
      <c r="H155" s="2" t="s">
        <v>538</v>
      </c>
      <c r="I155" s="2" t="s">
        <v>539</v>
      </c>
      <c r="J155" s="2" t="s">
        <v>33</v>
      </c>
    </row>
    <row r="156" spans="1:10" x14ac:dyDescent="0.15">
      <c r="A156" s="2">
        <v>10679213</v>
      </c>
      <c r="B156" s="2" t="s">
        <v>226</v>
      </c>
      <c r="C156" s="2">
        <v>621628</v>
      </c>
      <c r="D156" s="2">
        <v>15452</v>
      </c>
      <c r="E156" s="2">
        <v>25386</v>
      </c>
      <c r="F156" s="2">
        <v>1650</v>
      </c>
      <c r="G156" s="2">
        <v>3057</v>
      </c>
      <c r="H156" s="2" t="s">
        <v>540</v>
      </c>
      <c r="I156" s="2" t="s">
        <v>541</v>
      </c>
      <c r="J156" s="2" t="s">
        <v>74</v>
      </c>
    </row>
    <row r="157" spans="1:10" x14ac:dyDescent="0.15">
      <c r="A157" s="2">
        <v>10648940</v>
      </c>
      <c r="B157" s="2" t="s">
        <v>226</v>
      </c>
      <c r="C157" s="2">
        <v>283507</v>
      </c>
      <c r="D157" s="2">
        <v>1457</v>
      </c>
      <c r="E157" s="2">
        <v>3728</v>
      </c>
      <c r="F157" s="2">
        <v>322</v>
      </c>
      <c r="G157" s="2">
        <v>1608</v>
      </c>
      <c r="H157" s="2" t="s">
        <v>542</v>
      </c>
      <c r="I157" s="2" t="s">
        <v>543</v>
      </c>
      <c r="J157" s="2" t="s">
        <v>33</v>
      </c>
    </row>
    <row r="158" spans="1:10" x14ac:dyDescent="0.15">
      <c r="A158" s="2">
        <v>10626930</v>
      </c>
      <c r="B158" s="2" t="s">
        <v>226</v>
      </c>
      <c r="C158" s="2">
        <v>328656</v>
      </c>
      <c r="D158" s="2">
        <v>6223</v>
      </c>
      <c r="E158" s="2">
        <v>6238</v>
      </c>
      <c r="F158" s="2">
        <v>592</v>
      </c>
      <c r="G158" s="2">
        <v>1446</v>
      </c>
      <c r="H158" s="2" t="s">
        <v>544</v>
      </c>
      <c r="I158" s="2" t="s">
        <v>545</v>
      </c>
      <c r="J158" s="2" t="s">
        <v>74</v>
      </c>
    </row>
    <row r="159" spans="1:10" x14ac:dyDescent="0.15">
      <c r="A159" s="2">
        <v>10511478</v>
      </c>
      <c r="B159" s="2" t="s">
        <v>226</v>
      </c>
      <c r="C159" s="2">
        <v>602680</v>
      </c>
      <c r="D159" s="2">
        <v>13312</v>
      </c>
      <c r="E159" s="2">
        <v>26271</v>
      </c>
      <c r="F159" s="2">
        <v>1698</v>
      </c>
      <c r="G159" s="2">
        <v>3031</v>
      </c>
      <c r="H159" s="2" t="s">
        <v>546</v>
      </c>
      <c r="I159" s="2" t="s">
        <v>547</v>
      </c>
      <c r="J159" s="2" t="s">
        <v>74</v>
      </c>
    </row>
    <row r="160" spans="1:10" x14ac:dyDescent="0.15">
      <c r="A160" s="2">
        <v>10408668</v>
      </c>
      <c r="B160" s="2" t="s">
        <v>226</v>
      </c>
      <c r="C160" s="2">
        <v>356117</v>
      </c>
      <c r="D160" s="2">
        <v>2980</v>
      </c>
      <c r="E160" s="2">
        <v>6257</v>
      </c>
      <c r="F160" s="2">
        <v>803</v>
      </c>
      <c r="G160" s="2">
        <v>2044</v>
      </c>
      <c r="H160" s="2" t="s">
        <v>548</v>
      </c>
      <c r="I160" s="2" t="s">
        <v>549</v>
      </c>
      <c r="J160" s="2" t="s">
        <v>74</v>
      </c>
    </row>
    <row r="161" spans="1:19" x14ac:dyDescent="0.15">
      <c r="A161" s="2">
        <v>10339881</v>
      </c>
      <c r="B161" s="2" t="s">
        <v>226</v>
      </c>
      <c r="C161" s="2">
        <v>638637</v>
      </c>
      <c r="D161" s="2">
        <v>11365</v>
      </c>
      <c r="E161" s="2">
        <v>20745</v>
      </c>
      <c r="F161" s="2">
        <v>2076</v>
      </c>
      <c r="G161" s="2">
        <v>7606</v>
      </c>
      <c r="H161" s="2" t="s">
        <v>550</v>
      </c>
      <c r="I161" s="2" t="s">
        <v>551</v>
      </c>
      <c r="J161" s="2" t="s">
        <v>119</v>
      </c>
    </row>
    <row r="162" spans="1:19" x14ac:dyDescent="0.15">
      <c r="A162" s="2">
        <v>10238319</v>
      </c>
      <c r="B162" s="2" t="s">
        <v>226</v>
      </c>
      <c r="C162" s="2">
        <v>343207</v>
      </c>
      <c r="D162" s="2">
        <v>1909</v>
      </c>
      <c r="E162" s="2">
        <v>6593</v>
      </c>
      <c r="F162" s="2">
        <v>845</v>
      </c>
      <c r="G162" s="2">
        <v>1121</v>
      </c>
      <c r="H162" s="2" t="s">
        <v>552</v>
      </c>
      <c r="I162" s="2" t="s">
        <v>553</v>
      </c>
      <c r="J162" s="2" t="s">
        <v>74</v>
      </c>
    </row>
    <row r="163" spans="1:19" x14ac:dyDescent="0.15">
      <c r="A163" s="2">
        <v>10160258</v>
      </c>
      <c r="B163" s="2" t="s">
        <v>226</v>
      </c>
      <c r="C163" s="2">
        <v>674689</v>
      </c>
      <c r="D163" s="2">
        <v>9673</v>
      </c>
      <c r="E163" s="2">
        <v>23490</v>
      </c>
      <c r="F163" s="2">
        <v>2435</v>
      </c>
      <c r="G163" s="2">
        <v>8370</v>
      </c>
      <c r="H163" s="2" t="s">
        <v>554</v>
      </c>
      <c r="I163" s="2" t="s">
        <v>555</v>
      </c>
      <c r="J163" s="2" t="s">
        <v>74</v>
      </c>
    </row>
    <row r="164" spans="1:19" x14ac:dyDescent="0.15">
      <c r="A164" s="2">
        <v>10133954</v>
      </c>
      <c r="B164" s="2" t="s">
        <v>226</v>
      </c>
      <c r="C164" s="2">
        <v>288570</v>
      </c>
      <c r="D164" s="2">
        <v>5543</v>
      </c>
      <c r="E164" s="2">
        <v>6039</v>
      </c>
      <c r="F164" s="2">
        <v>696</v>
      </c>
      <c r="G164" s="2">
        <v>1862</v>
      </c>
      <c r="H164" s="2" t="s">
        <v>556</v>
      </c>
      <c r="I164" s="2" t="s">
        <v>557</v>
      </c>
      <c r="J164" s="2" t="s">
        <v>13</v>
      </c>
    </row>
    <row r="165" spans="1:19" x14ac:dyDescent="0.15">
      <c r="A165" s="2">
        <v>10068953</v>
      </c>
      <c r="B165" s="2" t="s">
        <v>226</v>
      </c>
      <c r="C165" s="2">
        <v>360161</v>
      </c>
      <c r="D165" s="2">
        <v>1913</v>
      </c>
      <c r="E165" s="2">
        <v>6678</v>
      </c>
      <c r="F165" s="2">
        <v>768</v>
      </c>
      <c r="G165" s="2">
        <v>1067</v>
      </c>
      <c r="H165" s="2" t="s">
        <v>558</v>
      </c>
      <c r="I165" s="2" t="s">
        <v>559</v>
      </c>
      <c r="J165" s="2" t="s">
        <v>74</v>
      </c>
    </row>
    <row r="166" spans="1:19" x14ac:dyDescent="0.15">
      <c r="A166" s="2">
        <v>9997986</v>
      </c>
      <c r="B166" s="2" t="s">
        <v>226</v>
      </c>
      <c r="C166" s="2">
        <v>626350</v>
      </c>
      <c r="D166" s="2">
        <v>10646</v>
      </c>
      <c r="E166" s="2">
        <v>16270</v>
      </c>
      <c r="F166" s="2">
        <v>1173</v>
      </c>
      <c r="G166" s="2">
        <v>6192</v>
      </c>
      <c r="H166" s="2" t="s">
        <v>560</v>
      </c>
      <c r="I166" s="2" t="s">
        <v>561</v>
      </c>
      <c r="J166" s="2" t="s">
        <v>33</v>
      </c>
    </row>
    <row r="167" spans="1:19" ht="15.75" x14ac:dyDescent="0.25">
      <c r="A167" s="2">
        <v>9943946</v>
      </c>
      <c r="B167" s="2" t="s">
        <v>226</v>
      </c>
      <c r="C167" s="2">
        <v>339168</v>
      </c>
      <c r="D167" s="2">
        <v>8316</v>
      </c>
      <c r="E167" s="2">
        <v>22693</v>
      </c>
      <c r="F167" s="2">
        <v>2555</v>
      </c>
      <c r="G167" s="2">
        <v>2065</v>
      </c>
      <c r="H167" s="2" t="s">
        <v>562</v>
      </c>
      <c r="I167" s="2" t="s">
        <v>563</v>
      </c>
      <c r="J167" s="2" t="s">
        <v>74</v>
      </c>
      <c r="N167" s="1" t="s">
        <v>2</v>
      </c>
      <c r="O167" s="1" t="s">
        <v>3</v>
      </c>
      <c r="P167" s="1" t="s">
        <v>4</v>
      </c>
      <c r="Q167" s="1" t="s">
        <v>5</v>
      </c>
      <c r="R167" s="1" t="s">
        <v>9</v>
      </c>
    </row>
    <row r="168" spans="1:19" x14ac:dyDescent="0.15">
      <c r="A168" s="2">
        <v>9909658</v>
      </c>
      <c r="B168" s="2" t="s">
        <v>226</v>
      </c>
      <c r="C168" s="2">
        <v>279970</v>
      </c>
      <c r="D168" s="2">
        <v>5176</v>
      </c>
      <c r="E168" s="2">
        <v>6884</v>
      </c>
      <c r="F168" s="2">
        <v>579</v>
      </c>
      <c r="G168" s="2">
        <v>1465</v>
      </c>
      <c r="H168" s="2" t="s">
        <v>564</v>
      </c>
      <c r="I168" s="2" t="s">
        <v>565</v>
      </c>
      <c r="J168" s="2" t="s">
        <v>33</v>
      </c>
      <c r="M168" s="11" t="s">
        <v>670</v>
      </c>
      <c r="N168">
        <f>SUM(C2:C172)</f>
        <v>68511117</v>
      </c>
      <c r="O168">
        <f>SUM(D2:D172)</f>
        <v>1067051</v>
      </c>
      <c r="P168">
        <f>SUM(E2:E172)</f>
        <v>2258778</v>
      </c>
      <c r="Q168">
        <f>SUM(F2:F172)</f>
        <v>527642</v>
      </c>
      <c r="R168">
        <f>SUM(G2:G172)</f>
        <v>440664</v>
      </c>
    </row>
    <row r="169" spans="1:19" x14ac:dyDescent="0.15">
      <c r="A169" s="2">
        <v>9841703</v>
      </c>
      <c r="B169" s="2" t="s">
        <v>226</v>
      </c>
      <c r="C169" s="2">
        <v>479762</v>
      </c>
      <c r="D169" s="2">
        <v>14378</v>
      </c>
      <c r="E169" s="2">
        <v>14452</v>
      </c>
      <c r="F169" s="2">
        <v>847</v>
      </c>
      <c r="G169" s="2">
        <v>4699</v>
      </c>
      <c r="H169" s="2" t="s">
        <v>566</v>
      </c>
      <c r="I169" s="2" t="s">
        <v>567</v>
      </c>
      <c r="J169" s="2" t="s">
        <v>33</v>
      </c>
      <c r="M169" s="11" t="s">
        <v>671</v>
      </c>
      <c r="N169">
        <f>N168/$M$3</f>
        <v>400649.80701754388</v>
      </c>
      <c r="O169">
        <f t="shared" ref="O169:R169" si="1">O168/$M$3</f>
        <v>6240.0643274853801</v>
      </c>
      <c r="P169">
        <f t="shared" si="1"/>
        <v>13209.228070175439</v>
      </c>
      <c r="Q169">
        <f t="shared" si="1"/>
        <v>3085.625730994152</v>
      </c>
      <c r="R169">
        <f t="shared" si="1"/>
        <v>2576.9824561403507</v>
      </c>
    </row>
    <row r="170" spans="1:19" x14ac:dyDescent="0.15">
      <c r="A170" s="2">
        <v>9748372</v>
      </c>
      <c r="B170" s="2" t="s">
        <v>226</v>
      </c>
      <c r="C170" s="2">
        <v>373923</v>
      </c>
      <c r="D170" s="2">
        <v>2241</v>
      </c>
      <c r="E170" s="2">
        <v>8530</v>
      </c>
      <c r="F170" s="2">
        <v>1049</v>
      </c>
      <c r="G170" s="2">
        <v>1722</v>
      </c>
      <c r="H170" s="2" t="s">
        <v>568</v>
      </c>
      <c r="I170" s="2" t="s">
        <v>569</v>
      </c>
      <c r="J170" s="2" t="s">
        <v>74</v>
      </c>
      <c r="S170" t="s">
        <v>672</v>
      </c>
    </row>
    <row r="171" spans="1:19" x14ac:dyDescent="0.15">
      <c r="A171" s="2">
        <v>9679556</v>
      </c>
      <c r="B171" s="2" t="s">
        <v>226</v>
      </c>
      <c r="C171" s="2">
        <v>622017</v>
      </c>
      <c r="D171" s="2">
        <v>10851</v>
      </c>
      <c r="E171" s="2">
        <v>22015</v>
      </c>
      <c r="F171" s="2">
        <v>1652</v>
      </c>
      <c r="G171" s="2">
        <v>5131</v>
      </c>
      <c r="H171" s="2" t="s">
        <v>570</v>
      </c>
      <c r="I171" s="2" t="s">
        <v>571</v>
      </c>
      <c r="J171" s="2" t="s">
        <v>119</v>
      </c>
      <c r="N171">
        <f>ROUND(N169/100000,1)</f>
        <v>4</v>
      </c>
      <c r="O171">
        <f>ROUND(O169/1000,1)</f>
        <v>6.2</v>
      </c>
      <c r="P171">
        <f>ROUND(P169/1000,1)</f>
        <v>13.2</v>
      </c>
      <c r="Q171">
        <f>ROUND(Q169/1000,1)</f>
        <v>3.1</v>
      </c>
      <c r="S171">
        <v>4.5</v>
      </c>
    </row>
    <row r="172" spans="1:19" x14ac:dyDescent="0.15">
      <c r="A172" s="2">
        <v>9586660</v>
      </c>
      <c r="B172" s="2" t="s">
        <v>226</v>
      </c>
      <c r="C172" s="2">
        <v>391146</v>
      </c>
      <c r="D172" s="2">
        <v>2707</v>
      </c>
      <c r="E172" s="2">
        <v>8262</v>
      </c>
      <c r="F172" s="2">
        <v>853</v>
      </c>
      <c r="G172" s="2">
        <v>1674</v>
      </c>
      <c r="H172" s="2" t="s">
        <v>572</v>
      </c>
      <c r="I172" s="2" t="s">
        <v>573</v>
      </c>
      <c r="J172" s="2" t="s">
        <v>74</v>
      </c>
      <c r="M172" t="s">
        <v>674</v>
      </c>
      <c r="N172">
        <v>1.5</v>
      </c>
      <c r="O172">
        <v>1.2</v>
      </c>
      <c r="P172">
        <v>1</v>
      </c>
      <c r="Q172">
        <v>1</v>
      </c>
      <c r="S172">
        <v>1.2</v>
      </c>
    </row>
    <row r="173" spans="1:19" x14ac:dyDescent="0.15">
      <c r="M173" t="s">
        <v>673</v>
      </c>
      <c r="N173">
        <f>N171*N172</f>
        <v>6</v>
      </c>
      <c r="O173">
        <f t="shared" ref="O173:S173" si="2">O171*O172</f>
        <v>7.4399999999999995</v>
      </c>
      <c r="P173">
        <f t="shared" si="2"/>
        <v>13.2</v>
      </c>
      <c r="Q173">
        <f t="shared" si="2"/>
        <v>3.1</v>
      </c>
      <c r="S173">
        <f t="shared" si="2"/>
        <v>5.3999999999999995</v>
      </c>
    </row>
    <row r="174" spans="1:19" x14ac:dyDescent="0.15">
      <c r="N174">
        <f>SUM(N173:S173)/SUM(N172:S172)</f>
        <v>5.9559322033898301</v>
      </c>
    </row>
  </sheetData>
  <phoneticPr fontId="2" type="noConversion"/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lion</vt:lpstr>
      <vt:lpstr>stn</vt:lpstr>
      <vt:lpstr>lion!Criteria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2018-04-13T09:13:52Z</dcterms:created>
  <dcterms:modified xsi:type="dcterms:W3CDTF">2018-04-18T07:07:15Z</dcterms:modified>
</cp:coreProperties>
</file>