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b/Ironhack/Labs/Home-Buying/"/>
    </mc:Choice>
  </mc:AlternateContent>
  <xr:revisionPtr revIDLastSave="0" documentId="8_{C168277B-0EFD-3643-9F40-EFF6BBCD3B79}" xr6:coauthVersionLast="47" xr6:coauthVersionMax="47" xr10:uidLastSave="{00000000-0000-0000-0000-000000000000}"/>
  <bookViews>
    <workbookView xWindow="3200" yWindow="2180" windowWidth="26600" windowHeight="17440" activeTab="1" xr2:uid="{7F21479B-9743-B24B-B57D-9CD12DDDD58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2" l="1"/>
  <c r="D23" i="2"/>
  <c r="F23" i="2" s="1"/>
  <c r="F25" i="2" s="1"/>
  <c r="F22" i="2"/>
  <c r="F17" i="2"/>
  <c r="F13" i="2"/>
  <c r="D15" i="2"/>
  <c r="F15" i="2" s="1"/>
  <c r="D12" i="2"/>
  <c r="F12" i="2" s="1"/>
  <c r="D11" i="2"/>
  <c r="F11" i="2" s="1"/>
  <c r="E42" i="2"/>
  <c r="D39" i="2"/>
  <c r="F38" i="2" s="1"/>
  <c r="E38" i="2" s="1"/>
  <c r="E34" i="2"/>
  <c r="H33" i="2"/>
  <c r="D34" i="2"/>
  <c r="G33" i="2"/>
  <c r="F33" i="2"/>
  <c r="D35" i="2"/>
  <c r="G34" i="2"/>
  <c r="F34" i="2"/>
  <c r="F32" i="2"/>
  <c r="G32" i="2" s="1"/>
  <c r="D32" i="2"/>
  <c r="D21" i="2"/>
  <c r="F21" i="2" s="1"/>
  <c r="A7" i="2"/>
  <c r="A4" i="2"/>
  <c r="A2" i="2"/>
  <c r="A1" i="2"/>
  <c r="A3" i="2"/>
  <c r="F26" i="2" l="1"/>
</calcChain>
</file>

<file path=xl/sharedStrings.xml><?xml version="1.0" encoding="utf-8"?>
<sst xmlns="http://schemas.openxmlformats.org/spreadsheetml/2006/main" count="155" uniqueCount="146">
  <si>
    <t>pricePerSqFt</t>
  </si>
  <si>
    <t>latLong</t>
  </si>
  <si>
    <t>yearBuilt</t>
  </si>
  <si>
    <t>cumulativeDaysOnMarket</t>
  </si>
  <si>
    <t>searchStatus</t>
  </si>
  <si>
    <t>propertyType</t>
  </si>
  <si>
    <t>listingType</t>
  </si>
  <si>
    <t>above the fold</t>
  </si>
  <si>
    <t>beds</t>
  </si>
  <si>
    <t>baths</t>
  </si>
  <si>
    <t>activity</t>
  </si>
  <si>
    <t>totalFavoritesCount</t>
  </si>
  <si>
    <t>totalTourCount</t>
  </si>
  <si>
    <t>below the fold</t>
  </si>
  <si>
    <t>amenities- referenceName, reference value</t>
  </si>
  <si>
    <t>propertyTypeName</t>
  </si>
  <si>
    <t>numStories</t>
  </si>
  <si>
    <t>yearRenovated</t>
  </si>
  <si>
    <t>sqFtFinished</t>
  </si>
  <si>
    <t>totalSqFt</t>
  </si>
  <si>
    <t>lotSqFt</t>
  </si>
  <si>
    <t>taxesDue</t>
  </si>
  <si>
    <t>eventDateString</t>
  </si>
  <si>
    <t>greatSchoolsRating</t>
  </si>
  <si>
    <t>parentRating</t>
  </si>
  <si>
    <t>distanceInMiles</t>
  </si>
  <si>
    <t>gradeRanges</t>
  </si>
  <si>
    <t>institutionType</t>
  </si>
  <si>
    <t>id</t>
  </si>
  <si>
    <t>numberOfStudents</t>
  </si>
  <si>
    <t>numReviews</t>
  </si>
  <si>
    <t>studentToTeacherRatio</t>
  </si>
  <si>
    <t>totalAmenities</t>
  </si>
  <si>
    <t>predictedValue</t>
  </si>
  <si>
    <t>avm_details</t>
  </si>
  <si>
    <t>price</t>
  </si>
  <si>
    <t>eventDescription</t>
  </si>
  <si>
    <t>countyName</t>
  </si>
  <si>
    <t>viewCount</t>
  </si>
  <si>
    <t>isMappable</t>
  </si>
  <si>
    <t>numFullBaths</t>
  </si>
  <si>
    <t>mlsDescription</t>
  </si>
  <si>
    <t>type 21</t>
  </si>
  <si>
    <t>'Bathroom Information'</t>
  </si>
  <si>
    <t>'Heating &amp; Cooling'</t>
  </si>
  <si>
    <t>'Exterior Information'</t>
  </si>
  <si>
    <t>Pool Information'</t>
  </si>
  <si>
    <t>Assessor Information</t>
  </si>
  <si>
    <t>View Information</t>
  </si>
  <si>
    <t>Property Information</t>
  </si>
  <si>
    <t>Parking &amp; Garage Information</t>
  </si>
  <si>
    <t>Lot Information</t>
  </si>
  <si>
    <t>None</t>
  </si>
  <si>
    <t>Chatham County</t>
  </si>
  <si>
    <t>{'BATH_FIXTURES': '11', 'HEATING_TYPE_CODE': '...</t>
  </si>
  <si>
    <t>Palm Beach County</t>
  </si>
  <si>
    <t>{'FULL_BATHS': '3', 'HALF_BATHS': '1', 'AIR_CO...</t>
  </si>
  <si>
    <t>'property_id2',</t>
  </si>
  <si>
    <t>'listing_id2',</t>
  </si>
  <si>
    <t>'address4',</t>
  </si>
  <si>
    <t>'beds2',</t>
  </si>
  <si>
    <t>'baths2',</t>
  </si>
  <si>
    <t>'latitude',</t>
  </si>
  <si>
    <t>'longitude',</t>
  </si>
  <si>
    <t>'cumulativeDaysOnMarket',</t>
  </si>
  <si>
    <t>'propertyType',</t>
  </si>
  <si>
    <t>'listingType',</t>
  </si>
  <si>
    <t>'searchStatus',</t>
  </si>
  <si>
    <t>'isMappable',</t>
  </si>
  <si>
    <t>'numFullBaths',</t>
  </si>
  <si>
    <t>'predictedValue',</t>
  </si>
  <si>
    <t>'viewCount',</t>
  </si>
  <si>
    <t>'totalFavoritesCount',</t>
  </si>
  <si>
    <t>'totalTourCount',</t>
  </si>
  <si>
    <t>'totalAmenities',</t>
  </si>
  <si>
    <t>'beds',</t>
  </si>
  <si>
    <t>'baths',</t>
  </si>
  <si>
    <t>'propertyTypeName',</t>
  </si>
  <si>
    <t>'numStories',</t>
  </si>
  <si>
    <t>'yearBuilt',</t>
  </si>
  <si>
    <t>'yearRenovated',</t>
  </si>
  <si>
    <t>'totalSqFt',</t>
  </si>
  <si>
    <t>'lotSqFt',</t>
  </si>
  <si>
    <t>'taxesDue',</t>
  </si>
  <si>
    <t>'eventDescription',</t>
  </si>
  <si>
    <t>'eventDateString',</t>
  </si>
  <si>
    <t>'daysOnMarket',</t>
  </si>
  <si>
    <t>'price',</t>
  </si>
  <si>
    <t>'countyName',</t>
  </si>
  <si>
    <t>'publicStudentTeacherRatio',</t>
  </si>
  <si>
    <t>'publicSchoolRate',</t>
  </si>
  <si>
    <t>'publicStudentCnt',</t>
  </si>
  <si>
    <t>'privateRate',</t>
  </si>
  <si>
    <t>'privateStudentCnt',</t>
  </si>
  <si>
    <t>'amenityList']</t>
  </si>
  <si>
    <t>property_id2</t>
  </si>
  <si>
    <t>listing_id2</t>
  </si>
  <si>
    <t>beds2</t>
  </si>
  <si>
    <t>baths2</t>
  </si>
  <si>
    <t>latitude</t>
  </si>
  <si>
    <t>longitude</t>
  </si>
  <si>
    <t>daysOnMarket</t>
  </si>
  <si>
    <t>publicStudentTeacherRatio</t>
  </si>
  <si>
    <t>publicSchoolRate</t>
  </si>
  <si>
    <t>publicStudentCnt</t>
  </si>
  <si>
    <t>privateRate</t>
  </si>
  <si>
    <t>privateStudentCnt</t>
  </si>
  <si>
    <t>amenityList</t>
  </si>
  <si>
    <t>property_id2,</t>
  </si>
  <si>
    <t>listing_id2,</t>
  </si>
  <si>
    <t>address4,</t>
  </si>
  <si>
    <t>beds2,</t>
  </si>
  <si>
    <t>baths2,</t>
  </si>
  <si>
    <t>latitude,</t>
  </si>
  <si>
    <t>longitude,</t>
  </si>
  <si>
    <t>cumulativeDaysOnMarket,</t>
  </si>
  <si>
    <t>propertyType,</t>
  </si>
  <si>
    <t>listingType,</t>
  </si>
  <si>
    <t>searchStatus,</t>
  </si>
  <si>
    <t>isMappable,</t>
  </si>
  <si>
    <t>numFullBaths,</t>
  </si>
  <si>
    <t>predictedValue,</t>
  </si>
  <si>
    <t>viewCount,</t>
  </si>
  <si>
    <t>totalFavoritesCount,</t>
  </si>
  <si>
    <t>totalTourCount,</t>
  </si>
  <si>
    <t>totalAmenities,</t>
  </si>
  <si>
    <t>beds,</t>
  </si>
  <si>
    <t>baths,</t>
  </si>
  <si>
    <t>propertyTypeName,</t>
  </si>
  <si>
    <t>numStories,</t>
  </si>
  <si>
    <t>yearBuilt,</t>
  </si>
  <si>
    <t>yearRenovated,</t>
  </si>
  <si>
    <t>totalSqFt,</t>
  </si>
  <si>
    <t>lotSqFt,</t>
  </si>
  <si>
    <t>taxesDue,</t>
  </si>
  <si>
    <t>eventDescription,</t>
  </si>
  <si>
    <t>eventDateString,</t>
  </si>
  <si>
    <t>daysOnMarket,</t>
  </si>
  <si>
    <t>price,</t>
  </si>
  <si>
    <t>countyName,</t>
  </si>
  <si>
    <t>publicStudentTeacherRatio,</t>
  </si>
  <si>
    <t>publicSchoolRate,</t>
  </si>
  <si>
    <t>publicStudentCnt,</t>
  </si>
  <si>
    <t>privateRate,</t>
  </si>
  <si>
    <t>privateStudentCnt,</t>
  </si>
  <si>
    <t>amenityList])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</si>
</sst>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i/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quotePrefix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15" fontId="4" fillId="0" borderId="0" xfId="0" applyNumberFormat="1" applyFont="1"/>
    <xf numFmtId="1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E617-EE65-3142-9C85-4882A3051E94}">
  <dimension ref="B2:J35"/>
  <sheetViews>
    <sheetView topLeftCell="E10" workbookViewId="0">
      <selection activeCell="G6" sqref="G1:K1048576"/>
    </sheetView>
  </sheetViews>
  <sheetFormatPr baseColWidth="10" defaultRowHeight="16" x14ac:dyDescent="0.2"/>
  <cols>
    <col min="4" max="4" width="12.83203125" bestFit="1" customWidth="1"/>
    <col min="7" max="7" width="31" bestFit="1" customWidth="1"/>
    <col min="8" max="8" width="28.33203125" bestFit="1" customWidth="1"/>
    <col min="9" max="9" width="39.33203125" bestFit="1" customWidth="1"/>
    <col min="10" max="10" width="21.5" bestFit="1" customWidth="1"/>
  </cols>
  <sheetData>
    <row r="2" spans="2:8" x14ac:dyDescent="0.2">
      <c r="B2" t="s">
        <v>7</v>
      </c>
      <c r="D2" t="s">
        <v>10</v>
      </c>
      <c r="F2" t="s">
        <v>13</v>
      </c>
      <c r="H2" t="s">
        <v>34</v>
      </c>
    </row>
    <row r="3" spans="2:8" ht="19" x14ac:dyDescent="0.25">
      <c r="B3" s="1" t="s">
        <v>0</v>
      </c>
      <c r="D3" s="1" t="s">
        <v>38</v>
      </c>
      <c r="F3" t="s">
        <v>14</v>
      </c>
    </row>
    <row r="4" spans="2:8" ht="19" x14ac:dyDescent="0.25">
      <c r="B4" s="1" t="s">
        <v>1</v>
      </c>
      <c r="D4" s="1" t="s">
        <v>11</v>
      </c>
      <c r="F4" s="1" t="s">
        <v>32</v>
      </c>
    </row>
    <row r="5" spans="2:8" ht="19" x14ac:dyDescent="0.25">
      <c r="B5" s="1" t="s">
        <v>3</v>
      </c>
      <c r="D5" s="1" t="s">
        <v>12</v>
      </c>
      <c r="F5" s="1" t="s">
        <v>8</v>
      </c>
    </row>
    <row r="6" spans="2:8" ht="19" x14ac:dyDescent="0.25">
      <c r="B6" s="1" t="s">
        <v>5</v>
      </c>
      <c r="F6" s="1" t="s">
        <v>9</v>
      </c>
    </row>
    <row r="7" spans="2:8" ht="19" x14ac:dyDescent="0.25">
      <c r="B7" s="1" t="s">
        <v>6</v>
      </c>
      <c r="F7" s="1" t="s">
        <v>15</v>
      </c>
    </row>
    <row r="8" spans="2:8" ht="19" x14ac:dyDescent="0.25">
      <c r="B8" s="1" t="s">
        <v>4</v>
      </c>
      <c r="F8" s="1" t="s">
        <v>16</v>
      </c>
    </row>
    <row r="9" spans="2:8" ht="19" x14ac:dyDescent="0.25">
      <c r="B9" s="1" t="s">
        <v>39</v>
      </c>
      <c r="F9" s="1" t="s">
        <v>2</v>
      </c>
    </row>
    <row r="10" spans="2:8" ht="19" x14ac:dyDescent="0.25">
      <c r="B10" s="1" t="s">
        <v>40</v>
      </c>
      <c r="F10" s="1" t="s">
        <v>17</v>
      </c>
    </row>
    <row r="11" spans="2:8" ht="19" x14ac:dyDescent="0.25">
      <c r="B11" s="1" t="s">
        <v>33</v>
      </c>
      <c r="F11" s="1" t="s">
        <v>18</v>
      </c>
    </row>
    <row r="12" spans="2:8" ht="19" x14ac:dyDescent="0.25">
      <c r="F12" s="1" t="s">
        <v>19</v>
      </c>
    </row>
    <row r="13" spans="2:8" ht="19" x14ac:dyDescent="0.25">
      <c r="B13" s="1"/>
      <c r="F13" s="1" t="s">
        <v>20</v>
      </c>
    </row>
    <row r="14" spans="2:8" ht="19" x14ac:dyDescent="0.25">
      <c r="F14" s="1" t="s">
        <v>21</v>
      </c>
    </row>
    <row r="15" spans="2:8" ht="19" x14ac:dyDescent="0.25">
      <c r="F15" s="2" t="s">
        <v>23</v>
      </c>
    </row>
    <row r="16" spans="2:8" ht="19" x14ac:dyDescent="0.25">
      <c r="F16" s="2" t="s">
        <v>24</v>
      </c>
    </row>
    <row r="17" spans="6:8" ht="19" x14ac:dyDescent="0.25">
      <c r="F17" s="2" t="s">
        <v>25</v>
      </c>
    </row>
    <row r="18" spans="6:8" ht="19" x14ac:dyDescent="0.25">
      <c r="F18" s="2" t="s">
        <v>26</v>
      </c>
    </row>
    <row r="19" spans="6:8" ht="19" x14ac:dyDescent="0.25">
      <c r="F19" s="2" t="s">
        <v>27</v>
      </c>
    </row>
    <row r="20" spans="6:8" ht="19" x14ac:dyDescent="0.25">
      <c r="F20" s="2" t="s">
        <v>28</v>
      </c>
    </row>
    <row r="21" spans="6:8" ht="19" x14ac:dyDescent="0.25">
      <c r="F21" s="2" t="s">
        <v>29</v>
      </c>
    </row>
    <row r="22" spans="6:8" ht="19" x14ac:dyDescent="0.25">
      <c r="F22" s="2" t="s">
        <v>30</v>
      </c>
    </row>
    <row r="23" spans="6:8" ht="19" x14ac:dyDescent="0.25">
      <c r="F23" s="2" t="s">
        <v>31</v>
      </c>
    </row>
    <row r="24" spans="6:8" ht="19" x14ac:dyDescent="0.25">
      <c r="F24" s="1" t="s">
        <v>22</v>
      </c>
    </row>
    <row r="25" spans="6:8" ht="19" x14ac:dyDescent="0.25">
      <c r="F25" s="1" t="s">
        <v>35</v>
      </c>
    </row>
    <row r="26" spans="6:8" ht="19" x14ac:dyDescent="0.25">
      <c r="F26" s="1" t="s">
        <v>36</v>
      </c>
    </row>
    <row r="27" spans="6:8" ht="19" x14ac:dyDescent="0.25">
      <c r="F27" s="1" t="s">
        <v>37</v>
      </c>
    </row>
    <row r="28" spans="6:8" ht="19" x14ac:dyDescent="0.25">
      <c r="F28" s="1" t="s">
        <v>41</v>
      </c>
    </row>
    <row r="32" spans="6:8" ht="19" x14ac:dyDescent="0.25">
      <c r="F32" t="s">
        <v>42</v>
      </c>
      <c r="G32" s="1" t="s">
        <v>43</v>
      </c>
      <c r="H32" s="1" t="s">
        <v>44</v>
      </c>
    </row>
    <row r="33" spans="6:10" ht="19" x14ac:dyDescent="0.25">
      <c r="F33">
        <v>27</v>
      </c>
      <c r="G33" s="1" t="s">
        <v>45</v>
      </c>
      <c r="H33" s="3" t="s">
        <v>46</v>
      </c>
    </row>
    <row r="34" spans="6:10" ht="19" x14ac:dyDescent="0.25">
      <c r="F34">
        <v>28</v>
      </c>
      <c r="G34" s="1" t="s">
        <v>47</v>
      </c>
    </row>
    <row r="35" spans="6:10" ht="19" x14ac:dyDescent="0.25">
      <c r="F35">
        <v>20</v>
      </c>
      <c r="G35" s="1" t="s">
        <v>48</v>
      </c>
      <c r="H35" s="1" t="s">
        <v>49</v>
      </c>
      <c r="I35" s="1" t="s">
        <v>50</v>
      </c>
      <c r="J35" s="1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70D36-408B-7D40-9432-C8707E0D5FA6}">
  <dimension ref="A1:AN144"/>
  <sheetViews>
    <sheetView tabSelected="1" topLeftCell="AC111" workbookViewId="0">
      <selection activeCell="C121" sqref="C121"/>
    </sheetView>
  </sheetViews>
  <sheetFormatPr baseColWidth="10" defaultRowHeight="16" x14ac:dyDescent="0.2"/>
  <cols>
    <col min="4" max="4" width="24.83203125" customWidth="1"/>
    <col min="5" max="5" width="13.6640625" customWidth="1"/>
    <col min="6" max="8" width="12.1640625" bestFit="1" customWidth="1"/>
    <col min="18" max="18" width="11" bestFit="1" customWidth="1"/>
    <col min="19" max="19" width="22.1640625" customWidth="1"/>
    <col min="20" max="20" width="20.6640625" customWidth="1"/>
    <col min="21" max="22" width="11" bestFit="1" customWidth="1"/>
  </cols>
  <sheetData>
    <row r="1" spans="1:6" x14ac:dyDescent="0.2">
      <c r="A1">
        <f>11-7</f>
        <v>4</v>
      </c>
    </row>
    <row r="2" spans="1:6" x14ac:dyDescent="0.2">
      <c r="A2">
        <f>11-3</f>
        <v>8</v>
      </c>
    </row>
    <row r="3" spans="1:6" x14ac:dyDescent="0.2">
      <c r="A3">
        <f>AVERAGE(A1:A2)</f>
        <v>6</v>
      </c>
    </row>
    <row r="4" spans="1:6" x14ac:dyDescent="0.2">
      <c r="A4">
        <f>A3*2.1</f>
        <v>12.600000000000001</v>
      </c>
    </row>
    <row r="5" spans="1:6" x14ac:dyDescent="0.2">
      <c r="A5">
        <v>15</v>
      </c>
    </row>
    <row r="6" spans="1:6" x14ac:dyDescent="0.2">
      <c r="A6">
        <v>2.7</v>
      </c>
    </row>
    <row r="7" spans="1:6" x14ac:dyDescent="0.2">
      <c r="A7">
        <f>AVERAGE(A4:A6)</f>
        <v>10.1</v>
      </c>
    </row>
    <row r="11" spans="1:6" x14ac:dyDescent="0.2">
      <c r="A11">
        <v>14</v>
      </c>
      <c r="B11">
        <v>11</v>
      </c>
      <c r="C11">
        <v>5</v>
      </c>
      <c r="D11">
        <f>B11-C11</f>
        <v>6</v>
      </c>
      <c r="E11">
        <v>0.6</v>
      </c>
      <c r="F11">
        <f>D11*E11</f>
        <v>3.5999999999999996</v>
      </c>
    </row>
    <row r="12" spans="1:6" x14ac:dyDescent="0.2">
      <c r="A12">
        <v>17</v>
      </c>
      <c r="B12">
        <v>11</v>
      </c>
      <c r="C12">
        <v>5</v>
      </c>
      <c r="D12">
        <f t="shared" ref="D12:D14" si="0">B12-C12</f>
        <v>6</v>
      </c>
      <c r="E12">
        <v>0.8</v>
      </c>
      <c r="F12" s="5">
        <f t="shared" ref="F12:F14" si="1">D12*E12</f>
        <v>4.8000000000000007</v>
      </c>
    </row>
    <row r="13" spans="1:6" x14ac:dyDescent="0.2">
      <c r="A13">
        <v>20</v>
      </c>
      <c r="F13">
        <f>AVERAGE(F9:F12)</f>
        <v>4.2</v>
      </c>
    </row>
    <row r="15" spans="1:6" x14ac:dyDescent="0.2">
      <c r="B15">
        <v>11</v>
      </c>
      <c r="C15">
        <v>5</v>
      </c>
      <c r="D15">
        <f>B15-C15</f>
        <v>6</v>
      </c>
      <c r="E15">
        <v>0.6</v>
      </c>
      <c r="F15">
        <f>D15*E15</f>
        <v>3.5999999999999996</v>
      </c>
    </row>
    <row r="16" spans="1:6" x14ac:dyDescent="0.2">
      <c r="F16" s="5"/>
    </row>
    <row r="17" spans="2:7" x14ac:dyDescent="0.2">
      <c r="F17">
        <f>AVERAGE(F15:F16)</f>
        <v>3.5999999999999996</v>
      </c>
    </row>
    <row r="21" spans="2:7" x14ac:dyDescent="0.2">
      <c r="B21">
        <v>11</v>
      </c>
      <c r="C21">
        <v>5</v>
      </c>
      <c r="D21">
        <f>B21-C21</f>
        <v>6</v>
      </c>
      <c r="E21">
        <v>0.6</v>
      </c>
      <c r="F21">
        <f>D21*E21</f>
        <v>3.5999999999999996</v>
      </c>
    </row>
    <row r="22" spans="2:7" x14ac:dyDescent="0.2">
      <c r="B22">
        <v>11</v>
      </c>
      <c r="C22">
        <v>5</v>
      </c>
      <c r="D22">
        <f t="shared" ref="D22:D23" si="2">B22-C22</f>
        <v>6</v>
      </c>
      <c r="E22">
        <v>0.8</v>
      </c>
      <c r="F22">
        <f t="shared" ref="F22:F23" si="3">D22*E22</f>
        <v>4.8000000000000007</v>
      </c>
    </row>
    <row r="23" spans="2:7" x14ac:dyDescent="0.2">
      <c r="B23">
        <v>11</v>
      </c>
      <c r="C23">
        <v>3</v>
      </c>
      <c r="D23">
        <f t="shared" si="2"/>
        <v>8</v>
      </c>
      <c r="E23">
        <v>3.4</v>
      </c>
      <c r="F23">
        <f t="shared" si="3"/>
        <v>27.2</v>
      </c>
    </row>
    <row r="25" spans="2:7" x14ac:dyDescent="0.2">
      <c r="F25">
        <f>AVERAGE(F21:F24)</f>
        <v>11.866666666666667</v>
      </c>
    </row>
    <row r="26" spans="2:7" x14ac:dyDescent="0.2">
      <c r="F26">
        <f>AVERAGE(F25,F17,F13)</f>
        <v>6.5555555555555562</v>
      </c>
    </row>
    <row r="30" spans="2:7" ht="19" x14ac:dyDescent="0.25">
      <c r="D30" s="1">
        <v>1275894000000</v>
      </c>
      <c r="E30" s="4">
        <v>40336</v>
      </c>
    </row>
    <row r="31" spans="2:7" ht="19" x14ac:dyDescent="0.25">
      <c r="D31" s="1">
        <v>1626937200000</v>
      </c>
      <c r="E31" s="4">
        <v>44399</v>
      </c>
    </row>
    <row r="32" spans="2:7" x14ac:dyDescent="0.2">
      <c r="D32">
        <f>D31-D30</f>
        <v>351043200000</v>
      </c>
      <c r="F32">
        <f>E31-E30</f>
        <v>4063</v>
      </c>
      <c r="G32">
        <f>D32/F32</f>
        <v>86400000</v>
      </c>
    </row>
    <row r="33" spans="4:8" ht="19" x14ac:dyDescent="0.25">
      <c r="D33" s="1">
        <v>365497200000</v>
      </c>
      <c r="E33" s="4">
        <v>29799</v>
      </c>
      <c r="F33">
        <f>E30-E33</f>
        <v>10537</v>
      </c>
      <c r="G33">
        <f>F33*G32</f>
        <v>910396800000</v>
      </c>
      <c r="H33">
        <f>D30-G33</f>
        <v>365497200000</v>
      </c>
    </row>
    <row r="34" spans="4:8" ht="19" x14ac:dyDescent="0.25">
      <c r="D34" s="1">
        <f>D30-D33</f>
        <v>910396800000</v>
      </c>
      <c r="E34">
        <f>D34/G32</f>
        <v>10537</v>
      </c>
      <c r="F34">
        <f>E30-E33</f>
        <v>10537</v>
      </c>
      <c r="G34">
        <f>D34/F34</f>
        <v>86400000</v>
      </c>
    </row>
    <row r="35" spans="4:8" x14ac:dyDescent="0.2">
      <c r="D35">
        <f>D30-D34</f>
        <v>365497200000</v>
      </c>
      <c r="G35">
        <v>86400000</v>
      </c>
    </row>
    <row r="37" spans="4:8" ht="19" x14ac:dyDescent="0.25">
      <c r="D37" s="1">
        <v>1626937200000</v>
      </c>
      <c r="E37" s="4">
        <v>44399</v>
      </c>
    </row>
    <row r="38" spans="4:8" ht="19" x14ac:dyDescent="0.25">
      <c r="D38" s="1">
        <v>1621407600000</v>
      </c>
      <c r="E38" s="4">
        <f>E37-F38</f>
        <v>44335</v>
      </c>
      <c r="F38">
        <f>D39/G34</f>
        <v>64</v>
      </c>
    </row>
    <row r="39" spans="4:8" x14ac:dyDescent="0.2">
      <c r="D39">
        <f>D37-D38</f>
        <v>5529600000</v>
      </c>
    </row>
    <row r="41" spans="4:8" ht="19" x14ac:dyDescent="0.25">
      <c r="D41" s="1">
        <v>5.3408992453010097E-2</v>
      </c>
    </row>
    <row r="42" spans="4:8" ht="19" x14ac:dyDescent="0.25">
      <c r="D42" s="1">
        <v>214700</v>
      </c>
      <c r="E42">
        <f>D42*(1+D41)^(1/((E31-E30)/365))</f>
        <v>215705.91288320979</v>
      </c>
    </row>
    <row r="121" spans="3:40" x14ac:dyDescent="0.2">
      <c r="C121" t="s">
        <v>108</v>
      </c>
      <c r="D121" t="s">
        <v>109</v>
      </c>
      <c r="E121" t="s">
        <v>110</v>
      </c>
      <c r="F121" t="s">
        <v>111</v>
      </c>
      <c r="G121" t="s">
        <v>112</v>
      </c>
      <c r="H121" t="s">
        <v>113</v>
      </c>
      <c r="I121" t="s">
        <v>114</v>
      </c>
      <c r="J121" t="s">
        <v>115</v>
      </c>
      <c r="K121" t="s">
        <v>116</v>
      </c>
      <c r="L121" t="s">
        <v>117</v>
      </c>
      <c r="M121" t="s">
        <v>118</v>
      </c>
      <c r="N121" t="s">
        <v>119</v>
      </c>
      <c r="O121" t="s">
        <v>120</v>
      </c>
      <c r="P121" t="s">
        <v>121</v>
      </c>
      <c r="Q121" t="s">
        <v>122</v>
      </c>
      <c r="R121" t="s">
        <v>123</v>
      </c>
      <c r="S121" t="s">
        <v>124</v>
      </c>
      <c r="T121" t="s">
        <v>125</v>
      </c>
      <c r="U121" t="s">
        <v>126</v>
      </c>
      <c r="V121" t="s">
        <v>127</v>
      </c>
      <c r="W121" t="s">
        <v>128</v>
      </c>
      <c r="X121" t="s">
        <v>129</v>
      </c>
      <c r="Y121" t="s">
        <v>130</v>
      </c>
      <c r="Z121" t="s">
        <v>131</v>
      </c>
      <c r="AA121" t="s">
        <v>132</v>
      </c>
      <c r="AB121" t="s">
        <v>133</v>
      </c>
      <c r="AC121" t="s">
        <v>134</v>
      </c>
      <c r="AD121" t="s">
        <v>135</v>
      </c>
      <c r="AE121" t="s">
        <v>136</v>
      </c>
      <c r="AF121" t="s">
        <v>137</v>
      </c>
      <c r="AG121" t="s">
        <v>138</v>
      </c>
      <c r="AH121" t="s">
        <v>139</v>
      </c>
      <c r="AI121" t="s">
        <v>140</v>
      </c>
      <c r="AJ121" t="s">
        <v>141</v>
      </c>
      <c r="AK121" t="s">
        <v>142</v>
      </c>
      <c r="AL121" t="s">
        <v>143</v>
      </c>
      <c r="AM121" t="s">
        <v>144</v>
      </c>
      <c r="AN121" t="s">
        <v>145</v>
      </c>
    </row>
    <row r="122" spans="3:40" x14ac:dyDescent="0.2">
      <c r="C122" t="s">
        <v>57</v>
      </c>
      <c r="D122" t="s">
        <v>58</v>
      </c>
      <c r="E122" t="s">
        <v>59</v>
      </c>
      <c r="F122" t="s">
        <v>60</v>
      </c>
      <c r="G122" t="s">
        <v>61</v>
      </c>
      <c r="H122" t="s">
        <v>62</v>
      </c>
      <c r="I122" t="s">
        <v>63</v>
      </c>
      <c r="J122" t="s">
        <v>64</v>
      </c>
      <c r="K122" t="s">
        <v>65</v>
      </c>
      <c r="L122" t="s">
        <v>66</v>
      </c>
      <c r="M122" t="s">
        <v>67</v>
      </c>
      <c r="N122" t="s">
        <v>68</v>
      </c>
      <c r="O122" t="s">
        <v>69</v>
      </c>
      <c r="P122" t="s">
        <v>70</v>
      </c>
      <c r="Q122" t="s">
        <v>71</v>
      </c>
      <c r="R122" t="s">
        <v>72</v>
      </c>
      <c r="S122" t="s">
        <v>73</v>
      </c>
      <c r="T122" t="s">
        <v>74</v>
      </c>
      <c r="U122" t="s">
        <v>75</v>
      </c>
      <c r="V122" t="s">
        <v>76</v>
      </c>
      <c r="W122" t="s">
        <v>77</v>
      </c>
      <c r="X122" t="s">
        <v>78</v>
      </c>
      <c r="Y122" t="s">
        <v>79</v>
      </c>
      <c r="Z122" t="s">
        <v>80</v>
      </c>
      <c r="AA122" t="s">
        <v>81</v>
      </c>
      <c r="AB122" t="s">
        <v>82</v>
      </c>
      <c r="AC122" t="s">
        <v>83</v>
      </c>
      <c r="AD122" t="s">
        <v>84</v>
      </c>
      <c r="AE122" t="s">
        <v>85</v>
      </c>
      <c r="AF122" t="s">
        <v>86</v>
      </c>
      <c r="AG122" t="s">
        <v>87</v>
      </c>
      <c r="AH122" t="s">
        <v>88</v>
      </c>
      <c r="AI122" t="s">
        <v>89</v>
      </c>
      <c r="AJ122" t="s">
        <v>90</v>
      </c>
      <c r="AK122" t="s">
        <v>91</v>
      </c>
      <c r="AL122" t="s">
        <v>92</v>
      </c>
      <c r="AM122" t="s">
        <v>93</v>
      </c>
      <c r="AN122" t="s">
        <v>94</v>
      </c>
    </row>
    <row r="141" spans="2:23" x14ac:dyDescent="0.2">
      <c r="D141" t="s">
        <v>95</v>
      </c>
      <c r="E141" t="s">
        <v>96</v>
      </c>
      <c r="F141" t="s">
        <v>97</v>
      </c>
      <c r="G141" t="s">
        <v>98</v>
      </c>
      <c r="H141" t="s">
        <v>99</v>
      </c>
      <c r="I141" t="s">
        <v>100</v>
      </c>
      <c r="J141" t="s">
        <v>3</v>
      </c>
      <c r="K141" t="s">
        <v>5</v>
      </c>
      <c r="L141" t="s">
        <v>6</v>
      </c>
      <c r="N141" t="s">
        <v>22</v>
      </c>
      <c r="O141" t="s">
        <v>101</v>
      </c>
      <c r="P141" t="s">
        <v>35</v>
      </c>
      <c r="Q141" t="s">
        <v>37</v>
      </c>
      <c r="R141" t="s">
        <v>102</v>
      </c>
      <c r="S141" t="s">
        <v>103</v>
      </c>
      <c r="T141" t="s">
        <v>104</v>
      </c>
      <c r="U141" t="s">
        <v>105</v>
      </c>
      <c r="V141" t="s">
        <v>106</v>
      </c>
      <c r="W141" t="s">
        <v>107</v>
      </c>
    </row>
    <row r="142" spans="2:23" x14ac:dyDescent="0.2">
      <c r="E142" s="6">
        <v>1</v>
      </c>
      <c r="F142" s="6">
        <v>2</v>
      </c>
      <c r="G142" s="6">
        <v>3</v>
      </c>
      <c r="H142" s="6">
        <v>4</v>
      </c>
      <c r="I142" s="6">
        <v>5</v>
      </c>
      <c r="J142" s="6">
        <v>6</v>
      </c>
      <c r="K142" s="6">
        <v>7</v>
      </c>
      <c r="L142" s="6">
        <v>8</v>
      </c>
      <c r="M142" s="6"/>
      <c r="N142" s="6">
        <v>26</v>
      </c>
      <c r="O142" s="6">
        <v>27</v>
      </c>
      <c r="P142" s="6">
        <v>28</v>
      </c>
      <c r="Q142" s="6">
        <v>29</v>
      </c>
      <c r="R142" s="6">
        <v>30</v>
      </c>
      <c r="S142" s="6">
        <v>31</v>
      </c>
      <c r="T142" s="6">
        <v>32</v>
      </c>
      <c r="U142" s="6">
        <v>33</v>
      </c>
      <c r="V142" s="6">
        <v>34</v>
      </c>
      <c r="W142" s="6">
        <v>35</v>
      </c>
    </row>
    <row r="143" spans="2:23" x14ac:dyDescent="0.2">
      <c r="B143" s="6">
        <v>0</v>
      </c>
      <c r="C143" s="7">
        <v>0</v>
      </c>
      <c r="D143" s="7">
        <v>121876585</v>
      </c>
      <c r="E143" s="7">
        <v>132081568</v>
      </c>
      <c r="F143" s="7">
        <v>3</v>
      </c>
      <c r="G143" s="7">
        <v>32.009048</v>
      </c>
      <c r="H143" s="7">
        <v>-80.966247999999993</v>
      </c>
      <c r="I143" s="7" t="s">
        <v>52</v>
      </c>
      <c r="J143" s="7">
        <v>6</v>
      </c>
      <c r="K143" s="7">
        <v>1</v>
      </c>
      <c r="L143" s="7">
        <v>4</v>
      </c>
      <c r="M143" s="7"/>
      <c r="N143" s="8">
        <v>44399</v>
      </c>
      <c r="O143" s="7" t="s">
        <v>52</v>
      </c>
      <c r="P143" s="7">
        <v>383000</v>
      </c>
      <c r="Q143" s="7" t="s">
        <v>53</v>
      </c>
      <c r="R143" s="9">
        <v>14</v>
      </c>
      <c r="S143" s="9">
        <v>12.183332999999999</v>
      </c>
      <c r="T143" s="9">
        <v>794.33333300000004</v>
      </c>
      <c r="U143" s="9">
        <v>6.5555560000000002</v>
      </c>
      <c r="V143" s="9">
        <v>429.88888900000001</v>
      </c>
      <c r="W143" s="7" t="s">
        <v>54</v>
      </c>
    </row>
    <row r="144" spans="2:23" x14ac:dyDescent="0.2">
      <c r="B144" s="6">
        <v>1</v>
      </c>
      <c r="C144" s="7">
        <v>1</v>
      </c>
      <c r="D144" s="7">
        <v>42554975</v>
      </c>
      <c r="E144" s="7">
        <v>30435022</v>
      </c>
      <c r="F144" s="7">
        <v>4</v>
      </c>
      <c r="G144" s="7">
        <v>26.611891</v>
      </c>
      <c r="H144" s="7">
        <v>-80.229996</v>
      </c>
      <c r="I144" s="7" t="s">
        <v>52</v>
      </c>
      <c r="J144" s="7">
        <v>6</v>
      </c>
      <c r="K144" s="7">
        <v>1</v>
      </c>
      <c r="L144" s="7">
        <v>4</v>
      </c>
      <c r="M144" s="7"/>
      <c r="N144" s="8">
        <v>41976</v>
      </c>
      <c r="O144" s="7" t="s">
        <v>52</v>
      </c>
      <c r="P144" s="7">
        <v>495000</v>
      </c>
      <c r="Q144" s="7" t="s">
        <v>55</v>
      </c>
      <c r="R144" s="9">
        <v>16.666667</v>
      </c>
      <c r="S144" s="9">
        <v>11.583333</v>
      </c>
      <c r="T144" s="9">
        <v>1672.666667</v>
      </c>
      <c r="U144" s="9">
        <v>18.975000000000001</v>
      </c>
      <c r="V144" s="9">
        <v>863.66666699999996</v>
      </c>
      <c r="W144" s="7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 bolden Bolden</dc:creator>
  <cp:lastModifiedBy>Kayla bolden Bolden</cp:lastModifiedBy>
  <dcterms:created xsi:type="dcterms:W3CDTF">2022-01-28T00:41:30Z</dcterms:created>
  <dcterms:modified xsi:type="dcterms:W3CDTF">2022-02-03T13:48:15Z</dcterms:modified>
</cp:coreProperties>
</file>